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s="1"/>
  <c r="G52" i="24"/>
  <c r="F52" i="24"/>
  <c r="E52" i="24"/>
  <c r="L51" i="24"/>
  <c r="H51" i="24" s="1"/>
  <c r="I51" i="24"/>
  <c r="G51" i="24"/>
  <c r="F51" i="24"/>
  <c r="E51" i="24"/>
  <c r="I44" i="24"/>
  <c r="F44" i="24"/>
  <c r="C44" i="24"/>
  <c r="M44" i="24" s="1"/>
  <c r="B44" i="24"/>
  <c r="D44" i="24" s="1"/>
  <c r="M43" i="24"/>
  <c r="J43" i="24"/>
  <c r="G43" i="24"/>
  <c r="E43" i="24"/>
  <c r="C43" i="24"/>
  <c r="I43" i="24" s="1"/>
  <c r="B43" i="24"/>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L32" i="24"/>
  <c r="L57" i="15"/>
  <c r="K57" i="15"/>
  <c r="C38" i="24"/>
  <c r="C37" i="24"/>
  <c r="C35" i="24"/>
  <c r="C34" i="24"/>
  <c r="C33" i="24"/>
  <c r="C32" i="24"/>
  <c r="C31" i="24"/>
  <c r="C30" i="24"/>
  <c r="L30" i="24" s="1"/>
  <c r="C29" i="24"/>
  <c r="C28" i="24"/>
  <c r="C27" i="24"/>
  <c r="C26" i="24"/>
  <c r="C25" i="24"/>
  <c r="C24" i="24"/>
  <c r="L24" i="24" s="1"/>
  <c r="C23" i="24"/>
  <c r="C22" i="24"/>
  <c r="L22" i="24" s="1"/>
  <c r="C21" i="24"/>
  <c r="C20" i="24"/>
  <c r="C19" i="24"/>
  <c r="C18" i="24"/>
  <c r="C17" i="24"/>
  <c r="C16" i="24"/>
  <c r="L16" i="24" s="1"/>
  <c r="C15" i="24"/>
  <c r="C9" i="24"/>
  <c r="C8" i="24"/>
  <c r="C7" i="24"/>
  <c r="B39" i="24"/>
  <c r="B38" i="24"/>
  <c r="B37" i="24"/>
  <c r="B35" i="24"/>
  <c r="B34" i="24"/>
  <c r="B33" i="24"/>
  <c r="B32" i="24"/>
  <c r="B31" i="24"/>
  <c r="B30" i="24"/>
  <c r="B29" i="24"/>
  <c r="B28" i="24"/>
  <c r="B27" i="24"/>
  <c r="H27" i="24" s="1"/>
  <c r="B26" i="24"/>
  <c r="B25" i="24"/>
  <c r="B24" i="24"/>
  <c r="B23" i="24"/>
  <c r="B22" i="24"/>
  <c r="B21" i="24"/>
  <c r="B20" i="24"/>
  <c r="B19" i="24"/>
  <c r="B18" i="24"/>
  <c r="B17" i="24"/>
  <c r="B16" i="24"/>
  <c r="B15" i="24"/>
  <c r="B9" i="24"/>
  <c r="B8" i="24"/>
  <c r="B7" i="24"/>
  <c r="K30" i="24" l="1"/>
  <c r="J30" i="24"/>
  <c r="H30" i="24"/>
  <c r="F30" i="24"/>
  <c r="D30" i="24"/>
  <c r="D38" i="24"/>
  <c r="K38" i="24"/>
  <c r="J38" i="24"/>
  <c r="H38" i="24"/>
  <c r="F38" i="24"/>
  <c r="K8" i="24"/>
  <c r="J8" i="24"/>
  <c r="H8" i="24"/>
  <c r="F8" i="24"/>
  <c r="D8" i="24"/>
  <c r="K22" i="24"/>
  <c r="J22" i="24"/>
  <c r="H22" i="24"/>
  <c r="F22" i="24"/>
  <c r="D22" i="24"/>
  <c r="F7" i="24"/>
  <c r="D7" i="24"/>
  <c r="J7" i="24"/>
  <c r="K7" i="24"/>
  <c r="H7" i="24"/>
  <c r="F9" i="24"/>
  <c r="D9" i="24"/>
  <c r="J9" i="24"/>
  <c r="K9" i="24"/>
  <c r="H9" i="24"/>
  <c r="I34" i="24"/>
  <c r="M34" i="24"/>
  <c r="E34" i="24"/>
  <c r="L34" i="24"/>
  <c r="G34" i="24"/>
  <c r="K34" i="24"/>
  <c r="J34" i="24"/>
  <c r="H34" i="24"/>
  <c r="F34" i="24"/>
  <c r="D34" i="24"/>
  <c r="F31" i="24"/>
  <c r="D31" i="24"/>
  <c r="J31" i="24"/>
  <c r="K31" i="24"/>
  <c r="H31" i="24"/>
  <c r="F25" i="24"/>
  <c r="D25" i="24"/>
  <c r="J25" i="24"/>
  <c r="K25" i="24"/>
  <c r="H25" i="24"/>
  <c r="G31" i="24"/>
  <c r="M31" i="24"/>
  <c r="E31" i="24"/>
  <c r="L31" i="24"/>
  <c r="I31" i="24"/>
  <c r="K28" i="24"/>
  <c r="J28" i="24"/>
  <c r="H28" i="24"/>
  <c r="F28" i="24"/>
  <c r="D28" i="24"/>
  <c r="F17" i="24"/>
  <c r="D17" i="24"/>
  <c r="J17" i="24"/>
  <c r="K17" i="24"/>
  <c r="H17" i="24"/>
  <c r="G19" i="24"/>
  <c r="M19" i="24"/>
  <c r="E19" i="24"/>
  <c r="L19" i="24"/>
  <c r="I19" i="24"/>
  <c r="G25" i="24"/>
  <c r="M25" i="24"/>
  <c r="E25" i="24"/>
  <c r="L25" i="24"/>
  <c r="I25" i="24"/>
  <c r="G29" i="24"/>
  <c r="M29" i="24"/>
  <c r="E29" i="24"/>
  <c r="L29" i="24"/>
  <c r="I29" i="24"/>
  <c r="G35" i="24"/>
  <c r="M35" i="24"/>
  <c r="E35" i="24"/>
  <c r="L35" i="24"/>
  <c r="I35" i="24"/>
  <c r="K61" i="24"/>
  <c r="J61" i="24"/>
  <c r="I61" i="24"/>
  <c r="K53" i="24"/>
  <c r="J53" i="24"/>
  <c r="I53" i="24"/>
  <c r="B14" i="24"/>
  <c r="B6" i="24"/>
  <c r="K20" i="24"/>
  <c r="J20" i="24"/>
  <c r="H20" i="24"/>
  <c r="F20" i="24"/>
  <c r="D20" i="24"/>
  <c r="F23" i="24"/>
  <c r="D23" i="24"/>
  <c r="J23" i="24"/>
  <c r="K23" i="24"/>
  <c r="H23" i="24"/>
  <c r="K26" i="24"/>
  <c r="J26" i="24"/>
  <c r="H26" i="24"/>
  <c r="F26" i="24"/>
  <c r="D26" i="24"/>
  <c r="K32" i="24"/>
  <c r="J32" i="24"/>
  <c r="H32" i="24"/>
  <c r="F32" i="24"/>
  <c r="D32" i="24"/>
  <c r="F35" i="24"/>
  <c r="D35" i="24"/>
  <c r="J35" i="24"/>
  <c r="K35" i="24"/>
  <c r="I8" i="24"/>
  <c r="M8" i="24"/>
  <c r="E8" i="24"/>
  <c r="L8" i="24"/>
  <c r="G8" i="24"/>
  <c r="G9" i="24"/>
  <c r="M9" i="24"/>
  <c r="E9" i="24"/>
  <c r="L9" i="24"/>
  <c r="I9" i="24"/>
  <c r="B45" i="24"/>
  <c r="F19" i="24"/>
  <c r="D19" i="24"/>
  <c r="J19" i="24"/>
  <c r="K19" i="24"/>
  <c r="I28" i="24"/>
  <c r="M28" i="24"/>
  <c r="E28" i="24"/>
  <c r="L28" i="24"/>
  <c r="G28" i="24"/>
  <c r="F29" i="24"/>
  <c r="D29" i="24"/>
  <c r="J29" i="24"/>
  <c r="K29" i="24"/>
  <c r="H29" i="24"/>
  <c r="H39" i="24"/>
  <c r="F39" i="24"/>
  <c r="D39" i="24"/>
  <c r="K39" i="24"/>
  <c r="J39" i="24"/>
  <c r="G7" i="24"/>
  <c r="M7" i="24"/>
  <c r="E7" i="24"/>
  <c r="L7" i="24"/>
  <c r="I7" i="24"/>
  <c r="I20" i="24"/>
  <c r="M20" i="24"/>
  <c r="E20" i="24"/>
  <c r="L20" i="24"/>
  <c r="G20" i="24"/>
  <c r="G23" i="24"/>
  <c r="M23" i="24"/>
  <c r="E23" i="24"/>
  <c r="L23" i="24"/>
  <c r="I23" i="24"/>
  <c r="I26" i="24"/>
  <c r="M26" i="24"/>
  <c r="E26" i="24"/>
  <c r="L26" i="24"/>
  <c r="G26" i="24"/>
  <c r="I37" i="24"/>
  <c r="G37" i="24"/>
  <c r="L37" i="24"/>
  <c r="M37" i="24"/>
  <c r="E37" i="24"/>
  <c r="K69" i="24"/>
  <c r="J69" i="24"/>
  <c r="I69" i="24"/>
  <c r="G15" i="24"/>
  <c r="M15" i="24"/>
  <c r="E15" i="24"/>
  <c r="L15" i="24"/>
  <c r="I15" i="24"/>
  <c r="F15" i="24"/>
  <c r="D15" i="24"/>
  <c r="J15" i="24"/>
  <c r="K15" i="24"/>
  <c r="H15" i="24"/>
  <c r="K18" i="24"/>
  <c r="J18" i="24"/>
  <c r="H18" i="24"/>
  <c r="F18" i="24"/>
  <c r="D18" i="24"/>
  <c r="F33" i="24"/>
  <c r="D33" i="24"/>
  <c r="J33" i="24"/>
  <c r="K33" i="24"/>
  <c r="H33" i="24"/>
  <c r="K16" i="24"/>
  <c r="J16" i="24"/>
  <c r="H16" i="24"/>
  <c r="F16" i="24"/>
  <c r="D16" i="24"/>
  <c r="I18" i="24"/>
  <c r="M18" i="24"/>
  <c r="E18" i="24"/>
  <c r="L18" i="24"/>
  <c r="G18" i="24"/>
  <c r="H19" i="24"/>
  <c r="F21" i="24"/>
  <c r="D21" i="24"/>
  <c r="J21" i="24"/>
  <c r="K21" i="24"/>
  <c r="H21" i="24"/>
  <c r="K24" i="24"/>
  <c r="J24" i="24"/>
  <c r="H24" i="24"/>
  <c r="F24" i="24"/>
  <c r="D24" i="24"/>
  <c r="F27" i="24"/>
  <c r="D27" i="24"/>
  <c r="J27" i="24"/>
  <c r="K27" i="24"/>
  <c r="H37" i="24"/>
  <c r="F37" i="24"/>
  <c r="D37" i="24"/>
  <c r="K37" i="24"/>
  <c r="J37" i="24"/>
  <c r="G17" i="24"/>
  <c r="M17" i="24"/>
  <c r="E17" i="24"/>
  <c r="L17" i="24"/>
  <c r="I17" i="24"/>
  <c r="G21" i="24"/>
  <c r="M21" i="24"/>
  <c r="E21" i="24"/>
  <c r="L21" i="24"/>
  <c r="I21" i="24"/>
  <c r="G27" i="24"/>
  <c r="M27" i="24"/>
  <c r="E27" i="24"/>
  <c r="L27" i="24"/>
  <c r="I27" i="24"/>
  <c r="G33" i="24"/>
  <c r="M33" i="24"/>
  <c r="E33" i="24"/>
  <c r="L33" i="24"/>
  <c r="I33" i="24"/>
  <c r="M38" i="24"/>
  <c r="E38" i="24"/>
  <c r="L38" i="24"/>
  <c r="G38" i="24"/>
  <c r="I38" i="24"/>
  <c r="H35" i="24"/>
  <c r="I79" i="24"/>
  <c r="G22" i="24"/>
  <c r="G30" i="24"/>
  <c r="K58" i="24"/>
  <c r="J58" i="24"/>
  <c r="K66" i="24"/>
  <c r="J66" i="24"/>
  <c r="K74" i="24"/>
  <c r="J74" i="24"/>
  <c r="K55" i="24"/>
  <c r="J55" i="24"/>
  <c r="K63" i="24"/>
  <c r="J63" i="24"/>
  <c r="K71" i="24"/>
  <c r="J71" i="24"/>
  <c r="H41" i="24"/>
  <c r="F41" i="24"/>
  <c r="D41" i="24"/>
  <c r="K41" i="24"/>
  <c r="K52" i="24"/>
  <c r="J52" i="24"/>
  <c r="K60" i="24"/>
  <c r="J60" i="24"/>
  <c r="K68" i="24"/>
  <c r="J68" i="24"/>
  <c r="K57" i="24"/>
  <c r="J57" i="24"/>
  <c r="K65" i="24"/>
  <c r="J65" i="24"/>
  <c r="K73" i="24"/>
  <c r="J73" i="24"/>
  <c r="I16" i="24"/>
  <c r="M16" i="24"/>
  <c r="E16" i="24"/>
  <c r="I24" i="24"/>
  <c r="M24" i="24"/>
  <c r="E24" i="24"/>
  <c r="I32" i="24"/>
  <c r="M32" i="24"/>
  <c r="E32" i="24"/>
  <c r="K54" i="24"/>
  <c r="J54" i="24"/>
  <c r="K62" i="24"/>
  <c r="J62" i="24"/>
  <c r="K70" i="24"/>
  <c r="J70" i="24"/>
  <c r="H43" i="24"/>
  <c r="F43" i="24"/>
  <c r="D43" i="24"/>
  <c r="K43" i="24"/>
  <c r="K51" i="24"/>
  <c r="J51" i="24"/>
  <c r="K59" i="24"/>
  <c r="J59" i="24"/>
  <c r="K67" i="24"/>
  <c r="J67" i="24"/>
  <c r="K75" i="24"/>
  <c r="K77" i="24" s="1"/>
  <c r="J75" i="24"/>
  <c r="J77" i="24" s="1"/>
  <c r="C14" i="24"/>
  <c r="C6" i="24"/>
  <c r="I22" i="24"/>
  <c r="M22" i="24"/>
  <c r="E22" i="24"/>
  <c r="I30" i="24"/>
  <c r="M30" i="24"/>
  <c r="E30" i="24"/>
  <c r="C45" i="24"/>
  <c r="C39" i="24"/>
  <c r="G16" i="24"/>
  <c r="G24" i="24"/>
  <c r="G32" i="24"/>
  <c r="J41" i="24"/>
  <c r="K56" i="24"/>
  <c r="J56" i="24"/>
  <c r="K64" i="24"/>
  <c r="J64" i="24"/>
  <c r="K72" i="24"/>
  <c r="J72" i="24"/>
  <c r="G40" i="24"/>
  <c r="G42" i="24"/>
  <c r="G44" i="24"/>
  <c r="H40" i="24"/>
  <c r="L41" i="24"/>
  <c r="H42" i="24"/>
  <c r="L43" i="24"/>
  <c r="H44" i="24"/>
  <c r="J40" i="24"/>
  <c r="J42" i="24"/>
  <c r="J44" i="24"/>
  <c r="K44" i="24"/>
  <c r="L40" i="24"/>
  <c r="L42" i="24"/>
  <c r="L44" i="24"/>
  <c r="E40" i="24"/>
  <c r="E42" i="24"/>
  <c r="E44" i="24"/>
  <c r="I6" i="24" l="1"/>
  <c r="M6" i="24"/>
  <c r="E6" i="24"/>
  <c r="L6" i="24"/>
  <c r="G6" i="24"/>
  <c r="H45" i="24"/>
  <c r="F45" i="24"/>
  <c r="D45" i="24"/>
  <c r="K45" i="24"/>
  <c r="J45" i="24"/>
  <c r="I45" i="24"/>
  <c r="G45" i="24"/>
  <c r="M45" i="24"/>
  <c r="E45" i="24"/>
  <c r="L45" i="24"/>
  <c r="I14" i="24"/>
  <c r="M14" i="24"/>
  <c r="E14" i="24"/>
  <c r="L14" i="24"/>
  <c r="G14" i="24"/>
  <c r="J79" i="24"/>
  <c r="J78" i="24"/>
  <c r="K6" i="24"/>
  <c r="J6" i="24"/>
  <c r="H6" i="24"/>
  <c r="F6" i="24"/>
  <c r="D6" i="24"/>
  <c r="K79" i="24"/>
  <c r="K78" i="24"/>
  <c r="K14" i="24"/>
  <c r="J14" i="24"/>
  <c r="H14" i="24"/>
  <c r="F14" i="24"/>
  <c r="D14" i="24"/>
  <c r="I39" i="24"/>
  <c r="G39" i="24"/>
  <c r="L39" i="24"/>
  <c r="M39" i="24"/>
  <c r="E39" i="24"/>
  <c r="I78" i="24"/>
  <c r="I83" i="24" l="1"/>
  <c r="I82" i="24"/>
  <c r="I81" i="24"/>
</calcChain>
</file>

<file path=xl/sharedStrings.xml><?xml version="1.0" encoding="utf-8"?>
<sst xmlns="http://schemas.openxmlformats.org/spreadsheetml/2006/main" count="1731" uniqueCount="521">
  <si>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</si>
  <si>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</si>
  <si>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</si>
  <si>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</si>
  <si>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</si>
  <si>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</si>
  <si>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</si>
  <si>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</si>
  <si>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</si>
  <si>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</si>
  <si>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</si>
  <si>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</si>
  <si>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</si>
  <si>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Uckermark (12073)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</si>
  <si>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</si>
  <si>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</si>
  <si>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</si>
  <si>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</si>
  <si>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</si>
  <si>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</si>
  <si>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</si>
  <si>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</si>
  <si>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</si>
  <si>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</si>
  <si>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</si>
  <si>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</si>
  <si>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</si>
  <si>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</si>
  <si>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</si>
  <si>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</si>
  <si>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</si>
  <si>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</si>
  <si>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</si>
  <si>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</si>
  <si>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</si>
  <si>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</si>
  <si>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</si>
  <si>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</si>
  <si>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</si>
  <si>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</si>
  <si>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</si>
  <si>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</si>
  <si>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</si>
  <si>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</si>
  <si>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</si>
  <si>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</si>
  <si>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</si>
  <si>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</si>
  <si>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</si>
  <si>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</si>
  <si>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</si>
  <si>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</si>
  <si>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</si>
  <si>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</si>
  <si>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</si>
  <si>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</si>
  <si>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</si>
  <si>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</si>
  <si>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</si>
  <si>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</si>
  <si>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</si>
  <si>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</si>
  <si>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</si>
  <si>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</si>
  <si>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</si>
  <si>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</si>
  <si>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</si>
  <si>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</si>
  <si>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</si>
  <si>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</si>
  <si>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</si>
  <si>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</si>
  <si>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</si>
  <si>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</si>
  <si>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</si>
  <si>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</si>
  <si>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</si>
  <si>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</si>
  <si>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</si>
  <si>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</si>
  <si>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</si>
  <si>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</si>
  <si>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</si>
  <si>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</si>
  <si>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</si>
  <si>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</si>
  <si>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</si>
  <si>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</si>
  <si>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</si>
  <si>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</si>
  <si>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</si>
  <si>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</si>
  <si>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Uckermark (12073);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</si>
  <si>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</si>
  <si>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</si>
  <si>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</si>
  <si>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</si>
  <si>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</si>
  <si>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</si>
  <si>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</si>
  <si>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</si>
  <si>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</si>
  <si>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</si>
  <si>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</si>
  <si>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</si>
  <si>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</si>
  <si>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</si>
  <si>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</si>
  <si>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</si>
  <si>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</si>
  <si>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</si>
  <si>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</si>
  <si>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</si>
  <si>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</si>
  <si>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</si>
  <si>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</si>
  <si>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</si>
  <si>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</si>
  <si>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</si>
  <si>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</si>
  <si>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</si>
  <si>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</si>
  <si>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</si>
  <si>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</si>
  <si>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</si>
  <si>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</si>
  <si>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</si>
  <si>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</si>
  <si>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</si>
  <si>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</si>
  <si>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</si>
  <si>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</si>
  <si>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</si>
  <si>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</si>
  <si>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</si>
  <si>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</si>
  <si>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</si>
  <si>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</si>
  <si>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</si>
  <si>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</si>
  <si>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</si>
  <si>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</si>
  <si>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</si>
  <si>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</si>
  <si>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</si>
  <si>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</si>
  <si>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</si>
  <si>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</si>
  <si>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</si>
  <si>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</si>
  <si>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</si>
  <si>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</si>
  <si>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</si>
  <si>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</si>
  <si>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</si>
  <si>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</si>
  <si>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</si>
  <si>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</si>
  <si>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</si>
  <si>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</si>
  <si>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</si>
  <si>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</si>
  <si>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</si>
  <si>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</si>
  <si>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</si>
  <si>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</si>
  <si>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</si>
  <si>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</si>
  <si>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</si>
  <si>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</si>
  <si>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</si>
  <si>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</si>
  <si>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</si>
  <si>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</si>
  <si>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</si>
  <si>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</si>
  <si>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</si>
  <si>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</si>
  <si>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</si>
  <si>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</si>
  <si>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</si>
  <si>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</si>
  <si>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</si>
  <si>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Uckermark (12073)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</si>
  <si>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</si>
  <si>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</si>
  <si>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</si>
  <si>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</si>
  <si>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</si>
  <si>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</si>
  <si>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</si>
  <si>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</si>
  <si>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</si>
  <si>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</si>
  <si>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</si>
  <si>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</si>
  <si>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</si>
  <si>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</si>
  <si>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</si>
  <si>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</si>
  <si>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</si>
  <si>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</si>
  <si>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</si>
  <si>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</si>
  <si>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</si>
  <si>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</si>
  <si>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</si>
  <si>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</si>
  <si>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</si>
  <si>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</si>
  <si>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</si>
  <si>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</si>
  <si>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</si>
  <si>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</si>
  <si>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</si>
  <si>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</si>
  <si>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</si>
  <si>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</si>
  <si>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</si>
  <si>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</si>
  <si>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</si>
  <si>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</si>
  <si>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</si>
  <si>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</si>
  <si>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</si>
  <si>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</si>
  <si>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</si>
  <si>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</si>
  <si>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</si>
  <si>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</si>
  <si>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</si>
  <si>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</si>
  <si>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</si>
  <si>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</si>
  <si>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</si>
  <si>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</si>
  <si>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</si>
  <si>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</si>
  <si>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</si>
  <si>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</si>
  <si>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</si>
  <si>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</si>
  <si>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</si>
  <si>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</si>
  <si>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</si>
  <si>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</si>
  <si>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</si>
  <si>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</si>
  <si>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</si>
  <si>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</si>
  <si>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</si>
  <si>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</si>
  <si>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</si>
  <si>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</si>
  <si>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</si>
  <si>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</si>
  <si>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</si>
  <si>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</si>
  <si>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</si>
  <si>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</si>
  <si>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</si>
  <si>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</si>
  <si>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</si>
  <si>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</si>
  <si>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</si>
  <si>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</si>
  <si>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</si>
  <si>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</si>
  <si>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</si>
  <si>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</si>
  <si>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</si>
  <si>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</si>
  <si>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</si>
  <si>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</si>
  <si>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</si>
  <si>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</si>
  <si>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</si>
  <si>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</si>
  <si>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</si>
  <si>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</si>
  <si>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</si>
  <si>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</si>
  <si>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</si>
  <si>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</si>
  <si>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</si>
  <si>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</si>
  <si>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</si>
  <si>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</si>
  <si>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</si>
  <si>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</si>
  <si>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</si>
  <si>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</si>
  <si>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</si>
  <si>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</si>
  <si>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</si>
  <si>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</si>
  <si>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</si>
  <si>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</si>
  <si>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</si>
  <si>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</si>
  <si>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</si>
  <si>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</si>
  <si>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</si>
  <si>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</si>
  <si>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</si>
  <si>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</si>
  <si>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</si>
  <si>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</si>
  <si>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</si>
  <si>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</si>
  <si>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</si>
  <si>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</si>
  <si>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</si>
  <si>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</si>
  <si>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</si>
  <si>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</si>
  <si>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</si>
  <si>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</si>
  <si>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</si>
  <si>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</si>
  <si>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</si>
  <si>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</si>
  <si>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</si>
  <si>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</si>
  <si>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</si>
  <si>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</si>
  <si>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</si>
  <si>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</si>
  <si>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</si>
  <si>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</si>
  <si>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</si>
  <si>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</si>
  <si>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</si>
  <si>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</si>
  <si>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</si>
  <si>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</si>
  <si>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</si>
  <si>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</si>
  <si>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</si>
  <si>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</si>
  <si>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</si>
  <si>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</si>
  <si>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</si>
  <si>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</si>
  <si>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</si>
  <si>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</si>
  <si>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</si>
  <si>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</si>
  <si>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</si>
  <si>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</si>
  <si>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</si>
  <si>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</si>
  <si>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</si>
  <si>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</si>
  <si>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</si>
  <si>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</si>
  <si>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</si>
  <si>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</si>
  <si>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</si>
  <si>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</si>
  <si>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</si>
  <si>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</si>
  <si>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</si>
  <si>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</si>
  <si>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</si>
  <si>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</si>
  <si>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</si>
  <si>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</si>
  <si>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</si>
  <si>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</si>
  <si>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</si>
  <si>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</si>
  <si>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</si>
  <si>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Uckermark (12073);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</si>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</sst>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{10FD47DA-9854-453E-9E76-EAAB43CB258C}</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76E0-4030-9546-85311137A256}"/>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{23335A76-EF45-42FE-980E-9029E3D5CDB5}</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76E0-4030-9546-85311137A25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{B1B36C56-04B4-4707-96B1-31B1CBADB357}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76E0-4030-9546-85311137A25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{2A08D721-61A0-45E1-BD91-A11901926F4A}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6E0-4030-9546-85311137A25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0.78082721298801705</c:v>
                </c:pt>
                <c:pt idx="1">
                  <c:v>0.7039980017060905</c:v>
                </c:pt>
                <c:pt idx="2">
                  <c:v>0.95490282911153723</c:v>
                </c:pt>
                <c:pt idx="3">
                  <c:v>1.0875687030768</c:v>
                </c:pt>
              </c:numCache>
            </c:numRef>
          </c:val>
          <c:extLst>
            <c:ext xmlns:c16="http://schemas.microsoft.com/office/drawing/2014/chart" uri="{C3380CC4-5D6E-409C-BE32-E72D297353CC}">
              <c16:uniqueId val="{00000004-76E0-4030-9546-85311137A25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{696A6202-F0CC-4157-B9D6-F3D35A7BB47D}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6E0-4030-9546-85311137A25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{21C2293F-EB28-407D-A0F1-A2FB8313755D}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6E0-4030-9546-85311137A25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{18F06474-760D-4A83-8A3C-6D5177E3B032}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6E0-4030-9546-85311137A25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{A8E6DA0B-60CA-456A-8077-B3550950E2D6}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6E0-4030-9546-85311137A25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6E0-4030-9546-85311137A25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6E0-4030-9546-85311137A25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{7BF28FBA-1F41-4403-ACA2-AC3B1882C75C}</c15:txfldGUID>
                      <c15:f>Daten_Diagramme!$E$6</c15:f>
                      <c15:dlblFieldTableCache>
                        <c:ptCount val="1"/>
                        <c:pt idx="0">
                          <c:v>-8.0</c:v>
                        </c:pt>
                      </c15:dlblFieldTableCache>
                    </c15:dlblFTEntry>
                  </c15:dlblFieldTable>
                  <c15:showDataLabelsRange val="0"/>
                </c:ext>
                <c:ext xmlns:c16="http://schemas.microsoft.com/office/drawing/2014/chart" uri="{C3380CC4-5D6E-409C-BE32-E72D297353CC}">
                  <c16:uniqueId val="{00000000-0030-4FDA-8544-719AE9274B05}"/>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{974649FB-FD5E-411A-AB1B-232BD009F679}</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0030-4FDA-8544-719AE9274B0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{13B7359E-1996-41AA-A661-8B4E6C880F6D}</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030-4FDA-8544-719AE9274B0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{A163478D-B1F6-4027-861B-AFC51ED7839B}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030-4FDA-8544-719AE9274B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-7.9863091842555622</c:v>
                </c:pt>
                <c:pt idx="1">
                  <c:v>-2.6006845590352197</c:v>
                </c:pt>
                <c:pt idx="2">
                  <c:v>-3.6279896103654186</c:v>
                </c:pt>
                <c:pt idx="3">
                  <c:v>-2.8655893304673015</c:v>
                </c:pt>
              </c:numCache>
            </c:numRef>
          </c:val>
          <c:extLst>
            <c:ext xmlns:c16="http://schemas.microsoft.com/office/drawing/2014/chart" uri="{C3380CC4-5D6E-409C-BE32-E72D297353CC}">
              <c16:uniqueId val="{00000004-0030-4FDA-8544-719AE9274B0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{09C8B966-EE15-4923-8AE3-764CC48C5DD6}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030-4FDA-8544-719AE9274B0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{9758E1DB-B2B6-4077-A38A-46A938187BA9}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030-4FDA-8544-719AE9274B0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{DFAA5A9C-323C-4E62-A13D-1CC255489383}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030-4FDA-8544-719AE9274B0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{84E7B966-857B-4A18-BDCD-82A19C30D44A}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030-4FDA-8544-719AE9274B0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030-4FDA-8544-719AE9274B0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030-4FDA-8544-719AE9274B0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{BBEA683A-5CC7-4DD1-9425-CF0AFEA7CE4B}</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8383-4CF4-9D27-7A17ACA606CD}"/>
                </c:ext>
              </c:extLst>
            </c:dLbl>
            <c:dLbl>
              <c:idx val="1"/>
              <c:tx>
                <c:strRef>
                  <c:f>Daten_Diagramme!$D$15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{0F58636F-8100-4EAD-BA77-E3FE12B21D4A}</c15:txfldGUID>
                      <c15:f>Daten_Diagramme!$D$15</c15:f>
                      <c15:dlblFieldTableCache>
                        <c:ptCount val="1"/>
                        <c:pt idx="0">
                          <c:v>-4.3</c:v>
                        </c:pt>
                      </c15:dlblFieldTableCache>
                    </c15:dlblFTEntry>
                  </c15:dlblFieldTable>
                  <c15:showDataLabelsRange val="0"/>
                </c:ext>
                <c:ext xmlns:c16="http://schemas.microsoft.com/office/drawing/2014/chart" uri="{C3380CC4-5D6E-409C-BE32-E72D297353CC}">
                  <c16:uniqueId val="{00000001-8383-4CF4-9D27-7A17ACA606CD}"/>
                </c:ext>
              </c:extLst>
            </c:dLbl>
            <c:dLbl>
              <c:idx val="2"/>
              <c:tx>
                <c:strRef>
                  <c:f>Daten_Diagramme!$D$16</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{22770564-B215-4E4B-B5EF-470EDA5B1197}</c15:txfldGUID>
                      <c15:f>Daten_Diagramme!$D$16</c15:f>
                      <c15:dlblFieldTableCache>
                        <c:ptCount val="1"/>
                        <c:pt idx="0">
                          <c:v>9.7</c:v>
                        </c:pt>
                      </c15:dlblFieldTableCache>
                    </c15:dlblFTEntry>
                  </c15:dlblFieldTable>
                  <c15:showDataLabelsRange val="0"/>
                </c:ext>
                <c:ext xmlns:c16="http://schemas.microsoft.com/office/drawing/2014/chart" uri="{C3380CC4-5D6E-409C-BE32-E72D297353CC}">
                  <c16:uniqueId val="{00000002-8383-4CF4-9D27-7A17ACA606CD}"/>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{F798CE0F-794A-41C8-8340-9D809EECEDD6}</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8383-4CF4-9D27-7A17ACA606CD}"/>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{0F7A6DD7-DBEB-4B0E-BD76-AE44410E265A}</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8383-4CF4-9D27-7A17ACA606CD}"/>
                </c:ext>
              </c:extLst>
            </c:dLbl>
            <c:dLbl>
              <c:idx val="5"/>
              <c:tx>
                <c:strRef>
                  <c:f>Daten_Diagramme!$D$19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{49C34368-A16B-4F36-B2D4-B32D30EC2079}</c15:txfldGUID>
                      <c15:f>Daten_Diagramme!$D$19</c15:f>
                      <c15:dlblFieldTableCache>
                        <c:ptCount val="1"/>
                        <c:pt idx="0">
                          <c:v>-2.7</c:v>
                        </c:pt>
                      </c15:dlblFieldTableCache>
                    </c15:dlblFTEntry>
                  </c15:dlblFieldTable>
                  <c15:showDataLabelsRange val="0"/>
                </c:ext>
                <c:ext xmlns:c16="http://schemas.microsoft.com/office/drawing/2014/chart" uri="{C3380CC4-5D6E-409C-BE32-E72D297353CC}">
                  <c16:uniqueId val="{00000005-8383-4CF4-9D27-7A17ACA606CD}"/>
                </c:ext>
              </c:extLst>
            </c:dLbl>
            <c:dLbl>
              <c:idx val="6"/>
              <c:tx>
                <c:strRef>
                  <c:f>Daten_Diagramme!$D$20</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{8B270674-184C-434E-A6D9-E70274D92A81}</c15:txfldGUID>
                      <c15:f>Daten_Diagramme!$D$20</c15:f>
                      <c15:dlblFieldTableCache>
                        <c:ptCount val="1"/>
                        <c:pt idx="0">
                          <c:v>5.5</c:v>
                        </c:pt>
                      </c15:dlblFieldTableCache>
                    </c15:dlblFTEntry>
                  </c15:dlblFieldTable>
                  <c15:showDataLabelsRange val="0"/>
                </c:ext>
                <c:ext xmlns:c16="http://schemas.microsoft.com/office/drawing/2014/chart" uri="{C3380CC4-5D6E-409C-BE32-E72D297353CC}">
                  <c16:uniqueId val="{00000006-8383-4CF4-9D27-7A17ACA606CD}"/>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{487F64C8-6B92-4F77-8A89-16AAD4EEDFC1}</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8383-4CF4-9D27-7A17ACA606CD}"/>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{3FEFBB7B-F4FD-4E58-8828-A5CDC56F2A86}</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8383-4CF4-9D27-7A17ACA606CD}"/>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{429473E7-A4F9-4601-B7C1-BA30B5969DD6}</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8383-4CF4-9D27-7A17ACA606CD}"/>
                </c:ext>
              </c:extLst>
            </c:dLbl>
            <c:dLbl>
              <c:idx val="10"/>
              <c:tx>
                <c:strRef>
                  <c:f>Daten_Diagramme!$D$24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{CE6256D5-0748-4F85-AD48-97D4B3460DA7}</c15:txfldGUID>
                      <c15:f>Daten_Diagramme!$D$24</c15:f>
                      <c15:dlblFieldTableCache>
                        <c:ptCount val="1"/>
                        <c:pt idx="0">
                          <c:v>-3.5</c:v>
                        </c:pt>
                      </c15:dlblFieldTableCache>
                    </c15:dlblFTEntry>
                  </c15:dlblFieldTable>
                  <c15:showDataLabelsRange val="0"/>
                </c:ext>
                <c:ext xmlns:c16="http://schemas.microsoft.com/office/drawing/2014/chart" uri="{C3380CC4-5D6E-409C-BE32-E72D297353CC}">
                  <c16:uniqueId val="{0000000A-8383-4CF4-9D27-7A17ACA606CD}"/>
                </c:ext>
              </c:extLst>
            </c:dLbl>
            <c:dLbl>
              <c:idx val="11"/>
              <c:tx>
                <c:strRef>
                  <c:f>Daten_Diagramme!$D$25</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{5FF27898-5759-430D-8A95-14D8EF985380}</c15:txfldGUID>
                      <c15:f>Daten_Diagramme!$D$25</c15:f>
                      <c15:dlblFieldTableCache>
                        <c:ptCount val="1"/>
                        <c:pt idx="0">
                          <c:v>-12.9</c:v>
                        </c:pt>
                      </c15:dlblFieldTableCache>
                    </c15:dlblFTEntry>
                  </c15:dlblFieldTable>
                  <c15:showDataLabelsRange val="0"/>
                </c:ext>
                <c:ext xmlns:c16="http://schemas.microsoft.com/office/drawing/2014/chart" uri="{C3380CC4-5D6E-409C-BE32-E72D297353CC}">
                  <c16:uniqueId val="{0000000B-8383-4CF4-9D27-7A17ACA606CD}"/>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{0B30606F-2BE2-46E3-BFD9-5295BAC3B4FB}</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8383-4CF4-9D27-7A17ACA606CD}"/>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{71CDCFD4-36B5-4CCA-BAD8-16DE1D442F18}</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8383-4CF4-9D27-7A17ACA606CD}"/>
                </c:ext>
              </c:extLst>
            </c:dLbl>
            <c:dLbl>
              <c:idx val="14"/>
              <c:tx>
                <c:strRef>
                  <c:f>Daten_Diagramme!$D$28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{814E0028-E871-46EE-82F9-27CBCE0742F3}</c15:txfldGUID>
                      <c15:f>Daten_Diagramme!$D$28</c15:f>
                      <c15:dlblFieldTableCache>
                        <c:ptCount val="1"/>
                        <c:pt idx="0">
                          <c:v>-0.4</c:v>
                        </c:pt>
                      </c15:dlblFieldTableCache>
                    </c15:dlblFTEntry>
                  </c15:dlblFieldTable>
                  <c15:showDataLabelsRange val="0"/>
                </c:ext>
                <c:ext xmlns:c16="http://schemas.microsoft.com/office/drawing/2014/chart" uri="{C3380CC4-5D6E-409C-BE32-E72D297353CC}">
                  <c16:uniqueId val="{0000000E-8383-4CF4-9D27-7A17ACA606CD}"/>
                </c:ext>
              </c:extLst>
            </c:dLbl>
            <c:dLbl>
              <c:idx val="15"/>
              <c:tx>
                <c:strRef>
                  <c:f>Daten_Diagramme!$D$29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{ADA740A2-47CE-4E34-9A34-025555946577}</c15:txfldGUID>
                      <c15:f>Daten_Diagramme!$D$29</c15:f>
                      <c15:dlblFieldTableCache>
                        <c:ptCount val="1"/>
                        <c:pt idx="0">
                          <c:v>-8.8</c:v>
                        </c:pt>
                      </c15:dlblFieldTableCache>
                    </c15:dlblFTEntry>
                  </c15:dlblFieldTable>
                  <c15:showDataLabelsRange val="0"/>
                </c:ext>
                <c:ext xmlns:c16="http://schemas.microsoft.com/office/drawing/2014/chart" uri="{C3380CC4-5D6E-409C-BE32-E72D297353CC}">
                  <c16:uniqueId val="{0000000F-8383-4CF4-9D27-7A17ACA606CD}"/>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{B8519F9A-41A2-47F0-84DF-EE95AF69D85F}</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8383-4CF4-9D27-7A17ACA606CD}"/>
                </c:ext>
              </c:extLst>
            </c:dLbl>
            <c:dLbl>
              <c:idx val="17"/>
              <c:tx>
                <c:strRef>
                  <c:f>Daten_Diagramme!$D$31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{9A426308-35A4-4AF5-A334-C94479563841}</c15:txfldGUID>
                      <c15:f>Daten_Diagramme!$D$31</c15:f>
                      <c15:dlblFieldTableCache>
                        <c:ptCount val="1"/>
                        <c:pt idx="0">
                          <c:v>5.4</c:v>
                        </c:pt>
                      </c15:dlblFieldTableCache>
                    </c15:dlblFTEntry>
                  </c15:dlblFieldTable>
                  <c15:showDataLabelsRange val="0"/>
                </c:ext>
                <c:ext xmlns:c16="http://schemas.microsoft.com/office/drawing/2014/chart" uri="{C3380CC4-5D6E-409C-BE32-E72D297353CC}">
                  <c16:uniqueId val="{00000011-8383-4CF4-9D27-7A17ACA606CD}"/>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{0B04BFB8-3528-4BDC-9674-FC4B9FB41DF2}</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8383-4CF4-9D27-7A17ACA606CD}"/>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{5C7DB892-AD67-42D6-ABFD-E96F158BC9FF}</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8383-4CF4-9D27-7A17ACA606CD}"/>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{E892CDE2-E6D4-4B26-A7C9-92AEDA12DA48}</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8383-4CF4-9D27-7A17ACA606C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{81D978B3-DF4E-403E-A3A6-3D7719E93FEC}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383-4CF4-9D27-7A17ACA606C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{72C3DA87-46D9-4FD3-9CA0-BE7F77FF8119}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383-4CF4-9D27-7A17ACA606CD}"/>
                </c:ext>
              </c:extLst>
            </c:dLbl>
            <c:dLbl>
              <c:idx val="23"/>
              <c:tx>
                <c:strRef>
                  <c:f>Daten_Diagramme!$D$37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{C1D00EB1-C79F-4839-92D5-09A398A8A705}</c15:txfldGUID>
                      <c15:f>Daten_Diagramme!$D$37</c15:f>
                      <c15:dlblFieldTableCache>
                        <c:ptCount val="1"/>
                        <c:pt idx="0">
                          <c:v>-4.3</c:v>
                        </c:pt>
                      </c15:dlblFieldTableCache>
                    </c15:dlblFTEntry>
                  </c15:dlblFieldTable>
                  <c15:showDataLabelsRange val="0"/>
                </c:ext>
                <c:ext xmlns:c16="http://schemas.microsoft.com/office/drawing/2014/chart" uri="{C3380CC4-5D6E-409C-BE32-E72D297353CC}">
                  <c16:uniqueId val="{00000017-8383-4CF4-9D27-7A17ACA606CD}"/>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{3BB09DAE-2A7A-4975-AD80-32E92D676BD3}</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8383-4CF4-9D27-7A17ACA606CD}"/>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{520A1881-49AA-437D-A676-A018A2000471}</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8383-4CF4-9D27-7A17ACA606C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{B6735168-647D-4160-9822-F05BC4A1D53D}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383-4CF4-9D27-7A17ACA606C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{0F8C4A50-33B6-420F-89D3-21168713243F}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383-4CF4-9D27-7A17ACA606C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{2784F4CF-02CD-44FA-8108-254FC621CB55}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383-4CF4-9D27-7A17ACA606C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{6F735CD5-7966-4600-A857-781EDF004A6D}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383-4CF4-9D27-7A17ACA606C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{73286F83-12FB-467A-8790-48DB8D693337}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383-4CF4-9D27-7A17ACA606CD}"/>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{53BAC944-9EBF-49E8-8688-AB1E68075B12}</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8383-4CF4-9D27-7A17ACA606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0.78082721298801705</c:v>
                </c:pt>
                <c:pt idx="1">
                  <c:v>-4.2735042735042734</c:v>
                </c:pt>
                <c:pt idx="2">
                  <c:v>9.7165991902834001</c:v>
                </c:pt>
                <c:pt idx="3">
                  <c:v>1.2628624883068289</c:v>
                </c:pt>
                <c:pt idx="4">
                  <c:v>-1.0787486515641855</c:v>
                </c:pt>
                <c:pt idx="5">
                  <c:v>-2.7301092043681749</c:v>
                </c:pt>
                <c:pt idx="6">
                  <c:v>5.5080396852548752</c:v>
                </c:pt>
                <c:pt idx="7">
                  <c:v>-0.63375583722481654</c:v>
                </c:pt>
                <c:pt idx="8">
                  <c:v>2.0004445432318292</c:v>
                </c:pt>
                <c:pt idx="9">
                  <c:v>1.6313213703099512</c:v>
                </c:pt>
                <c:pt idx="10">
                  <c:v>-3.4796573875802999</c:v>
                </c:pt>
                <c:pt idx="11">
                  <c:v>-12.931034482758621</c:v>
                </c:pt>
                <c:pt idx="12">
                  <c:v>-0.19083969465648856</c:v>
                </c:pt>
                <c:pt idx="13">
                  <c:v>3.9886039886039888</c:v>
                </c:pt>
                <c:pt idx="14">
                  <c:v>-0.37546933667083854</c:v>
                </c:pt>
                <c:pt idx="15">
                  <c:v>-8.8291746641074855</c:v>
                </c:pt>
                <c:pt idx="16">
                  <c:v>2.2903453136011276</c:v>
                </c:pt>
                <c:pt idx="17">
                  <c:v>5.4360135900339754</c:v>
                </c:pt>
                <c:pt idx="18">
                  <c:v>2.1138765768837366</c:v>
                </c:pt>
                <c:pt idx="19">
                  <c:v>-0.40841331427404531</c:v>
                </c:pt>
                <c:pt idx="20">
                  <c:v>-0.39931545921277811</c:v>
                </c:pt>
                <c:pt idx="21">
                  <c:v>0</c:v>
                </c:pt>
                <c:pt idx="23">
                  <c:v>-4.2735042735042734</c:v>
                </c:pt>
                <c:pt idx="24">
                  <c:v>1.7094017094017093</c:v>
                </c:pt>
                <c:pt idx="25">
                  <c:v>0.76466560146085372</c:v>
                </c:pt>
              </c:numCache>
            </c:numRef>
          </c:val>
          <c:extLst>
            <c:ext xmlns:c16="http://schemas.microsoft.com/office/drawing/2014/chart" uri="{C3380CC4-5D6E-409C-BE32-E72D297353CC}">
              <c16:uniqueId val="{00000020-8383-4CF4-9D27-7A17ACA606C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{EFF399CE-A61E-4C99-9E68-185D4F832CAC}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383-4CF4-9D27-7A17ACA606C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{39CE3AB9-38AF-4A2C-9881-8EE0AAF871D4}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383-4CF4-9D27-7A17ACA606C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{D338D524-0D9A-406A-AF83-E35148B1B188}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383-4CF4-9D27-7A17ACA606C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{A83678EF-A67B-4F11-845C-388204A29F4E}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383-4CF4-9D27-7A17ACA606C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{61AEC2F0-A1B0-4D86-B9F5-8546AD5AA0CE}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383-4CF4-9D27-7A17ACA606C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{7D72B6D0-1340-4DFB-B33C-700D5D40F0A9}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383-4CF4-9D27-7A17ACA606C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{DF977BE9-92B5-46E4-8C4B-F56119C1DC61}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383-4CF4-9D27-7A17ACA606C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{337F4862-346C-4042-9E97-95A4358ADD16}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383-4CF4-9D27-7A17ACA606C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{0807F261-63B5-4749-A33D-D36F5B0B7127}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383-4CF4-9D27-7A17ACA606C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{B60D431C-C958-4BB7-8EA8-F2D22B6FFBFF}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383-4CF4-9D27-7A17ACA606C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{38675375-8CD8-4988-BBEC-A6F67A828CFA}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383-4CF4-9D27-7A17ACA606C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{01FFEF18-F700-4E4B-8312-99706ACC34D7}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383-4CF4-9D27-7A17ACA606C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{08889BC5-FD10-4F05-9679-40B77B89BD6F}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383-4CF4-9D27-7A17ACA606C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{423203A1-3AC3-421E-B7DC-D5D703F78926}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383-4CF4-9D27-7A17ACA606C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{AA59E23E-CD1B-4AB1-A740-D0E2CCFFB0D8}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383-4CF4-9D27-7A17ACA606C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{6D71C32D-1FAC-4F0F-8333-C00632FF9158}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383-4CF4-9D27-7A17ACA606C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{28CB9632-13A8-46ED-A094-C4C8E14C6278}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383-4CF4-9D27-7A17ACA606C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{D3F22327-3B5E-403F-9316-B3F77B6CAB3F}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383-4CF4-9D27-7A17ACA606C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{4FC8446B-1E06-460D-BFCB-BDEB08A7F311}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383-4CF4-9D27-7A17ACA606C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{CAE8317B-2DC4-4247-B733-C41F6784DFFC}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383-4CF4-9D27-7A17ACA606C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{B6E003F1-C83A-4E11-8869-59A3E9564F46}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383-4CF4-9D27-7A17ACA606C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{149CD7E2-1976-4539-8135-EE7491101FE8}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383-4CF4-9D27-7A17ACA606C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{A8208DD8-3680-42D7-B0A3-C70B4EEA906A}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383-4CF4-9D27-7A17ACA606C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{CB93855A-2BB5-4930-9B21-1C919240EFF0}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383-4CF4-9D27-7A17ACA606C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{D1DE648B-42FC-4DAB-8499-8F09CD06A83D}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383-4CF4-9D27-7A17ACA606C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{E2670DBC-CB55-45DA-99D0-285CD4626F6D}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383-4CF4-9D27-7A17ACA606C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{649765F5-179A-45ED-B295-2AAC05013039}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383-4CF4-9D27-7A17ACA606C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{659BC034-DDE4-44EE-8B9F-DCF992AFCCAA}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383-4CF4-9D27-7A17ACA606C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{B3A1BFD8-4408-4773-AC13-DEA8990F7B31}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383-4CF4-9D27-7A17ACA606C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{FFF90B64-8274-46CD-99D6-CB03055C1073}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383-4CF4-9D27-7A17ACA606C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{F09D1AB0-1C7D-41F9-B6F1-1D9B21699A28}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383-4CF4-9D27-7A17ACA606C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{29F71EEB-C040-4E6E-A47E-2F4213F8E37B}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383-4CF4-9D27-7A17ACA606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383-4CF4-9D27-7A17ACA606C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383-4CF4-9D27-7A17ACA606C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{2548D6ED-D843-4E5A-AE26-C7ACA8147139}</c15:txfldGUID>
                      <c15:f>Daten_Diagramme!$E$14</c15:f>
                      <c15:dlblFieldTableCache>
                        <c:ptCount val="1"/>
                        <c:pt idx="0">
                          <c:v>-8.0</c:v>
                        </c:pt>
                      </c15:dlblFieldTableCache>
                    </c15:dlblFTEntry>
                  </c15:dlblFieldTable>
                  <c15:showDataLabelsRange val="0"/>
                </c:ext>
                <c:ext xmlns:c16="http://schemas.microsoft.com/office/drawing/2014/chart" uri="{C3380CC4-5D6E-409C-BE32-E72D297353CC}">
                  <c16:uniqueId val="{00000000-1F80-46BC-BA9F-81F607441BB5}"/>
                </c:ext>
              </c:extLst>
            </c:dLbl>
            <c:dLbl>
              <c:idx val="1"/>
              <c:tx>
                <c:strRef>
                  <c:f>Daten_Diagramme!$E$15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{ECE06209-FB10-48E7-B673-50E20514D2C9}</c15:txfldGUID>
                      <c15:f>Daten_Diagramme!$E$15</c15:f>
                      <c15:dlblFieldTableCache>
                        <c:ptCount val="1"/>
                        <c:pt idx="0">
                          <c:v>-0.6</c:v>
                        </c:pt>
                      </c15:dlblFieldTableCache>
                    </c15:dlblFTEntry>
                  </c15:dlblFieldTable>
                  <c15:showDataLabelsRange val="0"/>
                </c:ext>
                <c:ext xmlns:c16="http://schemas.microsoft.com/office/drawing/2014/chart" uri="{C3380CC4-5D6E-409C-BE32-E72D297353CC}">
                  <c16:uniqueId val="{00000001-1F80-46BC-BA9F-81F607441BB5}"/>
                </c:ext>
              </c:extLst>
            </c:dLbl>
            <c:dLbl>
              <c:idx val="2"/>
              <c:tx>
                <c:strRef>
                  <c:f>Daten_Diagramme!$E$16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{4C5E52EF-B0DF-484B-9D45-4A95D28E310A}</c15:txfldGUID>
                      <c15:f>Daten_Diagramme!$E$16</c15:f>
                      <c15:dlblFieldTableCache>
                        <c:ptCount val="1"/>
                        <c:pt idx="0">
                          <c:v>7.5</c:v>
                        </c:pt>
                      </c15:dlblFieldTableCache>
                    </c15:dlblFTEntry>
                  </c15:dlblFieldTable>
                  <c15:showDataLabelsRange val="0"/>
                </c:ext>
                <c:ext xmlns:c16="http://schemas.microsoft.com/office/drawing/2014/chart" uri="{C3380CC4-5D6E-409C-BE32-E72D297353CC}">
                  <c16:uniqueId val="{00000002-1F80-46BC-BA9F-81F607441BB5}"/>
                </c:ext>
              </c:extLst>
            </c:dLbl>
            <c:dLbl>
              <c:idx val="3"/>
              <c:tx>
                <c:strRef>
                  <c:f>Daten_Diagramme!$E$17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{64CC3058-B561-482C-8092-F790D34A07AC}</c15:txfldGUID>
                      <c15:f>Daten_Diagramme!$E$17</c15:f>
                      <c15:dlblFieldTableCache>
                        <c:ptCount val="1"/>
                        <c:pt idx="0">
                          <c:v>1.9</c:v>
                        </c:pt>
                      </c15:dlblFieldTableCache>
                    </c15:dlblFTEntry>
                  </c15:dlblFieldTable>
                  <c15:showDataLabelsRange val="0"/>
                </c:ext>
                <c:ext xmlns:c16="http://schemas.microsoft.com/office/drawing/2014/chart" uri="{C3380CC4-5D6E-409C-BE32-E72D297353CC}">
                  <c16:uniqueId val="{00000003-1F80-46BC-BA9F-81F607441BB5}"/>
                </c:ext>
              </c:extLst>
            </c:dLbl>
            <c:dLbl>
              <c:idx val="4"/>
              <c:tx>
                <c:strRef>
                  <c:f>Daten_Diagramme!$E$18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{13077003-104D-4971-BDF0-F10F34AF2AB7}</c15:txfldGUID>
                      <c15:f>Daten_Diagramme!$E$18</c15:f>
                      <c15:dlblFieldTableCache>
                        <c:ptCount val="1"/>
                        <c:pt idx="0">
                          <c:v>5.4</c:v>
                        </c:pt>
                      </c15:dlblFieldTableCache>
                    </c15:dlblFTEntry>
                  </c15:dlblFieldTable>
                  <c15:showDataLabelsRange val="0"/>
                </c:ext>
                <c:ext xmlns:c16="http://schemas.microsoft.com/office/drawing/2014/chart" uri="{C3380CC4-5D6E-409C-BE32-E72D297353CC}">
                  <c16:uniqueId val="{00000004-1F80-46BC-BA9F-81F607441BB5}"/>
                </c:ext>
              </c:extLst>
            </c:dLbl>
            <c:dLbl>
              <c:idx val="5"/>
              <c:tx>
                <c:strRef>
                  <c:f>Daten_Diagramme!$E$19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{442A6F2F-F244-4813-B0D7-120A6E02CE0B}</c15:txfldGUID>
                      <c15:f>Daten_Diagramme!$E$19</c15:f>
                      <c15:dlblFieldTableCache>
                        <c:ptCount val="1"/>
                        <c:pt idx="0">
                          <c:v>-2.0</c:v>
                        </c:pt>
                      </c15:dlblFieldTableCache>
                    </c15:dlblFTEntry>
                  </c15:dlblFieldTable>
                  <c15:showDataLabelsRange val="0"/>
                </c:ext>
                <c:ext xmlns:c16="http://schemas.microsoft.com/office/drawing/2014/chart" uri="{C3380CC4-5D6E-409C-BE32-E72D297353CC}">
                  <c16:uniqueId val="{00000005-1F80-46BC-BA9F-81F607441BB5}"/>
                </c:ext>
              </c:extLst>
            </c:dLbl>
            <c:dLbl>
              <c:idx val="6"/>
              <c:tx>
                <c:strRef>
                  <c:f>Daten_Diagramme!$E$20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{F2D7FAAC-53C3-4B1D-804B-88B5C575B7B6}</c15:txfldGUID>
                      <c15:f>Daten_Diagramme!$E$20</c15:f>
                      <c15:dlblFieldTableCache>
                        <c:ptCount val="1"/>
                        <c:pt idx="0">
                          <c:v>1.9</c:v>
                        </c:pt>
                      </c15:dlblFieldTableCache>
                    </c15:dlblFTEntry>
                  </c15:dlblFieldTable>
                  <c15:showDataLabelsRange val="0"/>
                </c:ext>
                <c:ext xmlns:c16="http://schemas.microsoft.com/office/drawing/2014/chart" uri="{C3380CC4-5D6E-409C-BE32-E72D297353CC}">
                  <c16:uniqueId val="{00000006-1F80-46BC-BA9F-81F607441BB5}"/>
                </c:ext>
              </c:extLst>
            </c:dLbl>
            <c:dLbl>
              <c:idx val="7"/>
              <c:tx>
                <c:strRef>
                  <c:f>Daten_Diagramme!$E$21</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{3221582B-0B08-4F95-9BCD-59C859AB56B6}</c15:txfldGUID>
                      <c15:f>Daten_Diagramme!$E$21</c15:f>
                      <c15:dlblFieldTableCache>
                        <c:ptCount val="1"/>
                        <c:pt idx="0">
                          <c:v>-6.6</c:v>
                        </c:pt>
                      </c15:dlblFieldTableCache>
                    </c15:dlblFTEntry>
                  </c15:dlblFieldTable>
                  <c15:showDataLabelsRange val="0"/>
                </c:ext>
                <c:ext xmlns:c16="http://schemas.microsoft.com/office/drawing/2014/chart" uri="{C3380CC4-5D6E-409C-BE32-E72D297353CC}">
                  <c16:uniqueId val="{00000007-1F80-46BC-BA9F-81F607441BB5}"/>
                </c:ext>
              </c:extLst>
            </c:dLbl>
            <c:dLbl>
              <c:idx val="8"/>
              <c:tx>
                <c:strRef>
                  <c:f>Daten_Diagramme!$E$22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{A83CEAE0-473E-4469-9E93-B2A890E5FFEE}</c15:txfldGUID>
                      <c15:f>Daten_Diagramme!$E$22</c15:f>
                      <c15:dlblFieldTableCache>
                        <c:ptCount val="1"/>
                        <c:pt idx="0">
                          <c:v>-4.0</c:v>
                        </c:pt>
                      </c15:dlblFieldTableCache>
                    </c15:dlblFTEntry>
                  </c15:dlblFieldTable>
                  <c15:showDataLabelsRange val="0"/>
                </c:ext>
                <c:ext xmlns:c16="http://schemas.microsoft.com/office/drawing/2014/chart" uri="{C3380CC4-5D6E-409C-BE32-E72D297353CC}">
                  <c16:uniqueId val="{00000008-1F80-46BC-BA9F-81F607441BB5}"/>
                </c:ext>
              </c:extLst>
            </c:dLbl>
            <c:dLbl>
              <c:idx val="9"/>
              <c:tx>
                <c:strRef>
                  <c:f>Daten_Diagramme!$E$23</c:f>
                  <c:strCache>
                    <c:ptCount val="1"/>
                    <c:pt idx="0">
                      <c:v>-27.8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{0CFB4042-A505-433F-A11C-069595FA28DC}</c15:txfldGUID>
                      <c15:f>Daten_Diagramme!$E$23</c15:f>
                      <c15:dlblFieldTableCache>
                        <c:ptCount val="1"/>
                        <c:pt idx="0">
                          <c:v>-27.8</c:v>
                        </c:pt>
                      </c15:dlblFieldTableCache>
                    </c15:dlblFTEntry>
                  </c15:dlblFieldTable>
                  <c15:showDataLabelsRange val="0"/>
                </c:ext>
                <c:ext xmlns:c16="http://schemas.microsoft.com/office/drawing/2014/chart" uri="{C3380CC4-5D6E-409C-BE32-E72D297353CC}">
                  <c16:uniqueId val="{00000009-1F80-46BC-BA9F-81F607441BB5}"/>
                </c:ext>
              </c:extLst>
            </c:dLbl>
            <c:dLbl>
              <c:idx val="10"/>
              <c:tx>
                <c:strRef>
                  <c:f>Daten_Diagramme!$E$24</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{1236D943-9D44-45D3-9D32-1CCFCAB53A6C}</c15:txfldGUID>
                      <c15:f>Daten_Diagramme!$E$24</c15:f>
                      <c15:dlblFieldTableCache>
                        <c:ptCount val="1"/>
                        <c:pt idx="0">
                          <c:v>-13.9</c:v>
                        </c:pt>
                      </c15:dlblFieldTableCache>
                    </c15:dlblFTEntry>
                  </c15:dlblFieldTable>
                  <c15:showDataLabelsRange val="0"/>
                </c:ext>
                <c:ext xmlns:c16="http://schemas.microsoft.com/office/drawing/2014/chart" uri="{C3380CC4-5D6E-409C-BE32-E72D297353CC}">
                  <c16:uniqueId val="{0000000A-1F80-46BC-BA9F-81F607441BB5}"/>
                </c:ext>
              </c:extLst>
            </c:dLbl>
            <c:dLbl>
              <c:idx val="11"/>
              <c:tx>
                <c:strRef>
                  <c:f>Daten_Diagramme!$E$25</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{D495C7A1-E2BB-497B-8A50-265BEBFEC311}</c15:txfldGUID>
                      <c15:f>Daten_Diagramme!$E$25</c15:f>
                      <c15:dlblFieldTableCache>
                        <c:ptCount val="1"/>
                        <c:pt idx="0">
                          <c:v>-20.8</c:v>
                        </c:pt>
                      </c15:dlblFieldTableCache>
                    </c15:dlblFTEntry>
                  </c15:dlblFieldTable>
                  <c15:showDataLabelsRange val="0"/>
                </c:ext>
                <c:ext xmlns:c16="http://schemas.microsoft.com/office/drawing/2014/chart" uri="{C3380CC4-5D6E-409C-BE32-E72D297353CC}">
                  <c16:uniqueId val="{0000000B-1F80-46BC-BA9F-81F607441BB5}"/>
                </c:ext>
              </c:extLst>
            </c:dLbl>
            <c:dLbl>
              <c:idx val="12"/>
              <c:tx>
                <c:strRef>
                  <c:f>Daten_Diagramme!$E$26</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{CEC3D5E8-2BBE-4CDB-98DF-6DECECF116E6}</c15:txfldGUID>
                      <c15:f>Daten_Diagramme!$E$26</c15:f>
                      <c15:dlblFieldTableCache>
                        <c:ptCount val="1"/>
                        <c:pt idx="0">
                          <c:v>-7.9</c:v>
                        </c:pt>
                      </c15:dlblFieldTableCache>
                    </c15:dlblFTEntry>
                  </c15:dlblFieldTable>
                  <c15:showDataLabelsRange val="0"/>
                </c:ext>
                <c:ext xmlns:c16="http://schemas.microsoft.com/office/drawing/2014/chart" uri="{C3380CC4-5D6E-409C-BE32-E72D297353CC}">
                  <c16:uniqueId val="{0000000C-1F80-46BC-BA9F-81F607441BB5}"/>
                </c:ext>
              </c:extLst>
            </c:dLbl>
            <c:dLbl>
              <c:idx val="13"/>
              <c:tx>
                <c:strRef>
                  <c:f>Daten_Diagramme!$E$27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{AC605D16-6BD8-4E75-8E3D-24C3DF251C75}</c15:txfldGUID>
                      <c15:f>Daten_Diagramme!$E$27</c15:f>
                      <c15:dlblFieldTableCache>
                        <c:ptCount val="1"/>
                        <c:pt idx="0">
                          <c:v>-0.3</c:v>
                        </c:pt>
                      </c15:dlblFieldTableCache>
                    </c15:dlblFTEntry>
                  </c15:dlblFieldTable>
                  <c15:showDataLabelsRange val="0"/>
                </c:ext>
                <c:ext xmlns:c16="http://schemas.microsoft.com/office/drawing/2014/chart" uri="{C3380CC4-5D6E-409C-BE32-E72D297353CC}">
                  <c16:uniqueId val="{0000000D-1F80-46BC-BA9F-81F607441BB5}"/>
                </c:ext>
              </c:extLst>
            </c:dLbl>
            <c:dLbl>
              <c:idx val="14"/>
              <c:tx>
                <c:strRef>
                  <c:f>Daten_Diagramme!$E$28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{B2A5B254-97C9-4798-BBEF-45FDD3F242AD}</c15:txfldGUID>
                      <c15:f>Daten_Diagramme!$E$28</c15:f>
                      <c15:dlblFieldTableCache>
                        <c:ptCount val="1"/>
                        <c:pt idx="0">
                          <c:v>-8.7</c:v>
                        </c:pt>
                      </c15:dlblFieldTableCache>
                    </c15:dlblFTEntry>
                  </c15:dlblFieldTable>
                  <c15:showDataLabelsRange val="0"/>
                </c:ext>
                <c:ext xmlns:c16="http://schemas.microsoft.com/office/drawing/2014/chart" uri="{C3380CC4-5D6E-409C-BE32-E72D297353CC}">
                  <c16:uniqueId val="{0000000E-1F80-46BC-BA9F-81F607441BB5}"/>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{F687BC8D-7399-4E03-A59C-C606952FAC66}</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1F80-46BC-BA9F-81F607441BB5}"/>
                </c:ext>
              </c:extLst>
            </c:dLbl>
            <c:dLbl>
              <c:idx val="16"/>
              <c:tx>
                <c:strRef>
                  <c:f>Daten_Diagramme!$E$30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{9FCBC597-EF2F-48EA-BB37-5EC5E0396B38}</c15:txfldGUID>
                      <c15:f>Daten_Diagramme!$E$30</c15:f>
                      <c15:dlblFieldTableCache>
                        <c:ptCount val="1"/>
                        <c:pt idx="0">
                          <c:v>-0.9</c:v>
                        </c:pt>
                      </c15:dlblFieldTableCache>
                    </c15:dlblFTEntry>
                  </c15:dlblFieldTable>
                  <c15:showDataLabelsRange val="0"/>
                </c:ext>
                <c:ext xmlns:c16="http://schemas.microsoft.com/office/drawing/2014/chart" uri="{C3380CC4-5D6E-409C-BE32-E72D297353CC}">
                  <c16:uniqueId val="{00000010-1F80-46BC-BA9F-81F607441BB5}"/>
                </c:ext>
              </c:extLst>
            </c:dLbl>
            <c:dLbl>
              <c:idx val="17"/>
              <c:tx>
                <c:strRef>
                  <c:f>Daten_Diagramme!$E$31</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{60BA54BC-DEC9-43A3-B52A-AAF226CFA6C3}</c15:txfldGUID>
                      <c15:f>Daten_Diagramme!$E$31</c15:f>
                      <c15:dlblFieldTableCache>
                        <c:ptCount val="1"/>
                        <c:pt idx="0">
                          <c:v>-22.2</c:v>
                        </c:pt>
                      </c15:dlblFieldTableCache>
                    </c15:dlblFTEntry>
                  </c15:dlblFieldTable>
                  <c15:showDataLabelsRange val="0"/>
                </c:ext>
                <c:ext xmlns:c16="http://schemas.microsoft.com/office/drawing/2014/chart" uri="{C3380CC4-5D6E-409C-BE32-E72D297353CC}">
                  <c16:uniqueId val="{00000011-1F80-46BC-BA9F-81F607441BB5}"/>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{D0C43D19-2136-4A37-8F55-A4470945B4D9}</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1F80-46BC-BA9F-81F607441BB5}"/>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{CF26DFCD-E756-447C-8C70-F4D7800347F1}</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1F80-46BC-BA9F-81F607441BB5}"/>
                </c:ext>
              </c:extLst>
            </c:dLbl>
            <c:dLbl>
              <c:idx val="20"/>
              <c:tx>
                <c:strRef>
                  <c:f>Daten_Diagramme!$E$34</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{B651FCC8-FF32-40A4-8B6A-97F1606AAB87}</c15:txfldGUID>
                      <c15:f>Daten_Diagramme!$E$34</c15:f>
                      <c15:dlblFieldTableCache>
                        <c:ptCount val="1"/>
                        <c:pt idx="0">
                          <c:v>-9.2</c:v>
                        </c:pt>
                      </c15:dlblFieldTableCache>
                    </c15:dlblFTEntry>
                  </c15:dlblFieldTable>
                  <c15:showDataLabelsRange val="0"/>
                </c:ext>
                <c:ext xmlns:c16="http://schemas.microsoft.com/office/drawing/2014/chart" uri="{C3380CC4-5D6E-409C-BE32-E72D297353CC}">
                  <c16:uniqueId val="{00000014-1F80-46BC-BA9F-81F607441BB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{65D1EB46-2AD4-4C47-8FEB-795C6CAD78D1}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F80-46BC-BA9F-81F607441BB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{96AF98C4-DF8E-4DBB-B9CD-C5121AFBD9A6}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F80-46BC-BA9F-81F607441BB5}"/>
                </c:ext>
              </c:extLst>
            </c:dLbl>
            <c:dLbl>
              <c:idx val="23"/>
              <c:tx>
                <c:strRef>
                  <c:f>Daten_Diagramme!$E$37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{C97F7D86-DB31-43B9-A017-70928F62CCDE}</c15:txfldGUID>
                      <c15:f>Daten_Diagramme!$E$37</c15:f>
                      <c15:dlblFieldTableCache>
                        <c:ptCount val="1"/>
                        <c:pt idx="0">
                          <c:v>-0.6</c:v>
                        </c:pt>
                      </c15:dlblFieldTableCache>
                    </c15:dlblFTEntry>
                  </c15:dlblFieldTable>
                  <c15:showDataLabelsRange val="0"/>
                </c:ext>
                <c:ext xmlns:c16="http://schemas.microsoft.com/office/drawing/2014/chart" uri="{C3380CC4-5D6E-409C-BE32-E72D297353CC}">
                  <c16:uniqueId val="{00000017-1F80-46BC-BA9F-81F607441BB5}"/>
                </c:ext>
              </c:extLst>
            </c:dLbl>
            <c:dLbl>
              <c:idx val="24"/>
              <c:tx>
                <c:strRef>
                  <c:f>Daten_Diagramme!$E$38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{6BDA0D58-9CB0-4C50-A35F-16FEAF53CF58}</c15:txfldGUID>
                      <c15:f>Daten_Diagramme!$E$38</c15:f>
                      <c15:dlblFieldTableCache>
                        <c:ptCount val="1"/>
                        <c:pt idx="0">
                          <c:v>-2.0</c:v>
                        </c:pt>
                      </c15:dlblFieldTableCache>
                    </c15:dlblFTEntry>
                  </c15:dlblFieldTable>
                  <c15:showDataLabelsRange val="0"/>
                </c:ext>
                <c:ext xmlns:c16="http://schemas.microsoft.com/office/drawing/2014/chart" uri="{C3380CC4-5D6E-409C-BE32-E72D297353CC}">
                  <c16:uniqueId val="{00000018-1F80-46BC-BA9F-81F607441BB5}"/>
                </c:ext>
              </c:extLst>
            </c:dLbl>
            <c:dLbl>
              <c:idx val="25"/>
              <c:tx>
                <c:strRef>
                  <c:f>Daten_Diagramme!$E$39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{7D07374A-3659-49EA-A905-3FCE6B644ABE}</c15:txfldGUID>
                      <c15:f>Daten_Diagramme!$E$39</c15:f>
                      <c15:dlblFieldTableCache>
                        <c:ptCount val="1"/>
                        <c:pt idx="0">
                          <c:v>-9.5</c:v>
                        </c:pt>
                      </c15:dlblFieldTableCache>
                    </c15:dlblFTEntry>
                  </c15:dlblFieldTable>
                  <c15:showDataLabelsRange val="0"/>
                </c:ext>
                <c:ext xmlns:c16="http://schemas.microsoft.com/office/drawing/2014/chart" uri="{C3380CC4-5D6E-409C-BE32-E72D297353CC}">
                  <c16:uniqueId val="{00000019-1F80-46BC-BA9F-81F607441BB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{D2A14DA3-3F4A-47DE-86ED-3B770CBC9937}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F80-46BC-BA9F-81F607441BB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{C6AF87D6-7972-407A-8EA2-8195AC190DA7}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F80-46BC-BA9F-81F607441BB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{4D4B272A-75B8-401E-AC70-4FD3E248F50E}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F80-46BC-BA9F-81F607441BB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{2D92FB1A-01F5-451D-8880-9FE48ECA95C3}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F80-46BC-BA9F-81F607441BB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{410BFF90-39CF-48E0-B361-73DAFADC6009}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F80-46BC-BA9F-81F607441BB5}"/>
                </c:ext>
              </c:extLst>
            </c:dLbl>
            <c:dLbl>
              <c:idx val="31"/>
              <c:tx>
                <c:strRef>
                  <c:f>Daten_Diagramme!$E$45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{CD0509F6-959C-43D6-BA3F-8FF2DB06B347}</c15:txfldGUID>
                      <c15:f>Daten_Diagramme!$E$45</c15:f>
                      <c15:dlblFieldTableCache>
                        <c:ptCount val="1"/>
                        <c:pt idx="0">
                          <c:v>-9.5</c:v>
                        </c:pt>
                      </c15:dlblFieldTableCache>
                    </c15:dlblFTEntry>
                  </c15:dlblFieldTable>
                  <c15:showDataLabelsRange val="0"/>
                </c:ext>
                <c:ext xmlns:c16="http://schemas.microsoft.com/office/drawing/2014/chart" uri="{C3380CC4-5D6E-409C-BE32-E72D297353CC}">
                  <c16:uniqueId val="{0000001F-1F80-46BC-BA9F-81F607441B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-7.9863091842555622</c:v>
                </c:pt>
                <c:pt idx="1">
                  <c:v>-0.55096418732782371</c:v>
                </c:pt>
                <c:pt idx="2">
                  <c:v>7.5471698113207548</c:v>
                </c:pt>
                <c:pt idx="3">
                  <c:v>1.8796992481203008</c:v>
                </c:pt>
                <c:pt idx="4">
                  <c:v>5.4054054054054053</c:v>
                </c:pt>
                <c:pt idx="5">
                  <c:v>-1.9801980198019802</c:v>
                </c:pt>
                <c:pt idx="6">
                  <c:v>1.8518518518518519</c:v>
                </c:pt>
                <c:pt idx="7">
                  <c:v>-6.6265060240963853</c:v>
                </c:pt>
                <c:pt idx="8">
                  <c:v>-3.9942938659058487</c:v>
                </c:pt>
                <c:pt idx="9">
                  <c:v>-27.786499215070645</c:v>
                </c:pt>
                <c:pt idx="10">
                  <c:v>-13.893129770992367</c:v>
                </c:pt>
                <c:pt idx="11">
                  <c:v>-20.833333333333332</c:v>
                </c:pt>
                <c:pt idx="12">
                  <c:v>-7.8947368421052628</c:v>
                </c:pt>
                <c:pt idx="13">
                  <c:v>-0.2857142857142857</c:v>
                </c:pt>
                <c:pt idx="14">
                  <c:v>-8.6560364464692476</c:v>
                </c:pt>
                <c:pt idx="15">
                  <c:v>65.78947368421052</c:v>
                </c:pt>
                <c:pt idx="16">
                  <c:v>-0.91743119266055051</c:v>
                </c:pt>
                <c:pt idx="17">
                  <c:v>-22.222222222222221</c:v>
                </c:pt>
                <c:pt idx="18">
                  <c:v>1.0830324909747293</c:v>
                </c:pt>
                <c:pt idx="19">
                  <c:v>-3.8095238095238093</c:v>
                </c:pt>
                <c:pt idx="20">
                  <c:v>-9.183673469387756</c:v>
                </c:pt>
                <c:pt idx="21">
                  <c:v>0</c:v>
                </c:pt>
                <c:pt idx="23">
                  <c:v>-0.55096418732782371</c:v>
                </c:pt>
                <c:pt idx="24">
                  <c:v>-1.9969278033794162</c:v>
                </c:pt>
                <c:pt idx="25">
                  <c:v>-9.5406360424028271</c:v>
                </c:pt>
              </c:numCache>
            </c:numRef>
          </c:val>
          <c:extLst>
            <c:ext xmlns:c16="http://schemas.microsoft.com/office/drawing/2014/chart" uri="{C3380CC4-5D6E-409C-BE32-E72D297353CC}">
              <c16:uniqueId val="{00000020-1F80-46BC-BA9F-81F607441BB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{A3B02D6B-DC8B-444E-BE94-EDF404A4F045}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F80-46BC-BA9F-81F607441BB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{329A5202-BEAE-447F-A7DE-F9CC24E90F87}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F80-46BC-BA9F-81F607441BB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{3C614327-9241-4116-A033-04504393CCDA}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F80-46BC-BA9F-81F607441BB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{65B471CF-EE29-4D3F-9884-99A3CB5F6E32}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F80-46BC-BA9F-81F607441BB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{4031BF3E-3887-4178-957B-FE9C188B75F5}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F80-46BC-BA9F-81F607441BB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{2DC16D70-FC29-4BB1-B746-903BF4A935C5}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F80-46BC-BA9F-81F607441BB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{8119A671-0CDA-44F7-94ED-50AC84E60C40}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F80-46BC-BA9F-81F607441BB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{1A8FDA0C-B595-430A-B80F-10251C74BE51}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F80-46BC-BA9F-81F607441BB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{F98E9FC4-2757-494B-9253-F8B07FA51B2B}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F80-46BC-BA9F-81F607441BB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{6480930D-585E-445B-85C0-349FF3C24926}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F80-46BC-BA9F-81F607441BB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{66291C8A-2F3D-4FD3-A52D-B787F4E4C4EE}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F80-46BC-BA9F-81F607441BB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{AAFCA27A-C40F-462F-BCA7-DAA4CD368919}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F80-46BC-BA9F-81F607441BB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{A60F3A31-3503-4C20-8AA0-A4BC4611E804}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F80-46BC-BA9F-81F607441BB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{8BFC149A-F041-4C72-8602-4DDA330FA1C8}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F80-46BC-BA9F-81F607441BB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{EA5B6D37-4F88-4CE2-9FB4-4489C27E9ED3}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F80-46BC-BA9F-81F607441BB5}"/>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{DF0319EE-9D68-49B3-A208-8E0D4461A103}</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1F80-46BC-BA9F-81F607441BB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{BBA47098-7DAD-4D2A-92C5-74379B3234FF}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F80-46BC-BA9F-81F607441BB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{7A901D0C-E2C1-4A50-92D1-217B58BC05BA}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F80-46BC-BA9F-81F607441BB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{56848A6C-B1B8-4896-BEE5-EBD1853F2A67}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F80-46BC-BA9F-81F607441BB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{944132E2-36BC-4F98-815C-CA79907AE35C}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F80-46BC-BA9F-81F607441BB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{722B9285-C7DC-494C-90F3-4E37C5FC980F}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F80-46BC-BA9F-81F607441BB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{A7266C74-BD9B-4FAC-B84F-EC75E1F502FB}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F80-46BC-BA9F-81F607441BB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{49E846B3-2B7D-4025-A23D-A6EDCC4493AD}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F80-46BC-BA9F-81F607441BB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{23499AC9-A870-4A75-8C35-016A977BDD62}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F80-46BC-BA9F-81F607441BB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{B793F7A9-8259-42D6-9CE7-E72AFB7D54B8}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F80-46BC-BA9F-81F607441BB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{F0BFD519-8D05-43B2-9278-FBBDCDB67FA2}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F80-46BC-BA9F-81F607441BB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{8009DAD2-4BCD-4A03-A0D4-9F01BC6B7D17}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F80-46BC-BA9F-81F607441BB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{555D9AE4-7258-41F9-8DEC-44A493A26BAD}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F80-46BC-BA9F-81F607441BB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{05916976-27E8-4AC2-9739-7981CA719B4A}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F80-46BC-BA9F-81F607441BB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{1565C7E5-777D-4F8E-B1F2-7E5DFCC66769}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F80-46BC-BA9F-81F607441BB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{D07B8926-82E4-4FD6-A16E-218620C2F92F}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F80-46BC-BA9F-81F607441BB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{705F44F3-D08B-411A-B520-1E01FB2F62DD}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F80-46BC-BA9F-81F607441B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F80-46BC-BA9F-81F607441BB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F80-46BC-BA9F-81F607441BB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{7854788E-81C9-4729-B80A-A8A53CBE14FE}</c15:txfldGUID>
                      <c15:f>Diagramm!$I$46</c15:f>
                      <c15:dlblFieldTableCache>
                        <c:ptCount val="1"/>
                      </c15:dlblFieldTableCache>
                    </c15:dlblFTEntry>
                  </c15:dlblFieldTable>
                  <c15:showDataLabelsRange val="0"/>
                </c:ext>
                <c:ext xmlns:c16="http://schemas.microsoft.com/office/drawing/2014/chart" uri="{C3380CC4-5D6E-409C-BE32-E72D297353CC}">
                  <c16:uniqueId val="{00000000-46A6-45C5-A6F1-8A76B2BD12B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{80D634D7-99AF-4B65-A73A-4CC5C2E1B356}</c15:txfldGUID>
                      <c15:f>Diagramm!$I$47</c15:f>
                      <c15:dlblFieldTableCache>
                        <c:ptCount val="1"/>
                      </c15:dlblFieldTableCache>
                    </c15:dlblFTEntry>
                  </c15:dlblFieldTable>
                  <c15:showDataLabelsRange val="0"/>
                </c:ext>
                <c:ext xmlns:c16="http://schemas.microsoft.com/office/drawing/2014/chart" uri="{C3380CC4-5D6E-409C-BE32-E72D297353CC}">
                  <c16:uniqueId val="{00000001-46A6-45C5-A6F1-8A76B2BD12B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{C3C88C01-FEFB-4FF1-A34E-CE254A0AA859}</c15:txfldGUID>
                      <c15:f>Diagramm!$I$48</c15:f>
                      <c15:dlblFieldTableCache>
                        <c:ptCount val="1"/>
                      </c15:dlblFieldTableCache>
                    </c15:dlblFTEntry>
                  </c15:dlblFieldTable>
                  <c15:showDataLabelsRange val="0"/>
                </c:ext>
                <c:ext xmlns:c16="http://schemas.microsoft.com/office/drawing/2014/chart" uri="{C3380CC4-5D6E-409C-BE32-E72D297353CC}">
                  <c16:uniqueId val="{00000002-46A6-45C5-A6F1-8A76B2BD12B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{66BC6C87-DF5D-4A0D-AFCD-1B78D2EA2845}</c15:txfldGUID>
                      <c15:f>Diagramm!$I$49</c15:f>
                      <c15:dlblFieldTableCache>
                        <c:ptCount val="1"/>
                      </c15:dlblFieldTableCache>
                    </c15:dlblFTEntry>
                  </c15:dlblFieldTable>
                  <c15:showDataLabelsRange val="0"/>
                </c:ext>
                <c:ext xmlns:c16="http://schemas.microsoft.com/office/drawing/2014/chart" uri="{C3380CC4-5D6E-409C-BE32-E72D297353CC}">
                  <c16:uniqueId val="{00000003-46A6-45C5-A6F1-8A76B2BD12B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{85F49F12-5E4F-49F5-969E-B73AE54590CE}</c15:txfldGUID>
                      <c15:f>Diagramm!$I$50</c15:f>
                      <c15:dlblFieldTableCache>
                        <c:ptCount val="1"/>
                      </c15:dlblFieldTableCache>
                    </c15:dlblFTEntry>
                  </c15:dlblFieldTable>
                  <c15:showDataLabelsRange val="0"/>
                </c:ext>
                <c:ext xmlns:c16="http://schemas.microsoft.com/office/drawing/2014/chart" uri="{C3380CC4-5D6E-409C-BE32-E72D297353CC}">
                  <c16:uniqueId val="{00000004-46A6-45C5-A6F1-8A76B2BD12B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{3FE99D1C-AF10-468A-84E8-167C902ADC88}</c15:txfldGUID>
                      <c15:f>Diagramm!$I$51</c15:f>
                      <c15:dlblFieldTableCache>
                        <c:ptCount val="1"/>
                      </c15:dlblFieldTableCache>
                    </c15:dlblFTEntry>
                  </c15:dlblFieldTable>
                  <c15:showDataLabelsRange val="0"/>
                </c:ext>
                <c:ext xmlns:c16="http://schemas.microsoft.com/office/drawing/2014/chart" uri="{C3380CC4-5D6E-409C-BE32-E72D297353CC}">
                  <c16:uniqueId val="{00000005-46A6-45C5-A6F1-8A76B2BD12B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{02BD588F-5C85-4369-BBB5-D9818A54D324}</c15:txfldGUID>
                      <c15:f>Diagramm!$I$52</c15:f>
                      <c15:dlblFieldTableCache>
                        <c:ptCount val="1"/>
                      </c15:dlblFieldTableCache>
                    </c15:dlblFTEntry>
                  </c15:dlblFieldTable>
                  <c15:showDataLabelsRange val="0"/>
                </c:ext>
                <c:ext xmlns:c16="http://schemas.microsoft.com/office/drawing/2014/chart" uri="{C3380CC4-5D6E-409C-BE32-E72D297353CC}">
                  <c16:uniqueId val="{00000006-46A6-45C5-A6F1-8A76B2BD12B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{E8E5F7CF-4AED-4414-839F-6F64DCBB02F2}</c15:txfldGUID>
                      <c15:f>Diagramm!$I$53</c15:f>
                      <c15:dlblFieldTableCache>
                        <c:ptCount val="1"/>
                      </c15:dlblFieldTableCache>
                    </c15:dlblFTEntry>
                  </c15:dlblFieldTable>
                  <c15:showDataLabelsRange val="0"/>
                </c:ext>
                <c:ext xmlns:c16="http://schemas.microsoft.com/office/drawing/2014/chart" uri="{C3380CC4-5D6E-409C-BE32-E72D297353CC}">
                  <c16:uniqueId val="{00000007-46A6-45C5-A6F1-8A76B2BD12B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{F9872426-A25A-4019-AB6D-313EDB3339DB}</c15:txfldGUID>
                      <c15:f>Diagramm!$I$54</c15:f>
                      <c15:dlblFieldTableCache>
                        <c:ptCount val="1"/>
                      </c15:dlblFieldTableCache>
                    </c15:dlblFTEntry>
                  </c15:dlblFieldTable>
                  <c15:showDataLabelsRange val="0"/>
                </c:ext>
                <c:ext xmlns:c16="http://schemas.microsoft.com/office/drawing/2014/chart" uri="{C3380CC4-5D6E-409C-BE32-E72D297353CC}">
                  <c16:uniqueId val="{00000008-46A6-45C5-A6F1-8A76B2BD12B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{DAC0C7E3-3CF0-4398-9059-F71D1FA6117F}</c15:txfldGUID>
                      <c15:f>Diagramm!$I$55</c15:f>
                      <c15:dlblFieldTableCache>
                        <c:ptCount val="1"/>
                      </c15:dlblFieldTableCache>
                    </c15:dlblFTEntry>
                  </c15:dlblFieldTable>
                  <c15:showDataLabelsRange val="0"/>
                </c:ext>
                <c:ext xmlns:c16="http://schemas.microsoft.com/office/drawing/2014/chart" uri="{C3380CC4-5D6E-409C-BE32-E72D297353CC}">
                  <c16:uniqueId val="{00000009-46A6-45C5-A6F1-8A76B2BD12B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{6420D34E-ACF3-4FDB-B72E-F7EDC850BEF2}</c15:txfldGUID>
                      <c15:f>Diagramm!$I$56</c15:f>
                      <c15:dlblFieldTableCache>
                        <c:ptCount val="1"/>
                      </c15:dlblFieldTableCache>
                    </c15:dlblFTEntry>
                  </c15:dlblFieldTable>
                  <c15:showDataLabelsRange val="0"/>
                </c:ext>
                <c:ext xmlns:c16="http://schemas.microsoft.com/office/drawing/2014/chart" uri="{C3380CC4-5D6E-409C-BE32-E72D297353CC}">
                  <c16:uniqueId val="{0000000A-46A6-45C5-A6F1-8A76B2BD12B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{B00E486E-674D-416C-92E1-9E3F8665049C}</c15:txfldGUID>
                      <c15:f>Diagramm!$I$57</c15:f>
                      <c15:dlblFieldTableCache>
                        <c:ptCount val="1"/>
                      </c15:dlblFieldTableCache>
                    </c15:dlblFTEntry>
                  </c15:dlblFieldTable>
                  <c15:showDataLabelsRange val="0"/>
                </c:ext>
                <c:ext xmlns:c16="http://schemas.microsoft.com/office/drawing/2014/chart" uri="{C3380CC4-5D6E-409C-BE32-E72D297353CC}">
                  <c16:uniqueId val="{0000000B-46A6-45C5-A6F1-8A76B2BD12B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{8CF4A50E-769A-4507-B728-21769C0AC0D6}</c15:txfldGUID>
                      <c15:f>Diagramm!$I$58</c15:f>
                      <c15:dlblFieldTableCache>
                        <c:ptCount val="1"/>
                      </c15:dlblFieldTableCache>
                    </c15:dlblFTEntry>
                  </c15:dlblFieldTable>
                  <c15:showDataLabelsRange val="0"/>
                </c:ext>
                <c:ext xmlns:c16="http://schemas.microsoft.com/office/drawing/2014/chart" uri="{C3380CC4-5D6E-409C-BE32-E72D297353CC}">
                  <c16:uniqueId val="{0000000C-46A6-45C5-A6F1-8A76B2BD12B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{72C2212A-ACB0-4402-8F4F-F9E65A70935E}</c15:txfldGUID>
                      <c15:f>Diagramm!$I$59</c15:f>
                      <c15:dlblFieldTableCache>
                        <c:ptCount val="1"/>
                      </c15:dlblFieldTableCache>
                    </c15:dlblFTEntry>
                  </c15:dlblFieldTable>
                  <c15:showDataLabelsRange val="0"/>
                </c:ext>
                <c:ext xmlns:c16="http://schemas.microsoft.com/office/drawing/2014/chart" uri="{C3380CC4-5D6E-409C-BE32-E72D297353CC}">
                  <c16:uniqueId val="{0000000D-46A6-45C5-A6F1-8A76B2BD12B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{E72FBBC2-F71D-4C70-B567-96A3EC4AF680}</c15:txfldGUID>
                      <c15:f>Diagramm!$I$60</c15:f>
                      <c15:dlblFieldTableCache>
                        <c:ptCount val="1"/>
                      </c15:dlblFieldTableCache>
                    </c15:dlblFTEntry>
                  </c15:dlblFieldTable>
                  <c15:showDataLabelsRange val="0"/>
                </c:ext>
                <c:ext xmlns:c16="http://schemas.microsoft.com/office/drawing/2014/chart" uri="{C3380CC4-5D6E-409C-BE32-E72D297353CC}">
                  <c16:uniqueId val="{0000000E-46A6-45C5-A6F1-8A76B2BD12B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{BDA8B141-7767-44DF-852C-BD36DCFB24D5}</c15:txfldGUID>
                      <c15:f>Diagramm!$I$61</c15:f>
                      <c15:dlblFieldTableCache>
                        <c:ptCount val="1"/>
                      </c15:dlblFieldTableCache>
                    </c15:dlblFTEntry>
                  </c15:dlblFieldTable>
                  <c15:showDataLabelsRange val="0"/>
                </c:ext>
                <c:ext xmlns:c16="http://schemas.microsoft.com/office/drawing/2014/chart" uri="{C3380CC4-5D6E-409C-BE32-E72D297353CC}">
                  <c16:uniqueId val="{0000000F-46A6-45C5-A6F1-8A76B2BD12B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{BFD781BF-019C-49CE-B743-68E8DFFC3BAD}</c15:txfldGUID>
                      <c15:f>Diagramm!$I$62</c15:f>
                      <c15:dlblFieldTableCache>
                        <c:ptCount val="1"/>
                      </c15:dlblFieldTableCache>
                    </c15:dlblFTEntry>
                  </c15:dlblFieldTable>
                  <c15:showDataLabelsRange val="0"/>
                </c:ext>
                <c:ext xmlns:c16="http://schemas.microsoft.com/office/drawing/2014/chart" uri="{C3380CC4-5D6E-409C-BE32-E72D297353CC}">
                  <c16:uniqueId val="{00000010-46A6-45C5-A6F1-8A76B2BD12B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{92217DF4-F868-43B2-BCB8-710CED5D6131}</c15:txfldGUID>
                      <c15:f>Diagramm!$I$63</c15:f>
                      <c15:dlblFieldTableCache>
                        <c:ptCount val="1"/>
                      </c15:dlblFieldTableCache>
                    </c15:dlblFTEntry>
                  </c15:dlblFieldTable>
                  <c15:showDataLabelsRange val="0"/>
                </c:ext>
                <c:ext xmlns:c16="http://schemas.microsoft.com/office/drawing/2014/chart" uri="{C3380CC4-5D6E-409C-BE32-E72D297353CC}">
                  <c16:uniqueId val="{00000011-46A6-45C5-A6F1-8A76B2BD12B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{5129CBF1-9B57-4D24-A0DA-B60926E7356B}</c15:txfldGUID>
                      <c15:f>Diagramm!$I$64</c15:f>
                      <c15:dlblFieldTableCache>
                        <c:ptCount val="1"/>
                      </c15:dlblFieldTableCache>
                    </c15:dlblFTEntry>
                  </c15:dlblFieldTable>
                  <c15:showDataLabelsRange val="0"/>
                </c:ext>
                <c:ext xmlns:c16="http://schemas.microsoft.com/office/drawing/2014/chart" uri="{C3380CC4-5D6E-409C-BE32-E72D297353CC}">
                  <c16:uniqueId val="{00000012-46A6-45C5-A6F1-8A76B2BD12B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{1B89C179-A29D-4E44-BDF0-E8ACB4507C48}</c15:txfldGUID>
                      <c15:f>Diagramm!$I$65</c15:f>
                      <c15:dlblFieldTableCache>
                        <c:ptCount val="1"/>
                      </c15:dlblFieldTableCache>
                    </c15:dlblFTEntry>
                  </c15:dlblFieldTable>
                  <c15:showDataLabelsRange val="0"/>
                </c:ext>
                <c:ext xmlns:c16="http://schemas.microsoft.com/office/drawing/2014/chart" uri="{C3380CC4-5D6E-409C-BE32-E72D297353CC}">
                  <c16:uniqueId val="{00000013-46A6-45C5-A6F1-8A76B2BD12B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{9C186F68-78CE-4BB0-BA5A-73899BB48A47}</c15:txfldGUID>
                      <c15:f>Diagramm!$I$66</c15:f>
                      <c15:dlblFieldTableCache>
                        <c:ptCount val="1"/>
                      </c15:dlblFieldTableCache>
                    </c15:dlblFTEntry>
                  </c15:dlblFieldTable>
                  <c15:showDataLabelsRange val="0"/>
                </c:ext>
                <c:ext xmlns:c16="http://schemas.microsoft.com/office/drawing/2014/chart" uri="{C3380CC4-5D6E-409C-BE32-E72D297353CC}">
                  <c16:uniqueId val="{00000014-46A6-45C5-A6F1-8A76B2BD12B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{7C191538-FBF9-4462-ACCB-FE2F666D9591}</c15:txfldGUID>
                      <c15:f>Diagramm!$I$67</c15:f>
                      <c15:dlblFieldTableCache>
                        <c:ptCount val="1"/>
                      </c15:dlblFieldTableCache>
                    </c15:dlblFTEntry>
                  </c15:dlblFieldTable>
                  <c15:showDataLabelsRange val="0"/>
                </c:ext>
                <c:ext xmlns:c16="http://schemas.microsoft.com/office/drawing/2014/chart" uri="{C3380CC4-5D6E-409C-BE32-E72D297353CC}">
                  <c16:uniqueId val="{00000015-46A6-45C5-A6F1-8A76B2BD12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6A6-45C5-A6F1-8A76B2BD12B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{9BA7F24D-CCAB-474E-B667-66D9FA7C47E3}</c15:txfldGUID>
                      <c15:f>Diagramm!$K$46</c15:f>
                      <c15:dlblFieldTableCache>
                        <c:ptCount val="1"/>
                      </c15:dlblFieldTableCache>
                    </c15:dlblFTEntry>
                  </c15:dlblFieldTable>
                  <c15:showDataLabelsRange val="0"/>
                </c:ext>
                <c:ext xmlns:c16="http://schemas.microsoft.com/office/drawing/2014/chart" uri="{C3380CC4-5D6E-409C-BE32-E72D297353CC}">
                  <c16:uniqueId val="{00000017-46A6-45C5-A6F1-8A76B2BD12B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{72BE4687-1F7F-440B-B6AB-B8F79B31DCE7}</c15:txfldGUID>
                      <c15:f>Diagramm!$K$47</c15:f>
                      <c15:dlblFieldTableCache>
                        <c:ptCount val="1"/>
                      </c15:dlblFieldTableCache>
                    </c15:dlblFTEntry>
                  </c15:dlblFieldTable>
                  <c15:showDataLabelsRange val="0"/>
                </c:ext>
                <c:ext xmlns:c16="http://schemas.microsoft.com/office/drawing/2014/chart" uri="{C3380CC4-5D6E-409C-BE32-E72D297353CC}">
                  <c16:uniqueId val="{00000018-46A6-45C5-A6F1-8A76B2BD12B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{2F6BB4AC-2442-4CFD-B52E-6A610558D804}</c15:txfldGUID>
                      <c15:f>Diagramm!$K$48</c15:f>
                      <c15:dlblFieldTableCache>
                        <c:ptCount val="1"/>
                      </c15:dlblFieldTableCache>
                    </c15:dlblFTEntry>
                  </c15:dlblFieldTable>
                  <c15:showDataLabelsRange val="0"/>
                </c:ext>
                <c:ext xmlns:c16="http://schemas.microsoft.com/office/drawing/2014/chart" uri="{C3380CC4-5D6E-409C-BE32-E72D297353CC}">
                  <c16:uniqueId val="{00000019-46A6-45C5-A6F1-8A76B2BD12B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{2F1202C4-7312-4096-9B93-7BC0E9DB9B01}</c15:txfldGUID>
                      <c15:f>Diagramm!$K$49</c15:f>
                      <c15:dlblFieldTableCache>
                        <c:ptCount val="1"/>
                      </c15:dlblFieldTableCache>
                    </c15:dlblFTEntry>
                  </c15:dlblFieldTable>
                  <c15:showDataLabelsRange val="0"/>
                </c:ext>
                <c:ext xmlns:c16="http://schemas.microsoft.com/office/drawing/2014/chart" uri="{C3380CC4-5D6E-409C-BE32-E72D297353CC}">
                  <c16:uniqueId val="{0000001A-46A6-45C5-A6F1-8A76B2BD12B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{6DED1E84-7751-47E2-897C-54BB5B86FF8F}</c15:txfldGUID>
                      <c15:f>Diagramm!$K$50</c15:f>
                      <c15:dlblFieldTableCache>
                        <c:ptCount val="1"/>
                      </c15:dlblFieldTableCache>
                    </c15:dlblFTEntry>
                  </c15:dlblFieldTable>
                  <c15:showDataLabelsRange val="0"/>
                </c:ext>
                <c:ext xmlns:c16="http://schemas.microsoft.com/office/drawing/2014/chart" uri="{C3380CC4-5D6E-409C-BE32-E72D297353CC}">
                  <c16:uniqueId val="{0000001B-46A6-45C5-A6F1-8A76B2BD12B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{4149CE2F-95C4-4809-ADE6-81DED5320B4C}</c15:txfldGUID>
                      <c15:f>Diagramm!$K$51</c15:f>
                      <c15:dlblFieldTableCache>
                        <c:ptCount val="1"/>
                      </c15:dlblFieldTableCache>
                    </c15:dlblFTEntry>
                  </c15:dlblFieldTable>
                  <c15:showDataLabelsRange val="0"/>
                </c:ext>
                <c:ext xmlns:c16="http://schemas.microsoft.com/office/drawing/2014/chart" uri="{C3380CC4-5D6E-409C-BE32-E72D297353CC}">
                  <c16:uniqueId val="{0000001C-46A6-45C5-A6F1-8A76B2BD12B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{3F3E868D-0FF4-40D4-9274-67A223FC048A}</c15:txfldGUID>
                      <c15:f>Diagramm!$K$52</c15:f>
                      <c15:dlblFieldTableCache>
                        <c:ptCount val="1"/>
                      </c15:dlblFieldTableCache>
                    </c15:dlblFTEntry>
                  </c15:dlblFieldTable>
                  <c15:showDataLabelsRange val="0"/>
                </c:ext>
                <c:ext xmlns:c16="http://schemas.microsoft.com/office/drawing/2014/chart" uri="{C3380CC4-5D6E-409C-BE32-E72D297353CC}">
                  <c16:uniqueId val="{0000001D-46A6-45C5-A6F1-8A76B2BD12B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{00E81D51-C6A9-4C0A-AE8F-D0E8235BAA29}</c15:txfldGUID>
                      <c15:f>Diagramm!$K$53</c15:f>
                      <c15:dlblFieldTableCache>
                        <c:ptCount val="1"/>
                      </c15:dlblFieldTableCache>
                    </c15:dlblFTEntry>
                  </c15:dlblFieldTable>
                  <c15:showDataLabelsRange val="0"/>
                </c:ext>
                <c:ext xmlns:c16="http://schemas.microsoft.com/office/drawing/2014/chart" uri="{C3380CC4-5D6E-409C-BE32-E72D297353CC}">
                  <c16:uniqueId val="{0000001E-46A6-45C5-A6F1-8A76B2BD12B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{2BFC094E-C380-4E01-8755-4F8E3AAFB204}</c15:txfldGUID>
                      <c15:f>Diagramm!$K$54</c15:f>
                      <c15:dlblFieldTableCache>
                        <c:ptCount val="1"/>
                      </c15:dlblFieldTableCache>
                    </c15:dlblFTEntry>
                  </c15:dlblFieldTable>
                  <c15:showDataLabelsRange val="0"/>
                </c:ext>
                <c:ext xmlns:c16="http://schemas.microsoft.com/office/drawing/2014/chart" uri="{C3380CC4-5D6E-409C-BE32-E72D297353CC}">
                  <c16:uniqueId val="{0000001F-46A6-45C5-A6F1-8A76B2BD12B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{8524D237-469F-40E7-8BC9-DAF0F98A265A}</c15:txfldGUID>
                      <c15:f>Diagramm!$K$55</c15:f>
                      <c15:dlblFieldTableCache>
                        <c:ptCount val="1"/>
                      </c15:dlblFieldTableCache>
                    </c15:dlblFTEntry>
                  </c15:dlblFieldTable>
                  <c15:showDataLabelsRange val="0"/>
                </c:ext>
                <c:ext xmlns:c16="http://schemas.microsoft.com/office/drawing/2014/chart" uri="{C3380CC4-5D6E-409C-BE32-E72D297353CC}">
                  <c16:uniqueId val="{00000020-46A6-45C5-A6F1-8A76B2BD12B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{7F45C890-5538-4D40-A6BA-51058C194742}</c15:txfldGUID>
                      <c15:f>Diagramm!$K$56</c15:f>
                      <c15:dlblFieldTableCache>
                        <c:ptCount val="1"/>
                      </c15:dlblFieldTableCache>
                    </c15:dlblFTEntry>
                  </c15:dlblFieldTable>
                  <c15:showDataLabelsRange val="0"/>
                </c:ext>
                <c:ext xmlns:c16="http://schemas.microsoft.com/office/drawing/2014/chart" uri="{C3380CC4-5D6E-409C-BE32-E72D297353CC}">
                  <c16:uniqueId val="{00000021-46A6-45C5-A6F1-8A76B2BD12B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{4DD47E94-79B1-4292-AAD8-FF524A19D519}</c15:txfldGUID>
                      <c15:f>Diagramm!$K$57</c15:f>
                      <c15:dlblFieldTableCache>
                        <c:ptCount val="1"/>
                      </c15:dlblFieldTableCache>
                    </c15:dlblFTEntry>
                  </c15:dlblFieldTable>
                  <c15:showDataLabelsRange val="0"/>
                </c:ext>
                <c:ext xmlns:c16="http://schemas.microsoft.com/office/drawing/2014/chart" uri="{C3380CC4-5D6E-409C-BE32-E72D297353CC}">
                  <c16:uniqueId val="{00000022-46A6-45C5-A6F1-8A76B2BD12B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{35AD3E31-ED8B-4EB4-855F-DB06F3963D2D}</c15:txfldGUID>
                      <c15:f>Diagramm!$K$58</c15:f>
                      <c15:dlblFieldTableCache>
                        <c:ptCount val="1"/>
                      </c15:dlblFieldTableCache>
                    </c15:dlblFTEntry>
                  </c15:dlblFieldTable>
                  <c15:showDataLabelsRange val="0"/>
                </c:ext>
                <c:ext xmlns:c16="http://schemas.microsoft.com/office/drawing/2014/chart" uri="{C3380CC4-5D6E-409C-BE32-E72D297353CC}">
                  <c16:uniqueId val="{00000023-46A6-45C5-A6F1-8A76B2BD12B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{36985EC0-CFF9-4F7E-B98F-0B7141BE86DB}</c15:txfldGUID>
                      <c15:f>Diagramm!$K$59</c15:f>
                      <c15:dlblFieldTableCache>
                        <c:ptCount val="1"/>
                      </c15:dlblFieldTableCache>
                    </c15:dlblFTEntry>
                  </c15:dlblFieldTable>
                  <c15:showDataLabelsRange val="0"/>
                </c:ext>
                <c:ext xmlns:c16="http://schemas.microsoft.com/office/drawing/2014/chart" uri="{C3380CC4-5D6E-409C-BE32-E72D297353CC}">
                  <c16:uniqueId val="{00000024-46A6-45C5-A6F1-8A76B2BD12B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{CB15816C-5A2E-498A-A939-DECBE3C905BD}</c15:txfldGUID>
                      <c15:f>Diagramm!$K$60</c15:f>
                      <c15:dlblFieldTableCache>
                        <c:ptCount val="1"/>
                      </c15:dlblFieldTableCache>
                    </c15:dlblFTEntry>
                  </c15:dlblFieldTable>
                  <c15:showDataLabelsRange val="0"/>
                </c:ext>
                <c:ext xmlns:c16="http://schemas.microsoft.com/office/drawing/2014/chart" uri="{C3380CC4-5D6E-409C-BE32-E72D297353CC}">
                  <c16:uniqueId val="{00000025-46A6-45C5-A6F1-8A76B2BD12B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{B7F803EE-5AF2-41B5-B51B-08A75C15F7E7}</c15:txfldGUID>
                      <c15:f>Diagramm!$K$61</c15:f>
                      <c15:dlblFieldTableCache>
                        <c:ptCount val="1"/>
                      </c15:dlblFieldTableCache>
                    </c15:dlblFTEntry>
                  </c15:dlblFieldTable>
                  <c15:showDataLabelsRange val="0"/>
                </c:ext>
                <c:ext xmlns:c16="http://schemas.microsoft.com/office/drawing/2014/chart" uri="{C3380CC4-5D6E-409C-BE32-E72D297353CC}">
                  <c16:uniqueId val="{00000026-46A6-45C5-A6F1-8A76B2BD12B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{CE3F9355-DA28-4A71-AEBD-80140FCAA4BE}</c15:txfldGUID>
                      <c15:f>Diagramm!$K$62</c15:f>
                      <c15:dlblFieldTableCache>
                        <c:ptCount val="1"/>
                      </c15:dlblFieldTableCache>
                    </c15:dlblFTEntry>
                  </c15:dlblFieldTable>
                  <c15:showDataLabelsRange val="0"/>
                </c:ext>
                <c:ext xmlns:c16="http://schemas.microsoft.com/office/drawing/2014/chart" uri="{C3380CC4-5D6E-409C-BE32-E72D297353CC}">
                  <c16:uniqueId val="{00000027-46A6-45C5-A6F1-8A76B2BD12B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{F35C83E3-408C-46D0-A72B-22420B9BC6B8}</c15:txfldGUID>
                      <c15:f>Diagramm!$K$63</c15:f>
                      <c15:dlblFieldTableCache>
                        <c:ptCount val="1"/>
                      </c15:dlblFieldTableCache>
                    </c15:dlblFTEntry>
                  </c15:dlblFieldTable>
                  <c15:showDataLabelsRange val="0"/>
                </c:ext>
                <c:ext xmlns:c16="http://schemas.microsoft.com/office/drawing/2014/chart" uri="{C3380CC4-5D6E-409C-BE32-E72D297353CC}">
                  <c16:uniqueId val="{00000028-46A6-45C5-A6F1-8A76B2BD12B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{FF1E6670-6F6A-45BD-AE6A-0B547ED6CB00}</c15:txfldGUID>
                      <c15:f>Diagramm!$K$64</c15:f>
                      <c15:dlblFieldTableCache>
                        <c:ptCount val="1"/>
                      </c15:dlblFieldTableCache>
                    </c15:dlblFTEntry>
                  </c15:dlblFieldTable>
                  <c15:showDataLabelsRange val="0"/>
                </c:ext>
                <c:ext xmlns:c16="http://schemas.microsoft.com/office/drawing/2014/chart" uri="{C3380CC4-5D6E-409C-BE32-E72D297353CC}">
                  <c16:uniqueId val="{00000029-46A6-45C5-A6F1-8A76B2BD12B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{4BF92F23-688B-4F19-9AC1-ECC65315658A}</c15:txfldGUID>
                      <c15:f>Diagramm!$K$65</c15:f>
                      <c15:dlblFieldTableCache>
                        <c:ptCount val="1"/>
                      </c15:dlblFieldTableCache>
                    </c15:dlblFTEntry>
                  </c15:dlblFieldTable>
                  <c15:showDataLabelsRange val="0"/>
                </c:ext>
                <c:ext xmlns:c16="http://schemas.microsoft.com/office/drawing/2014/chart" uri="{C3380CC4-5D6E-409C-BE32-E72D297353CC}">
                  <c16:uniqueId val="{0000002A-46A6-45C5-A6F1-8A76B2BD12B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{30EF617E-1B64-4F22-AF2B-0B5190E86D17}</c15:txfldGUID>
                      <c15:f>Diagramm!$K$66</c15:f>
                      <c15:dlblFieldTableCache>
                        <c:ptCount val="1"/>
                      </c15:dlblFieldTableCache>
                    </c15:dlblFTEntry>
                  </c15:dlblFieldTable>
                  <c15:showDataLabelsRange val="0"/>
                </c:ext>
                <c:ext xmlns:c16="http://schemas.microsoft.com/office/drawing/2014/chart" uri="{C3380CC4-5D6E-409C-BE32-E72D297353CC}">
                  <c16:uniqueId val="{0000002B-46A6-45C5-A6F1-8A76B2BD12B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{A39C1D80-9AF8-4F09-99B2-CE96F5AE0A0E}</c15:txfldGUID>
                      <c15:f>Diagramm!$K$67</c15:f>
                      <c15:dlblFieldTableCache>
                        <c:ptCount val="1"/>
                      </c15:dlblFieldTableCache>
                    </c15:dlblFTEntry>
                  </c15:dlblFieldTable>
                  <c15:showDataLabelsRange val="0"/>
                </c:ext>
                <c:ext xmlns:c16="http://schemas.microsoft.com/office/drawing/2014/chart" uri="{C3380CC4-5D6E-409C-BE32-E72D297353CC}">
                  <c16:uniqueId val="{0000002C-46A6-45C5-A6F1-8A76B2BD12B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6A6-45C5-A6F1-8A76B2BD12B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{FC763AAE-7B52-45E2-AAAE-2E623979AF43}</c15:txfldGUID>
                      <c15:f>Diagramm!$J$46</c15:f>
                      <c15:dlblFieldTableCache>
                        <c:ptCount val="1"/>
                      </c15:dlblFieldTableCache>
                    </c15:dlblFTEntry>
                  </c15:dlblFieldTable>
                  <c15:showDataLabelsRange val="0"/>
                </c:ext>
                <c:ext xmlns:c16="http://schemas.microsoft.com/office/drawing/2014/chart" uri="{C3380CC4-5D6E-409C-BE32-E72D297353CC}">
                  <c16:uniqueId val="{0000002E-46A6-45C5-A6F1-8A76B2BD12B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{583741B3-1B00-4461-8D0A-054E62EFBB93}</c15:txfldGUID>
                      <c15:f>Diagramm!$J$47</c15:f>
                      <c15:dlblFieldTableCache>
                        <c:ptCount val="1"/>
                      </c15:dlblFieldTableCache>
                    </c15:dlblFTEntry>
                  </c15:dlblFieldTable>
                  <c15:showDataLabelsRange val="0"/>
                </c:ext>
                <c:ext xmlns:c16="http://schemas.microsoft.com/office/drawing/2014/chart" uri="{C3380CC4-5D6E-409C-BE32-E72D297353CC}">
                  <c16:uniqueId val="{0000002F-46A6-45C5-A6F1-8A76B2BD12B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{A55563E5-41F5-44E5-92D3-3B8C6080EEFA}</c15:txfldGUID>
                      <c15:f>Diagramm!$J$48</c15:f>
                      <c15:dlblFieldTableCache>
                        <c:ptCount val="1"/>
                      </c15:dlblFieldTableCache>
                    </c15:dlblFTEntry>
                  </c15:dlblFieldTable>
                  <c15:showDataLabelsRange val="0"/>
                </c:ext>
                <c:ext xmlns:c16="http://schemas.microsoft.com/office/drawing/2014/chart" uri="{C3380CC4-5D6E-409C-BE32-E72D297353CC}">
                  <c16:uniqueId val="{00000030-46A6-45C5-A6F1-8A76B2BD12B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{2BBBDCBD-D752-4EF2-A2C8-078A53141017}</c15:txfldGUID>
                      <c15:f>Diagramm!$J$49</c15:f>
                      <c15:dlblFieldTableCache>
                        <c:ptCount val="1"/>
                      </c15:dlblFieldTableCache>
                    </c15:dlblFTEntry>
                  </c15:dlblFieldTable>
                  <c15:showDataLabelsRange val="0"/>
                </c:ext>
                <c:ext xmlns:c16="http://schemas.microsoft.com/office/drawing/2014/chart" uri="{C3380CC4-5D6E-409C-BE32-E72D297353CC}">
                  <c16:uniqueId val="{00000031-46A6-45C5-A6F1-8A76B2BD12B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{151147F0-58A7-49B1-B218-3F338628D0F2}</c15:txfldGUID>
                      <c15:f>Diagramm!$J$50</c15:f>
                      <c15:dlblFieldTableCache>
                        <c:ptCount val="1"/>
                      </c15:dlblFieldTableCache>
                    </c15:dlblFTEntry>
                  </c15:dlblFieldTable>
                  <c15:showDataLabelsRange val="0"/>
                </c:ext>
                <c:ext xmlns:c16="http://schemas.microsoft.com/office/drawing/2014/chart" uri="{C3380CC4-5D6E-409C-BE32-E72D297353CC}">
                  <c16:uniqueId val="{00000032-46A6-45C5-A6F1-8A76B2BD12B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{55778691-FC1A-43AD-BD27-6839A471FEA9}</c15:txfldGUID>
                      <c15:f>Diagramm!$J$51</c15:f>
                      <c15:dlblFieldTableCache>
                        <c:ptCount val="1"/>
                      </c15:dlblFieldTableCache>
                    </c15:dlblFTEntry>
                  </c15:dlblFieldTable>
                  <c15:showDataLabelsRange val="0"/>
                </c:ext>
                <c:ext xmlns:c16="http://schemas.microsoft.com/office/drawing/2014/chart" uri="{C3380CC4-5D6E-409C-BE32-E72D297353CC}">
                  <c16:uniqueId val="{00000033-46A6-45C5-A6F1-8A76B2BD12B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{F1AF6268-5C25-4DAD-B3ED-82757422AA4D}</c15:txfldGUID>
                      <c15:f>Diagramm!$J$52</c15:f>
                      <c15:dlblFieldTableCache>
                        <c:ptCount val="1"/>
                      </c15:dlblFieldTableCache>
                    </c15:dlblFTEntry>
                  </c15:dlblFieldTable>
                  <c15:showDataLabelsRange val="0"/>
                </c:ext>
                <c:ext xmlns:c16="http://schemas.microsoft.com/office/drawing/2014/chart" uri="{C3380CC4-5D6E-409C-BE32-E72D297353CC}">
                  <c16:uniqueId val="{00000034-46A6-45C5-A6F1-8A76B2BD12B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{48E441FA-A673-45F5-8732-5E51DF1329DD}</c15:txfldGUID>
                      <c15:f>Diagramm!$J$53</c15:f>
                      <c15:dlblFieldTableCache>
                        <c:ptCount val="1"/>
                      </c15:dlblFieldTableCache>
                    </c15:dlblFTEntry>
                  </c15:dlblFieldTable>
                  <c15:showDataLabelsRange val="0"/>
                </c:ext>
                <c:ext xmlns:c16="http://schemas.microsoft.com/office/drawing/2014/chart" uri="{C3380CC4-5D6E-409C-BE32-E72D297353CC}">
                  <c16:uniqueId val="{00000035-46A6-45C5-A6F1-8A76B2BD12B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{A2B78071-DD2C-4AD7-852A-1DB744721A2C}</c15:txfldGUID>
                      <c15:f>Diagramm!$J$54</c15:f>
                      <c15:dlblFieldTableCache>
                        <c:ptCount val="1"/>
                      </c15:dlblFieldTableCache>
                    </c15:dlblFTEntry>
                  </c15:dlblFieldTable>
                  <c15:showDataLabelsRange val="0"/>
                </c:ext>
                <c:ext xmlns:c16="http://schemas.microsoft.com/office/drawing/2014/chart" uri="{C3380CC4-5D6E-409C-BE32-E72D297353CC}">
                  <c16:uniqueId val="{00000036-46A6-45C5-A6F1-8A76B2BD12B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{4A9854B9-E81C-4253-A73B-906EF469F1B8}</c15:txfldGUID>
                      <c15:f>Diagramm!$J$55</c15:f>
                      <c15:dlblFieldTableCache>
                        <c:ptCount val="1"/>
                      </c15:dlblFieldTableCache>
                    </c15:dlblFTEntry>
                  </c15:dlblFieldTable>
                  <c15:showDataLabelsRange val="0"/>
                </c:ext>
                <c:ext xmlns:c16="http://schemas.microsoft.com/office/drawing/2014/chart" uri="{C3380CC4-5D6E-409C-BE32-E72D297353CC}">
                  <c16:uniqueId val="{00000037-46A6-45C5-A6F1-8A76B2BD12B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{69A155FC-DFC2-412B-90F0-47A1368AFD25}</c15:txfldGUID>
                      <c15:f>Diagramm!$J$56</c15:f>
                      <c15:dlblFieldTableCache>
                        <c:ptCount val="1"/>
                      </c15:dlblFieldTableCache>
                    </c15:dlblFTEntry>
                  </c15:dlblFieldTable>
                  <c15:showDataLabelsRange val="0"/>
                </c:ext>
                <c:ext xmlns:c16="http://schemas.microsoft.com/office/drawing/2014/chart" uri="{C3380CC4-5D6E-409C-BE32-E72D297353CC}">
                  <c16:uniqueId val="{00000038-46A6-45C5-A6F1-8A76B2BD12B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{2CF74FF1-B88C-4729-88A9-136BDCB2E596}</c15:txfldGUID>
                      <c15:f>Diagramm!$J$57</c15:f>
                      <c15:dlblFieldTableCache>
                        <c:ptCount val="1"/>
                      </c15:dlblFieldTableCache>
                    </c15:dlblFTEntry>
                  </c15:dlblFieldTable>
                  <c15:showDataLabelsRange val="0"/>
                </c:ext>
                <c:ext xmlns:c16="http://schemas.microsoft.com/office/drawing/2014/chart" uri="{C3380CC4-5D6E-409C-BE32-E72D297353CC}">
                  <c16:uniqueId val="{00000039-46A6-45C5-A6F1-8A76B2BD12B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{4AA0A098-07A5-4EE0-9A68-E7235608B977}</c15:txfldGUID>
                      <c15:f>Diagramm!$J$58</c15:f>
                      <c15:dlblFieldTableCache>
                        <c:ptCount val="1"/>
                      </c15:dlblFieldTableCache>
                    </c15:dlblFTEntry>
                  </c15:dlblFieldTable>
                  <c15:showDataLabelsRange val="0"/>
                </c:ext>
                <c:ext xmlns:c16="http://schemas.microsoft.com/office/drawing/2014/chart" uri="{C3380CC4-5D6E-409C-BE32-E72D297353CC}">
                  <c16:uniqueId val="{0000003A-46A6-45C5-A6F1-8A76B2BD12B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{013F7186-48F8-45D4-9FE5-EC94D76034A9}</c15:txfldGUID>
                      <c15:f>Diagramm!$J$59</c15:f>
                      <c15:dlblFieldTableCache>
                        <c:ptCount val="1"/>
                      </c15:dlblFieldTableCache>
                    </c15:dlblFTEntry>
                  </c15:dlblFieldTable>
                  <c15:showDataLabelsRange val="0"/>
                </c:ext>
                <c:ext xmlns:c16="http://schemas.microsoft.com/office/drawing/2014/chart" uri="{C3380CC4-5D6E-409C-BE32-E72D297353CC}">
                  <c16:uniqueId val="{0000003B-46A6-45C5-A6F1-8A76B2BD12B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{9989B366-DCA3-4CF0-A5D4-18C5BF0FA931}</c15:txfldGUID>
                      <c15:f>Diagramm!$J$60</c15:f>
                      <c15:dlblFieldTableCache>
                        <c:ptCount val="1"/>
                      </c15:dlblFieldTableCache>
                    </c15:dlblFTEntry>
                  </c15:dlblFieldTable>
                  <c15:showDataLabelsRange val="0"/>
                </c:ext>
                <c:ext xmlns:c16="http://schemas.microsoft.com/office/drawing/2014/chart" uri="{C3380CC4-5D6E-409C-BE32-E72D297353CC}">
                  <c16:uniqueId val="{0000003C-46A6-45C5-A6F1-8A76B2BD12B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{8B85590E-0C36-4B60-84F0-F8ACF8F668F1}</c15:txfldGUID>
                      <c15:f>Diagramm!$J$61</c15:f>
                      <c15:dlblFieldTableCache>
                        <c:ptCount val="1"/>
                      </c15:dlblFieldTableCache>
                    </c15:dlblFTEntry>
                  </c15:dlblFieldTable>
                  <c15:showDataLabelsRange val="0"/>
                </c:ext>
                <c:ext xmlns:c16="http://schemas.microsoft.com/office/drawing/2014/chart" uri="{C3380CC4-5D6E-409C-BE32-E72D297353CC}">
                  <c16:uniqueId val="{0000003D-46A6-45C5-A6F1-8A76B2BD12B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{D49DEC8E-194C-40B2-8182-629861D57147}</c15:txfldGUID>
                      <c15:f>Diagramm!$J$62</c15:f>
                      <c15:dlblFieldTableCache>
                        <c:ptCount val="1"/>
                      </c15:dlblFieldTableCache>
                    </c15:dlblFTEntry>
                  </c15:dlblFieldTable>
                  <c15:showDataLabelsRange val="0"/>
                </c:ext>
                <c:ext xmlns:c16="http://schemas.microsoft.com/office/drawing/2014/chart" uri="{C3380CC4-5D6E-409C-BE32-E72D297353CC}">
                  <c16:uniqueId val="{0000003E-46A6-45C5-A6F1-8A76B2BD12B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{765FAD26-07B3-4AD1-BAEC-AC1FDBE303A2}</c15:txfldGUID>
                      <c15:f>Diagramm!$J$63</c15:f>
                      <c15:dlblFieldTableCache>
                        <c:ptCount val="1"/>
                      </c15:dlblFieldTableCache>
                    </c15:dlblFTEntry>
                  </c15:dlblFieldTable>
                  <c15:showDataLabelsRange val="0"/>
                </c:ext>
                <c:ext xmlns:c16="http://schemas.microsoft.com/office/drawing/2014/chart" uri="{C3380CC4-5D6E-409C-BE32-E72D297353CC}">
                  <c16:uniqueId val="{0000003F-46A6-45C5-A6F1-8A76B2BD12B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{D8700B1A-A456-4DD3-80B6-9855239C9C81}</c15:txfldGUID>
                      <c15:f>Diagramm!$J$64</c15:f>
                      <c15:dlblFieldTableCache>
                        <c:ptCount val="1"/>
                      </c15:dlblFieldTableCache>
                    </c15:dlblFTEntry>
                  </c15:dlblFieldTable>
                  <c15:showDataLabelsRange val="0"/>
                </c:ext>
                <c:ext xmlns:c16="http://schemas.microsoft.com/office/drawing/2014/chart" uri="{C3380CC4-5D6E-409C-BE32-E72D297353CC}">
                  <c16:uniqueId val="{00000040-46A6-45C5-A6F1-8A76B2BD12B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{22788018-ECB5-4616-82B1-6E988116826F}</c15:txfldGUID>
                      <c15:f>Diagramm!$J$65</c15:f>
                      <c15:dlblFieldTableCache>
                        <c:ptCount val="1"/>
                      </c15:dlblFieldTableCache>
                    </c15:dlblFTEntry>
                  </c15:dlblFieldTable>
                  <c15:showDataLabelsRange val="0"/>
                </c:ext>
                <c:ext xmlns:c16="http://schemas.microsoft.com/office/drawing/2014/chart" uri="{C3380CC4-5D6E-409C-BE32-E72D297353CC}">
                  <c16:uniqueId val="{00000041-46A6-45C5-A6F1-8A76B2BD12B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{CE4FC544-5F6F-463A-9848-658DF1137F25}</c15:txfldGUID>
                      <c15:f>Diagramm!$J$66</c15:f>
                      <c15:dlblFieldTableCache>
                        <c:ptCount val="1"/>
                      </c15:dlblFieldTableCache>
                    </c15:dlblFTEntry>
                  </c15:dlblFieldTable>
                  <c15:showDataLabelsRange val="0"/>
                </c:ext>
                <c:ext xmlns:c16="http://schemas.microsoft.com/office/drawing/2014/chart" uri="{C3380CC4-5D6E-409C-BE32-E72D297353CC}">
                  <c16:uniqueId val="{00000042-46A6-45C5-A6F1-8A76B2BD12B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{DDCDAE9A-E53B-4428-AC7E-A429614EE115}</c15:txfldGUID>
                      <c15:f>Diagramm!$J$67</c15:f>
                      <c15:dlblFieldTableCache>
                        <c:ptCount val="1"/>
                      </c15:dlblFieldTableCache>
                    </c15:dlblFTEntry>
                  </c15:dlblFieldTable>
                  <c15:showDataLabelsRange val="0"/>
                </c:ext>
                <c:ext xmlns:c16="http://schemas.microsoft.com/office/drawing/2014/chart" uri="{C3380CC4-5D6E-409C-BE32-E72D297353CC}">
                  <c16:uniqueId val="{00000043-46A6-45C5-A6F1-8A76B2BD12B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6A6-45C5-A6F1-8A76B2BD12B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08-48B6-AC7F-0ECB61EAC6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08-48B6-AC7F-0ECB61EAC6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08-48B6-AC7F-0ECB61EAC6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08-48B6-AC7F-0ECB61EAC6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08-48B6-AC7F-0ECB61EAC6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08-48B6-AC7F-0ECB61EAC6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08-48B6-AC7F-0ECB61EAC6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08-48B6-AC7F-0ECB61EAC6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08-48B6-AC7F-0ECB61EAC6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08-48B6-AC7F-0ECB61EAC6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08-48B6-AC7F-0ECB61EAC6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08-48B6-AC7F-0ECB61EAC6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08-48B6-AC7F-0ECB61EAC6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08-48B6-AC7F-0ECB61EAC6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08-48B6-AC7F-0ECB61EAC6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08-48B6-AC7F-0ECB61EAC6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08-48B6-AC7F-0ECB61EAC6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08-48B6-AC7F-0ECB61EAC6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08-48B6-AC7F-0ECB61EAC6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08-48B6-AC7F-0ECB61EAC6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08-48B6-AC7F-0ECB61EAC6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F08-48B6-AC7F-0ECB61EAC6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F08-48B6-AC7F-0ECB61EAC68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08-48B6-AC7F-0ECB61EAC6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F08-48B6-AC7F-0ECB61EAC6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F08-48B6-AC7F-0ECB61EAC6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F08-48B6-AC7F-0ECB61EAC6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F08-48B6-AC7F-0ECB61EAC6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F08-48B6-AC7F-0ECB61EAC6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F08-48B6-AC7F-0ECB61EAC6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F08-48B6-AC7F-0ECB61EAC6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F08-48B6-AC7F-0ECB61EAC6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08-48B6-AC7F-0ECB61EAC6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F08-48B6-AC7F-0ECB61EAC6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F08-48B6-AC7F-0ECB61EAC6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F08-48B6-AC7F-0ECB61EAC6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F08-48B6-AC7F-0ECB61EAC6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F08-48B6-AC7F-0ECB61EAC6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F08-48B6-AC7F-0ECB61EAC6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F08-48B6-AC7F-0ECB61EAC6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F08-48B6-AC7F-0ECB61EAC6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F08-48B6-AC7F-0ECB61EAC6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F08-48B6-AC7F-0ECB61EAC6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F08-48B6-AC7F-0ECB61EAC6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F08-48B6-AC7F-0ECB61EAC68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F08-48B6-AC7F-0ECB61EAC68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F08-48B6-AC7F-0ECB61EAC6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F08-48B6-AC7F-0ECB61EAC6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F08-48B6-AC7F-0ECB61EAC6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F08-48B6-AC7F-0ECB61EAC6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F08-48B6-AC7F-0ECB61EAC6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F08-48B6-AC7F-0ECB61EAC6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F08-48B6-AC7F-0ECB61EAC6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F08-48B6-AC7F-0ECB61EAC6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F08-48B6-AC7F-0ECB61EAC6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F08-48B6-AC7F-0ECB61EAC6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F08-48B6-AC7F-0ECB61EAC6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F08-48B6-AC7F-0ECB61EAC6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F08-48B6-AC7F-0ECB61EAC6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F08-48B6-AC7F-0ECB61EAC6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F08-48B6-AC7F-0ECB61EAC6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F08-48B6-AC7F-0ECB61EAC6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F08-48B6-AC7F-0ECB61EAC6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F08-48B6-AC7F-0ECB61EAC6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F08-48B6-AC7F-0ECB61EAC6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F08-48B6-AC7F-0ECB61EAC6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F08-48B6-AC7F-0ECB61EAC6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F08-48B6-AC7F-0ECB61EAC6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F08-48B6-AC7F-0ECB61EAC68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101.75219702723228</c:v>
                </c:pt>
                <c:pt idx="2">
                  <c:v>102.43029185201257</c:v>
                </c:pt>
                <c:pt idx="3">
                  <c:v>100.29293696430508</c:v>
                </c:pt>
                <c:pt idx="4">
                  <c:v>100.29836172290334</c:v>
                </c:pt>
                <c:pt idx="5">
                  <c:v>102.50623847238798</c:v>
                </c:pt>
                <c:pt idx="6">
                  <c:v>104.1336660518607</c:v>
                </c:pt>
                <c:pt idx="7">
                  <c:v>102.05598350873386</c:v>
                </c:pt>
                <c:pt idx="8">
                  <c:v>101.89324075078659</c:v>
                </c:pt>
                <c:pt idx="9">
                  <c:v>103.55592926114787</c:v>
                </c:pt>
                <c:pt idx="10">
                  <c:v>104.65444287729196</c:v>
                </c:pt>
                <c:pt idx="11">
                  <c:v>102.51437561028534</c:v>
                </c:pt>
                <c:pt idx="12">
                  <c:v>103.1246609525876</c:v>
                </c:pt>
                <c:pt idx="13">
                  <c:v>105.23217966800478</c:v>
                </c:pt>
                <c:pt idx="14">
                  <c:v>106.6941521102311</c:v>
                </c:pt>
                <c:pt idx="15">
                  <c:v>104.90940653140935</c:v>
                </c:pt>
                <c:pt idx="16">
                  <c:v>105.29185201258544</c:v>
                </c:pt>
                <c:pt idx="17">
                  <c:v>106.37951611153305</c:v>
                </c:pt>
                <c:pt idx="18">
                  <c:v>106.95996528154497</c:v>
                </c:pt>
                <c:pt idx="19">
                  <c:v>105.20776825431268</c:v>
                </c:pt>
                <c:pt idx="20">
                  <c:v>105.25387870239776</c:v>
                </c:pt>
                <c:pt idx="21">
                  <c:v>106.23304762938048</c:v>
                </c:pt>
                <c:pt idx="22">
                  <c:v>107.78452858847783</c:v>
                </c:pt>
                <c:pt idx="23">
                  <c:v>106.05403059563849</c:v>
                </c:pt>
                <c:pt idx="24">
                  <c:v>106.07572963003147</c:v>
                </c:pt>
              </c:numCache>
            </c:numRef>
          </c:val>
          <c:smooth val="0"/>
          <c:extLst>
            <c:ext xmlns:c16="http://schemas.microsoft.com/office/drawing/2014/chart" uri="{C3380CC4-5D6E-409C-BE32-E72D297353CC}">
              <c16:uniqueId val="{00000000-32B8-4708-8DC4-65AF0A46EAC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106.18458610846812</c:v>
                </c:pt>
                <c:pt idx="2">
                  <c:v>104.18648905803995</c:v>
                </c:pt>
                <c:pt idx="3">
                  <c:v>99.048525214081835</c:v>
                </c:pt>
                <c:pt idx="4">
                  <c:v>96.6698382492864</c:v>
                </c:pt>
                <c:pt idx="5">
                  <c:v>104.47193149381542</c:v>
                </c:pt>
                <c:pt idx="6">
                  <c:v>104.85252140818268</c:v>
                </c:pt>
                <c:pt idx="7">
                  <c:v>97.906755470980016</c:v>
                </c:pt>
                <c:pt idx="8">
                  <c:v>96.955280685061851</c:v>
                </c:pt>
                <c:pt idx="9">
                  <c:v>105.23311132254996</c:v>
                </c:pt>
                <c:pt idx="10">
                  <c:v>105.70884871550903</c:v>
                </c:pt>
                <c:pt idx="11">
                  <c:v>104.28163653663178</c:v>
                </c:pt>
                <c:pt idx="12">
                  <c:v>103.23501427212179</c:v>
                </c:pt>
                <c:pt idx="13">
                  <c:v>114.08182683158896</c:v>
                </c:pt>
                <c:pt idx="14">
                  <c:v>118.93434823977165</c:v>
                </c:pt>
                <c:pt idx="15">
                  <c:v>115.9847764034253</c:v>
                </c:pt>
                <c:pt idx="16">
                  <c:v>112.84490960989532</c:v>
                </c:pt>
                <c:pt idx="17">
                  <c:v>120.26641294005709</c:v>
                </c:pt>
                <c:pt idx="18">
                  <c:v>119.12464319695528</c:v>
                </c:pt>
                <c:pt idx="19">
                  <c:v>118.26831588962892</c:v>
                </c:pt>
                <c:pt idx="20">
                  <c:v>117.69743101807802</c:v>
                </c:pt>
                <c:pt idx="21">
                  <c:v>121.78877259752616</c:v>
                </c:pt>
                <c:pt idx="22">
                  <c:v>122.64509990485253</c:v>
                </c:pt>
                <c:pt idx="23">
                  <c:v>116.84110371075167</c:v>
                </c:pt>
                <c:pt idx="24">
                  <c:v>111.60799238820172</c:v>
                </c:pt>
              </c:numCache>
            </c:numRef>
          </c:val>
          <c:smooth val="0"/>
          <c:extLst>
            <c:ext xmlns:c16="http://schemas.microsoft.com/office/drawing/2014/chart" uri="{C3380CC4-5D6E-409C-BE32-E72D297353CC}">
              <c16:uniqueId val="{00000001-32B8-4708-8DC4-65AF0A46EAC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97.691521961184876</c:v>
                </c:pt>
                <c:pt idx="2">
                  <c:v>96.36363636363636</c:v>
                </c:pt>
                <c:pt idx="3">
                  <c:v>96.547497446373853</c:v>
                </c:pt>
                <c:pt idx="4">
                  <c:v>90.582226762002037</c:v>
                </c:pt>
                <c:pt idx="5">
                  <c:v>87.681307456588357</c:v>
                </c:pt>
                <c:pt idx="6">
                  <c:v>87.45658835546476</c:v>
                </c:pt>
                <c:pt idx="7">
                  <c:v>87.885597548518902</c:v>
                </c:pt>
                <c:pt idx="8">
                  <c:v>88.764044943820224</c:v>
                </c:pt>
                <c:pt idx="9">
                  <c:v>88.396322778345251</c:v>
                </c:pt>
                <c:pt idx="10">
                  <c:v>88.212461695607757</c:v>
                </c:pt>
                <c:pt idx="11">
                  <c:v>89.785495403472936</c:v>
                </c:pt>
                <c:pt idx="12">
                  <c:v>88.171603677221654</c:v>
                </c:pt>
                <c:pt idx="13">
                  <c:v>88.151174668028602</c:v>
                </c:pt>
                <c:pt idx="14">
                  <c:v>86.782431052093983</c:v>
                </c:pt>
                <c:pt idx="15">
                  <c:v>86.782431052093983</c:v>
                </c:pt>
                <c:pt idx="16">
                  <c:v>84.35137895812052</c:v>
                </c:pt>
                <c:pt idx="17">
                  <c:v>87.211440245148111</c:v>
                </c:pt>
                <c:pt idx="18">
                  <c:v>85.67926455566905</c:v>
                </c:pt>
                <c:pt idx="19">
                  <c:v>84.780388151174662</c:v>
                </c:pt>
                <c:pt idx="20">
                  <c:v>82.165474974463734</c:v>
                </c:pt>
                <c:pt idx="21">
                  <c:v>82.226762002042904</c:v>
                </c:pt>
                <c:pt idx="22">
                  <c:v>80.531154239019415</c:v>
                </c:pt>
                <c:pt idx="23">
                  <c:v>78.712972420837588</c:v>
                </c:pt>
                <c:pt idx="24">
                  <c:v>74.892747701736468</c:v>
                </c:pt>
              </c:numCache>
            </c:numRef>
          </c:val>
          <c:smooth val="0"/>
          <c:extLst>
            <c:ext xmlns:c16="http://schemas.microsoft.com/office/drawing/2014/chart" uri="{C3380CC4-5D6E-409C-BE32-E72D297353CC}">
              <c16:uniqueId val="{00000002-32B8-4708-8DC4-65AF0A46EAC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2B8-4708-8DC4-65AF0A46EACB}"/>
                </c:ext>
              </c:extLst>
            </c:dLbl>
            <c:dLbl>
              <c:idx val="1"/>
              <c:delete val="1"/>
              <c:extLst>
                <c:ext xmlns:c15="http://schemas.microsoft.com/office/drawing/2012/chart" uri="{CE6537A1-D6FC-4f65-9D91-7224C49458BB}"/>
                <c:ext xmlns:c16="http://schemas.microsoft.com/office/drawing/2014/chart" uri="{C3380CC4-5D6E-409C-BE32-E72D297353CC}">
                  <c16:uniqueId val="{00000004-32B8-4708-8DC4-65AF0A46EACB}"/>
                </c:ext>
              </c:extLst>
            </c:dLbl>
            <c:dLbl>
              <c:idx val="2"/>
              <c:delete val="1"/>
              <c:extLst>
                <c:ext xmlns:c15="http://schemas.microsoft.com/office/drawing/2012/chart" uri="{CE6537A1-D6FC-4f65-9D91-7224C49458BB}"/>
                <c:ext xmlns:c16="http://schemas.microsoft.com/office/drawing/2014/chart" uri="{C3380CC4-5D6E-409C-BE32-E72D297353CC}">
                  <c16:uniqueId val="{00000005-32B8-4708-8DC4-65AF0A46EACB}"/>
                </c:ext>
              </c:extLst>
            </c:dLbl>
            <c:dLbl>
              <c:idx val="3"/>
              <c:delete val="1"/>
              <c:extLst>
                <c:ext xmlns:c15="http://schemas.microsoft.com/office/drawing/2012/chart" uri="{CE6537A1-D6FC-4f65-9D91-7224C49458BB}"/>
                <c:ext xmlns:c16="http://schemas.microsoft.com/office/drawing/2014/chart" uri="{C3380CC4-5D6E-409C-BE32-E72D297353CC}">
                  <c16:uniqueId val="{00000006-32B8-4708-8DC4-65AF0A46EACB}"/>
                </c:ext>
              </c:extLst>
            </c:dLbl>
            <c:dLbl>
              <c:idx val="4"/>
              <c:delete val="1"/>
              <c:extLst>
                <c:ext xmlns:c15="http://schemas.microsoft.com/office/drawing/2012/chart" uri="{CE6537A1-D6FC-4f65-9D91-7224C49458BB}"/>
                <c:ext xmlns:c16="http://schemas.microsoft.com/office/drawing/2014/chart" uri="{C3380CC4-5D6E-409C-BE32-E72D297353CC}">
                  <c16:uniqueId val="{00000007-32B8-4708-8DC4-65AF0A46EACB}"/>
                </c:ext>
              </c:extLst>
            </c:dLbl>
            <c:dLbl>
              <c:idx val="5"/>
              <c:delete val="1"/>
              <c:extLst>
                <c:ext xmlns:c15="http://schemas.microsoft.com/office/drawing/2012/chart" uri="{CE6537A1-D6FC-4f65-9D91-7224C49458BB}"/>
                <c:ext xmlns:c16="http://schemas.microsoft.com/office/drawing/2014/chart" uri="{C3380CC4-5D6E-409C-BE32-E72D297353CC}">
                  <c16:uniqueId val="{00000008-32B8-4708-8DC4-65AF0A46EACB}"/>
                </c:ext>
              </c:extLst>
            </c:dLbl>
            <c:dLbl>
              <c:idx val="6"/>
              <c:delete val="1"/>
              <c:extLst>
                <c:ext xmlns:c15="http://schemas.microsoft.com/office/drawing/2012/chart" uri="{CE6537A1-D6FC-4f65-9D91-7224C49458BB}"/>
                <c:ext xmlns:c16="http://schemas.microsoft.com/office/drawing/2014/chart" uri="{C3380CC4-5D6E-409C-BE32-E72D297353CC}">
                  <c16:uniqueId val="{00000009-32B8-4708-8DC4-65AF0A46EACB}"/>
                </c:ext>
              </c:extLst>
            </c:dLbl>
            <c:dLbl>
              <c:idx val="7"/>
              <c:delete val="1"/>
              <c:extLst>
                <c:ext xmlns:c15="http://schemas.microsoft.com/office/drawing/2012/chart" uri="{CE6537A1-D6FC-4f65-9D91-7224C49458BB}"/>
                <c:ext xmlns:c16="http://schemas.microsoft.com/office/drawing/2014/chart" uri="{C3380CC4-5D6E-409C-BE32-E72D297353CC}">
                  <c16:uniqueId val="{0000000A-32B8-4708-8DC4-65AF0A46EACB}"/>
                </c:ext>
              </c:extLst>
            </c:dLbl>
            <c:dLbl>
              <c:idx val="8"/>
              <c:delete val="1"/>
              <c:extLst>
                <c:ext xmlns:c15="http://schemas.microsoft.com/office/drawing/2012/chart" uri="{CE6537A1-D6FC-4f65-9D91-7224C49458BB}"/>
                <c:ext xmlns:c16="http://schemas.microsoft.com/office/drawing/2014/chart" uri="{C3380CC4-5D6E-409C-BE32-E72D297353CC}">
                  <c16:uniqueId val="{0000000B-32B8-4708-8DC4-65AF0A46EACB}"/>
                </c:ext>
              </c:extLst>
            </c:dLbl>
            <c:dLbl>
              <c:idx val="9"/>
              <c:delete val="1"/>
              <c:extLst>
                <c:ext xmlns:c15="http://schemas.microsoft.com/office/drawing/2012/chart" uri="{CE6537A1-D6FC-4f65-9D91-7224C49458BB}"/>
                <c:ext xmlns:c16="http://schemas.microsoft.com/office/drawing/2014/chart" uri="{C3380CC4-5D6E-409C-BE32-E72D297353CC}">
                  <c16:uniqueId val="{0000000C-32B8-4708-8DC4-65AF0A46EACB}"/>
                </c:ext>
              </c:extLst>
            </c:dLbl>
            <c:dLbl>
              <c:idx val="10"/>
              <c:delete val="1"/>
              <c:extLst>
                <c:ext xmlns:c15="http://schemas.microsoft.com/office/drawing/2012/chart" uri="{CE6537A1-D6FC-4f65-9D91-7224C49458BB}"/>
                <c:ext xmlns:c16="http://schemas.microsoft.com/office/drawing/2014/chart" uri="{C3380CC4-5D6E-409C-BE32-E72D297353CC}">
                  <c16:uniqueId val="{0000000D-32B8-4708-8DC4-65AF0A46EACB}"/>
                </c:ext>
              </c:extLst>
            </c:dLbl>
            <c:dLbl>
              <c:idx val="11"/>
              <c:delete val="1"/>
              <c:extLst>
                <c:ext xmlns:c15="http://schemas.microsoft.com/office/drawing/2012/chart" uri="{CE6537A1-D6FC-4f65-9D91-7224C49458BB}"/>
                <c:ext xmlns:c16="http://schemas.microsoft.com/office/drawing/2014/chart" uri="{C3380CC4-5D6E-409C-BE32-E72D297353CC}">
                  <c16:uniqueId val="{0000000E-32B8-4708-8DC4-65AF0A46EACB}"/>
                </c:ext>
              </c:extLst>
            </c:dLbl>
            <c:dLbl>
              <c:idx val="12"/>
              <c:delete val="1"/>
              <c:extLst>
                <c:ext xmlns:c15="http://schemas.microsoft.com/office/drawing/2012/chart" uri="{CE6537A1-D6FC-4f65-9D91-7224C49458BB}"/>
                <c:ext xmlns:c16="http://schemas.microsoft.com/office/drawing/2014/chart" uri="{C3380CC4-5D6E-409C-BE32-E72D297353CC}">
                  <c16:uniqueId val="{0000000F-32B8-4708-8DC4-65AF0A46EAC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B8-4708-8DC4-65AF0A46EACB}"/>
                </c:ext>
              </c:extLst>
            </c:dLbl>
            <c:dLbl>
              <c:idx val="14"/>
              <c:delete val="1"/>
              <c:extLst>
                <c:ext xmlns:c15="http://schemas.microsoft.com/office/drawing/2012/chart" uri="{CE6537A1-D6FC-4f65-9D91-7224C49458BB}"/>
                <c:ext xmlns:c16="http://schemas.microsoft.com/office/drawing/2014/chart" uri="{C3380CC4-5D6E-409C-BE32-E72D297353CC}">
                  <c16:uniqueId val="{00000011-32B8-4708-8DC4-65AF0A46EACB}"/>
                </c:ext>
              </c:extLst>
            </c:dLbl>
            <c:dLbl>
              <c:idx val="15"/>
              <c:delete val="1"/>
              <c:extLst>
                <c:ext xmlns:c15="http://schemas.microsoft.com/office/drawing/2012/chart" uri="{CE6537A1-D6FC-4f65-9D91-7224C49458BB}"/>
                <c:ext xmlns:c16="http://schemas.microsoft.com/office/drawing/2014/chart" uri="{C3380CC4-5D6E-409C-BE32-E72D297353CC}">
                  <c16:uniqueId val="{00000012-32B8-4708-8DC4-65AF0A46EACB}"/>
                </c:ext>
              </c:extLst>
            </c:dLbl>
            <c:dLbl>
              <c:idx val="16"/>
              <c:delete val="1"/>
              <c:extLst>
                <c:ext xmlns:c15="http://schemas.microsoft.com/office/drawing/2012/chart" uri="{CE6537A1-D6FC-4f65-9D91-7224C49458BB}"/>
                <c:ext xmlns:c16="http://schemas.microsoft.com/office/drawing/2014/chart" uri="{C3380CC4-5D6E-409C-BE32-E72D297353CC}">
                  <c16:uniqueId val="{00000013-32B8-4708-8DC4-65AF0A46EACB}"/>
                </c:ext>
              </c:extLst>
            </c:dLbl>
            <c:dLbl>
              <c:idx val="17"/>
              <c:delete val="1"/>
              <c:extLst>
                <c:ext xmlns:c15="http://schemas.microsoft.com/office/drawing/2012/chart" uri="{CE6537A1-D6FC-4f65-9D91-7224C49458BB}"/>
                <c:ext xmlns:c16="http://schemas.microsoft.com/office/drawing/2014/chart" uri="{C3380CC4-5D6E-409C-BE32-E72D297353CC}">
                  <c16:uniqueId val="{00000014-32B8-4708-8DC4-65AF0A46EACB}"/>
                </c:ext>
              </c:extLst>
            </c:dLbl>
            <c:dLbl>
              <c:idx val="18"/>
              <c:delete val="1"/>
              <c:extLst>
                <c:ext xmlns:c15="http://schemas.microsoft.com/office/drawing/2012/chart" uri="{CE6537A1-D6FC-4f65-9D91-7224C49458BB}"/>
                <c:ext xmlns:c16="http://schemas.microsoft.com/office/drawing/2014/chart" uri="{C3380CC4-5D6E-409C-BE32-E72D297353CC}">
                  <c16:uniqueId val="{00000015-32B8-4708-8DC4-65AF0A46EACB}"/>
                </c:ext>
              </c:extLst>
            </c:dLbl>
            <c:dLbl>
              <c:idx val="19"/>
              <c:delete val="1"/>
              <c:extLst>
                <c:ext xmlns:c15="http://schemas.microsoft.com/office/drawing/2012/chart" uri="{CE6537A1-D6FC-4f65-9D91-7224C49458BB}"/>
                <c:ext xmlns:c16="http://schemas.microsoft.com/office/drawing/2014/chart" uri="{C3380CC4-5D6E-409C-BE32-E72D297353CC}">
                  <c16:uniqueId val="{00000016-32B8-4708-8DC4-65AF0A46EACB}"/>
                </c:ext>
              </c:extLst>
            </c:dLbl>
            <c:dLbl>
              <c:idx val="20"/>
              <c:delete val="1"/>
              <c:extLst>
                <c:ext xmlns:c15="http://schemas.microsoft.com/office/drawing/2012/chart" uri="{CE6537A1-D6FC-4f65-9D91-7224C49458BB}"/>
                <c:ext xmlns:c16="http://schemas.microsoft.com/office/drawing/2014/chart" uri="{C3380CC4-5D6E-409C-BE32-E72D297353CC}">
                  <c16:uniqueId val="{00000017-32B8-4708-8DC4-65AF0A46EACB}"/>
                </c:ext>
              </c:extLst>
            </c:dLbl>
            <c:dLbl>
              <c:idx val="21"/>
              <c:delete val="1"/>
              <c:extLst>
                <c:ext xmlns:c15="http://schemas.microsoft.com/office/drawing/2012/chart" uri="{CE6537A1-D6FC-4f65-9D91-7224C49458BB}"/>
                <c:ext xmlns:c16="http://schemas.microsoft.com/office/drawing/2014/chart" uri="{C3380CC4-5D6E-409C-BE32-E72D297353CC}">
                  <c16:uniqueId val="{00000018-32B8-4708-8DC4-65AF0A46EACB}"/>
                </c:ext>
              </c:extLst>
            </c:dLbl>
            <c:dLbl>
              <c:idx val="22"/>
              <c:delete val="1"/>
              <c:extLst>
                <c:ext xmlns:c15="http://schemas.microsoft.com/office/drawing/2012/chart" uri="{CE6537A1-D6FC-4f65-9D91-7224C49458BB}"/>
                <c:ext xmlns:c16="http://schemas.microsoft.com/office/drawing/2014/chart" uri="{C3380CC4-5D6E-409C-BE32-E72D297353CC}">
                  <c16:uniqueId val="{00000019-32B8-4708-8DC4-65AF0A46EACB}"/>
                </c:ext>
              </c:extLst>
            </c:dLbl>
            <c:dLbl>
              <c:idx val="23"/>
              <c:delete val="1"/>
              <c:extLst>
                <c:ext xmlns:c15="http://schemas.microsoft.com/office/drawing/2012/chart" uri="{CE6537A1-D6FC-4f65-9D91-7224C49458BB}"/>
                <c:ext xmlns:c16="http://schemas.microsoft.com/office/drawing/2014/chart" uri="{C3380CC4-5D6E-409C-BE32-E72D297353CC}">
                  <c16:uniqueId val="{0000001A-32B8-4708-8DC4-65AF0A46EACB}"/>
                </c:ext>
              </c:extLst>
            </c:dLbl>
            <c:dLbl>
              <c:idx val="24"/>
              <c:delete val="1"/>
              <c:extLst>
                <c:ext xmlns:c15="http://schemas.microsoft.com/office/drawing/2012/chart" uri="{CE6537A1-D6FC-4f65-9D91-7224C49458BB}"/>
                <c:ext xmlns:c16="http://schemas.microsoft.com/office/drawing/2014/chart" uri="{C3380CC4-5D6E-409C-BE32-E72D297353CC}">
                  <c16:uniqueId val="{0000001B-32B8-4708-8DC4-65AF0A46EAC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2B8-4708-8DC4-65AF0A46EAC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Uckermark (12073)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39108</v>
      </c>
      <c r="F11" s="238">
        <v>39100</v>
      </c>
      <c r="G11" s="238">
        <v>39738</v>
      </c>
      <c r="H11" s="238">
        <v>39166</v>
      </c>
      <c r="I11" s="265">
        <v>38805</v>
      </c>
      <c r="J11" s="263">
        <v>303</v>
      </c>
      <c r="K11" s="266">
        <v>0.78082721298801705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17.247110565613173</v>
      </c>
      <c r="E13" s="115">
        <v>6745</v>
      </c>
      <c r="F13" s="114">
        <v>6661</v>
      </c>
      <c r="G13" s="114">
        <v>6831</v>
      </c>
      <c r="H13" s="114">
        <v>6882</v>
      </c>
      <c r="I13" s="140">
        <v>6741</v>
      </c>
      <c r="J13" s="115">
        <v>4</v>
      </c>
      <c r="K13" s="116">
        <v>5.933837709538644E-2</v>
      </c>
    </row>
    <row r="14" spans="1:255" ht="14.1" customHeight="1" x14ac:dyDescent="0.2">
      <c r="A14" s="306" t="s">
        <v>230</v>
      </c>
      <c r="B14" s="307"/>
      <c r="C14" s="308"/>
      <c r="D14" s="113">
        <v>63.930653574716167</v>
      </c>
      <c r="E14" s="115">
        <v>25002</v>
      </c>
      <c r="F14" s="114">
        <v>25056</v>
      </c>
      <c r="G14" s="114">
        <v>25522</v>
      </c>
      <c r="H14" s="114">
        <v>25030</v>
      </c>
      <c r="I14" s="140">
        <v>24824</v>
      </c>
      <c r="J14" s="115">
        <v>178</v>
      </c>
      <c r="K14" s="116">
        <v>0.71704801804705121</v>
      </c>
    </row>
    <row r="15" spans="1:255" ht="14.1" customHeight="1" x14ac:dyDescent="0.2">
      <c r="A15" s="306" t="s">
        <v>231</v>
      </c>
      <c r="B15" s="307"/>
      <c r="C15" s="308"/>
      <c r="D15" s="113">
        <v>9.9263577784596499</v>
      </c>
      <c r="E15" s="115">
        <v>3882</v>
      </c>
      <c r="F15" s="114">
        <v>3870</v>
      </c>
      <c r="G15" s="114">
        <v>3861</v>
      </c>
      <c r="H15" s="114">
        <v>3780</v>
      </c>
      <c r="I15" s="140">
        <v>3765</v>
      </c>
      <c r="J15" s="115">
        <v>117</v>
      </c>
      <c r="K15" s="116">
        <v>3.1075697211155378</v>
      </c>
    </row>
    <row r="16" spans="1:255" ht="14.1" customHeight="1" x14ac:dyDescent="0.2">
      <c r="A16" s="306" t="s">
        <v>232</v>
      </c>
      <c r="B16" s="307"/>
      <c r="C16" s="308"/>
      <c r="D16" s="113">
        <v>8.7398997647540142</v>
      </c>
      <c r="E16" s="115">
        <v>3418</v>
      </c>
      <c r="F16" s="114">
        <v>3439</v>
      </c>
      <c r="G16" s="114">
        <v>3439</v>
      </c>
      <c r="H16" s="114">
        <v>3388</v>
      </c>
      <c r="I16" s="140">
        <v>3385</v>
      </c>
      <c r="J16" s="115">
        <v>33</v>
      </c>
      <c r="K16" s="116">
        <v>0.97488921713441656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3.7179093791551603</v>
      </c>
      <c r="E18" s="115">
        <v>1454</v>
      </c>
      <c r="F18" s="114">
        <v>1412</v>
      </c>
      <c r="G18" s="114">
        <v>1536</v>
      </c>
      <c r="H18" s="114">
        <v>1497</v>
      </c>
      <c r="I18" s="140">
        <v>1446</v>
      </c>
      <c r="J18" s="115">
        <v>8</v>
      </c>
      <c r="K18" s="116">
        <v>0.55325034578146615</v>
      </c>
    </row>
    <row r="19" spans="1:255" ht="14.1" customHeight="1" x14ac:dyDescent="0.2">
      <c r="A19" s="306" t="s">
        <v>235</v>
      </c>
      <c r="B19" s="307" t="s">
        <v>236</v>
      </c>
      <c r="C19" s="308"/>
      <c r="D19" s="113">
        <v>2.137670041935154</v>
      </c>
      <c r="E19" s="115">
        <v>836</v>
      </c>
      <c r="F19" s="114">
        <v>795</v>
      </c>
      <c r="G19" s="114">
        <v>913</v>
      </c>
      <c r="H19" s="114">
        <v>881</v>
      </c>
      <c r="I19" s="140">
        <v>822</v>
      </c>
      <c r="J19" s="115">
        <v>14</v>
      </c>
      <c r="K19" s="116">
        <v>1.7031630170316301</v>
      </c>
    </row>
    <row r="20" spans="1:255" ht="14.1" customHeight="1" x14ac:dyDescent="0.2">
      <c r="A20" s="306">
        <v>12</v>
      </c>
      <c r="B20" s="307" t="s">
        <v>237</v>
      </c>
      <c r="C20" s="308"/>
      <c r="D20" s="113">
        <v>1.0586069346425284</v>
      </c>
      <c r="E20" s="115">
        <v>414</v>
      </c>
      <c r="F20" s="114">
        <v>406</v>
      </c>
      <c r="G20" s="114">
        <v>443</v>
      </c>
      <c r="H20" s="114">
        <v>443</v>
      </c>
      <c r="I20" s="140">
        <v>400</v>
      </c>
      <c r="J20" s="115">
        <v>14</v>
      </c>
      <c r="K20" s="116">
        <v>3.5</v>
      </c>
    </row>
    <row r="21" spans="1:255" ht="14.1" customHeight="1" x14ac:dyDescent="0.2">
      <c r="A21" s="306">
        <v>21</v>
      </c>
      <c r="B21" s="307" t="s">
        <v>238</v>
      </c>
      <c r="C21" s="308"/>
      <c r="D21" s="113">
        <v>0.17132044594456378</v>
      </c>
      <c r="E21" s="115">
        <v>67</v>
      </c>
      <c r="F21" s="114">
        <v>79</v>
      </c>
      <c r="G21" s="114">
        <v>76</v>
      </c>
      <c r="H21" s="114">
        <v>77</v>
      </c>
      <c r="I21" s="140">
        <v>55</v>
      </c>
      <c r="J21" s="115">
        <v>12</v>
      </c>
      <c r="K21" s="116">
        <v>21.818181818181817</v>
      </c>
    </row>
    <row r="22" spans="1:255" ht="14.1" customHeight="1" x14ac:dyDescent="0.2">
      <c r="A22" s="306">
        <v>22</v>
      </c>
      <c r="B22" s="307" t="s">
        <v>239</v>
      </c>
      <c r="C22" s="308"/>
      <c r="D22" s="113">
        <v>1.5674542293136955</v>
      </c>
      <c r="E22" s="115">
        <v>613</v>
      </c>
      <c r="F22" s="114">
        <v>623</v>
      </c>
      <c r="G22" s="114">
        <v>620</v>
      </c>
      <c r="H22" s="114">
        <v>594</v>
      </c>
      <c r="I22" s="140">
        <v>599</v>
      </c>
      <c r="J22" s="115">
        <v>14</v>
      </c>
      <c r="K22" s="116">
        <v>2.337228714524207</v>
      </c>
    </row>
    <row r="23" spans="1:255" ht="14.1" customHeight="1" x14ac:dyDescent="0.2">
      <c r="A23" s="306">
        <v>23</v>
      </c>
      <c r="B23" s="307" t="s">
        <v>240</v>
      </c>
      <c r="C23" s="308"/>
      <c r="D23" s="113">
        <v>1.1353175820803927</v>
      </c>
      <c r="E23" s="115">
        <v>444</v>
      </c>
      <c r="F23" s="114">
        <v>435</v>
      </c>
      <c r="G23" s="114">
        <v>438</v>
      </c>
      <c r="H23" s="114">
        <v>430</v>
      </c>
      <c r="I23" s="140">
        <v>423</v>
      </c>
      <c r="J23" s="115">
        <v>21</v>
      </c>
      <c r="K23" s="116">
        <v>4.9645390070921982</v>
      </c>
    </row>
    <row r="24" spans="1:255" ht="14.1" customHeight="1" x14ac:dyDescent="0.2">
      <c r="A24" s="306">
        <v>24</v>
      </c>
      <c r="B24" s="307" t="s">
        <v>241</v>
      </c>
      <c r="C24" s="308"/>
      <c r="D24" s="113">
        <v>2.8306228904571955</v>
      </c>
      <c r="E24" s="115">
        <v>1107</v>
      </c>
      <c r="F24" s="114">
        <v>1101</v>
      </c>
      <c r="G24" s="114">
        <v>1150</v>
      </c>
      <c r="H24" s="114">
        <v>1174</v>
      </c>
      <c r="I24" s="140">
        <v>1180</v>
      </c>
      <c r="J24" s="115">
        <v>-73</v>
      </c>
      <c r="K24" s="116">
        <v>-6.1864406779661021</v>
      </c>
    </row>
    <row r="25" spans="1:255" ht="14.1" customHeight="1" x14ac:dyDescent="0.2">
      <c r="A25" s="306">
        <v>25</v>
      </c>
      <c r="B25" s="307" t="s">
        <v>242</v>
      </c>
      <c r="C25" s="308"/>
      <c r="D25" s="113">
        <v>4.8455558964917662</v>
      </c>
      <c r="E25" s="115">
        <v>1895</v>
      </c>
      <c r="F25" s="114">
        <v>1920</v>
      </c>
      <c r="G25" s="114">
        <v>1945</v>
      </c>
      <c r="H25" s="114">
        <v>1913</v>
      </c>
      <c r="I25" s="140">
        <v>1905</v>
      </c>
      <c r="J25" s="115">
        <v>-10</v>
      </c>
      <c r="K25" s="116">
        <v>-0.52493438320209973</v>
      </c>
    </row>
    <row r="26" spans="1:255" ht="14.1" customHeight="1" x14ac:dyDescent="0.2">
      <c r="A26" s="306">
        <v>26</v>
      </c>
      <c r="B26" s="307" t="s">
        <v>243</v>
      </c>
      <c r="C26" s="308"/>
      <c r="D26" s="113">
        <v>3.1681497391837987</v>
      </c>
      <c r="E26" s="115">
        <v>1239</v>
      </c>
      <c r="F26" s="114">
        <v>1243</v>
      </c>
      <c r="G26" s="114">
        <v>1257</v>
      </c>
      <c r="H26" s="114">
        <v>1223</v>
      </c>
      <c r="I26" s="140">
        <v>1227</v>
      </c>
      <c r="J26" s="115">
        <v>12</v>
      </c>
      <c r="K26" s="116">
        <v>0.97799511002444983</v>
      </c>
    </row>
    <row r="27" spans="1:255" ht="14.1" customHeight="1" x14ac:dyDescent="0.2">
      <c r="A27" s="306">
        <v>27</v>
      </c>
      <c r="B27" s="307" t="s">
        <v>244</v>
      </c>
      <c r="C27" s="308"/>
      <c r="D27" s="113">
        <v>1.9740206607343767</v>
      </c>
      <c r="E27" s="115">
        <v>772</v>
      </c>
      <c r="F27" s="114">
        <v>791</v>
      </c>
      <c r="G27" s="114">
        <v>805</v>
      </c>
      <c r="H27" s="114">
        <v>785</v>
      </c>
      <c r="I27" s="140">
        <v>767</v>
      </c>
      <c r="J27" s="115">
        <v>5</v>
      </c>
      <c r="K27" s="116">
        <v>0.65189048239895697</v>
      </c>
    </row>
    <row r="28" spans="1:255" ht="14.1" customHeight="1" x14ac:dyDescent="0.2">
      <c r="A28" s="306">
        <v>28</v>
      </c>
      <c r="B28" s="307" t="s">
        <v>245</v>
      </c>
      <c r="C28" s="308"/>
      <c r="D28" s="113">
        <v>9.7166820087961542E-2</v>
      </c>
      <c r="E28" s="115">
        <v>38</v>
      </c>
      <c r="F28" s="114">
        <v>39</v>
      </c>
      <c r="G28" s="114">
        <v>39</v>
      </c>
      <c r="H28" s="114">
        <v>40</v>
      </c>
      <c r="I28" s="140">
        <v>40</v>
      </c>
      <c r="J28" s="115">
        <v>-2</v>
      </c>
      <c r="K28" s="116">
        <v>-5</v>
      </c>
    </row>
    <row r="29" spans="1:255" ht="14.1" customHeight="1" x14ac:dyDescent="0.2">
      <c r="A29" s="306">
        <v>29</v>
      </c>
      <c r="B29" s="307" t="s">
        <v>246</v>
      </c>
      <c r="C29" s="308"/>
      <c r="D29" s="113">
        <v>2.6337322287000102</v>
      </c>
      <c r="E29" s="115">
        <v>1030</v>
      </c>
      <c r="F29" s="114">
        <v>986</v>
      </c>
      <c r="G29" s="114">
        <v>1004</v>
      </c>
      <c r="H29" s="114">
        <v>1063</v>
      </c>
      <c r="I29" s="140">
        <v>1080</v>
      </c>
      <c r="J29" s="115">
        <v>-50</v>
      </c>
      <c r="K29" s="116">
        <v>-4.6296296296296298</v>
      </c>
    </row>
    <row r="30" spans="1:255" ht="14.1" customHeight="1" x14ac:dyDescent="0.2">
      <c r="A30" s="306" t="s">
        <v>247</v>
      </c>
      <c r="B30" s="307" t="s">
        <v>248</v>
      </c>
      <c r="C30" s="308"/>
      <c r="D30" s="113">
        <v>1.1250894957553441</v>
      </c>
      <c r="E30" s="115">
        <v>440</v>
      </c>
      <c r="F30" s="114">
        <v>353</v>
      </c>
      <c r="G30" s="114">
        <v>320</v>
      </c>
      <c r="H30" s="114">
        <v>388</v>
      </c>
      <c r="I30" s="140">
        <v>435</v>
      </c>
      <c r="J30" s="115">
        <v>5</v>
      </c>
      <c r="K30" s="116">
        <v>1.1494252873563218</v>
      </c>
    </row>
    <row r="31" spans="1:255" ht="14.1" customHeight="1" x14ac:dyDescent="0.2">
      <c r="A31" s="306" t="s">
        <v>249</v>
      </c>
      <c r="B31" s="307" t="s">
        <v>250</v>
      </c>
      <c r="C31" s="308"/>
      <c r="D31" s="113">
        <v>1.4933006034570933</v>
      </c>
      <c r="E31" s="115">
        <v>584</v>
      </c>
      <c r="F31" s="114">
        <v>626</v>
      </c>
      <c r="G31" s="114">
        <v>674</v>
      </c>
      <c r="H31" s="114">
        <v>668</v>
      </c>
      <c r="I31" s="140">
        <v>638</v>
      </c>
      <c r="J31" s="115">
        <v>-54</v>
      </c>
      <c r="K31" s="116">
        <v>-8.4639498432601883</v>
      </c>
    </row>
    <row r="32" spans="1:255" ht="14.1" customHeight="1" x14ac:dyDescent="0.2">
      <c r="A32" s="306">
        <v>31</v>
      </c>
      <c r="B32" s="307" t="s">
        <v>251</v>
      </c>
      <c r="C32" s="308"/>
      <c r="D32" s="113">
        <v>0.69550987010330367</v>
      </c>
      <c r="E32" s="115">
        <v>272</v>
      </c>
      <c r="F32" s="114">
        <v>265</v>
      </c>
      <c r="G32" s="114">
        <v>269</v>
      </c>
      <c r="H32" s="114">
        <v>268</v>
      </c>
      <c r="I32" s="140">
        <v>270</v>
      </c>
      <c r="J32" s="115">
        <v>2</v>
      </c>
      <c r="K32" s="116">
        <v>0.7407407407407407</v>
      </c>
    </row>
    <row r="33" spans="1:11" ht="14.1" customHeight="1" x14ac:dyDescent="0.2">
      <c r="A33" s="306">
        <v>32</v>
      </c>
      <c r="B33" s="307" t="s">
        <v>252</v>
      </c>
      <c r="C33" s="308"/>
      <c r="D33" s="113">
        <v>3.2371893218778767</v>
      </c>
      <c r="E33" s="115">
        <v>1266</v>
      </c>
      <c r="F33" s="114">
        <v>1229</v>
      </c>
      <c r="G33" s="114">
        <v>1323</v>
      </c>
      <c r="H33" s="114">
        <v>1303</v>
      </c>
      <c r="I33" s="140">
        <v>1254</v>
      </c>
      <c r="J33" s="115">
        <v>12</v>
      </c>
      <c r="K33" s="116">
        <v>0.9569377990430622</v>
      </c>
    </row>
    <row r="34" spans="1:11" ht="14.1" customHeight="1" x14ac:dyDescent="0.2">
      <c r="A34" s="306">
        <v>33</v>
      </c>
      <c r="B34" s="307" t="s">
        <v>253</v>
      </c>
      <c r="C34" s="308"/>
      <c r="D34" s="113">
        <v>1.2503835532371894</v>
      </c>
      <c r="E34" s="115">
        <v>489</v>
      </c>
      <c r="F34" s="114">
        <v>482</v>
      </c>
      <c r="G34" s="114">
        <v>515</v>
      </c>
      <c r="H34" s="114">
        <v>515</v>
      </c>
      <c r="I34" s="140">
        <v>514</v>
      </c>
      <c r="J34" s="115">
        <v>-25</v>
      </c>
      <c r="K34" s="116">
        <v>-4.863813229571984</v>
      </c>
    </row>
    <row r="35" spans="1:11" ht="14.1" customHeight="1" x14ac:dyDescent="0.2">
      <c r="A35" s="306">
        <v>34</v>
      </c>
      <c r="B35" s="307" t="s">
        <v>254</v>
      </c>
      <c r="C35" s="308"/>
      <c r="D35" s="113">
        <v>4.1142477242507924</v>
      </c>
      <c r="E35" s="115">
        <v>1609</v>
      </c>
      <c r="F35" s="114">
        <v>1575</v>
      </c>
      <c r="G35" s="114">
        <v>1589</v>
      </c>
      <c r="H35" s="114">
        <v>1578</v>
      </c>
      <c r="I35" s="140">
        <v>1567</v>
      </c>
      <c r="J35" s="115">
        <v>42</v>
      </c>
      <c r="K35" s="116">
        <v>2.6802807913209956</v>
      </c>
    </row>
    <row r="36" spans="1:11" ht="14.1" customHeight="1" x14ac:dyDescent="0.2">
      <c r="A36" s="306">
        <v>41</v>
      </c>
      <c r="B36" s="307" t="s">
        <v>255</v>
      </c>
      <c r="C36" s="308"/>
      <c r="D36" s="113">
        <v>2.4930960417305923</v>
      </c>
      <c r="E36" s="115">
        <v>975</v>
      </c>
      <c r="F36" s="114">
        <v>986</v>
      </c>
      <c r="G36" s="114">
        <v>989</v>
      </c>
      <c r="H36" s="114">
        <v>935</v>
      </c>
      <c r="I36" s="140">
        <v>939</v>
      </c>
      <c r="J36" s="115">
        <v>36</v>
      </c>
      <c r="K36" s="116">
        <v>3.8338658146964857</v>
      </c>
    </row>
    <row r="37" spans="1:11" ht="14.1" customHeight="1" x14ac:dyDescent="0.2">
      <c r="A37" s="306">
        <v>42</v>
      </c>
      <c r="B37" s="307" t="s">
        <v>256</v>
      </c>
      <c r="C37" s="308"/>
      <c r="D37" s="113">
        <v>0.13552214380689373</v>
      </c>
      <c r="E37" s="115">
        <v>53</v>
      </c>
      <c r="F37" s="114">
        <v>52</v>
      </c>
      <c r="G37" s="114">
        <v>53</v>
      </c>
      <c r="H37" s="114">
        <v>53</v>
      </c>
      <c r="I37" s="140">
        <v>53</v>
      </c>
      <c r="J37" s="115">
        <v>0</v>
      </c>
      <c r="K37" s="116">
        <v>0</v>
      </c>
    </row>
    <row r="38" spans="1:11" ht="14.1" customHeight="1" x14ac:dyDescent="0.2">
      <c r="A38" s="306">
        <v>43</v>
      </c>
      <c r="B38" s="307" t="s">
        <v>257</v>
      </c>
      <c r="C38" s="308"/>
      <c r="D38" s="113">
        <v>0.49094814360233202</v>
      </c>
      <c r="E38" s="115">
        <v>192</v>
      </c>
      <c r="F38" s="114">
        <v>179</v>
      </c>
      <c r="G38" s="114">
        <v>176</v>
      </c>
      <c r="H38" s="114">
        <v>166</v>
      </c>
      <c r="I38" s="140">
        <v>171</v>
      </c>
      <c r="J38" s="115">
        <v>21</v>
      </c>
      <c r="K38" s="116">
        <v>12.280701754385966</v>
      </c>
    </row>
    <row r="39" spans="1:11" ht="14.1" customHeight="1" x14ac:dyDescent="0.2">
      <c r="A39" s="306">
        <v>51</v>
      </c>
      <c r="B39" s="307" t="s">
        <v>258</v>
      </c>
      <c r="C39" s="308"/>
      <c r="D39" s="113">
        <v>4.9989771913674952</v>
      </c>
      <c r="E39" s="115">
        <v>1955</v>
      </c>
      <c r="F39" s="114">
        <v>1935</v>
      </c>
      <c r="G39" s="114">
        <v>1944</v>
      </c>
      <c r="H39" s="114">
        <v>1853</v>
      </c>
      <c r="I39" s="140">
        <v>1868</v>
      </c>
      <c r="J39" s="115">
        <v>87</v>
      </c>
      <c r="K39" s="116">
        <v>4.6573875802997859</v>
      </c>
    </row>
    <row r="40" spans="1:11" ht="14.1" customHeight="1" x14ac:dyDescent="0.2">
      <c r="A40" s="306" t="s">
        <v>259</v>
      </c>
      <c r="B40" s="307" t="s">
        <v>260</v>
      </c>
      <c r="C40" s="308"/>
      <c r="D40" s="113">
        <v>3.8508745013807917</v>
      </c>
      <c r="E40" s="115">
        <v>1506</v>
      </c>
      <c r="F40" s="114">
        <v>1485</v>
      </c>
      <c r="G40" s="114">
        <v>1495</v>
      </c>
      <c r="H40" s="114">
        <v>1444</v>
      </c>
      <c r="I40" s="140">
        <v>1448</v>
      </c>
      <c r="J40" s="115">
        <v>58</v>
      </c>
      <c r="K40" s="116">
        <v>4.0055248618784534</v>
      </c>
    </row>
    <row r="41" spans="1:11" ht="14.1" customHeight="1" x14ac:dyDescent="0.2">
      <c r="A41" s="306"/>
      <c r="B41" s="307" t="s">
        <v>261</v>
      </c>
      <c r="C41" s="308"/>
      <c r="D41" s="113">
        <v>2.2450649483481642</v>
      </c>
      <c r="E41" s="115">
        <v>878</v>
      </c>
      <c r="F41" s="114">
        <v>858</v>
      </c>
      <c r="G41" s="114">
        <v>893</v>
      </c>
      <c r="H41" s="114">
        <v>862</v>
      </c>
      <c r="I41" s="140">
        <v>851</v>
      </c>
      <c r="J41" s="115">
        <v>27</v>
      </c>
      <c r="K41" s="116">
        <v>3.1727379553466508</v>
      </c>
    </row>
    <row r="42" spans="1:11" ht="14.1" customHeight="1" x14ac:dyDescent="0.2">
      <c r="A42" s="306">
        <v>52</v>
      </c>
      <c r="B42" s="307" t="s">
        <v>262</v>
      </c>
      <c r="C42" s="308"/>
      <c r="D42" s="113">
        <v>4.8992533496982711</v>
      </c>
      <c r="E42" s="115">
        <v>1916</v>
      </c>
      <c r="F42" s="114">
        <v>1932</v>
      </c>
      <c r="G42" s="114">
        <v>1985</v>
      </c>
      <c r="H42" s="114">
        <v>1969</v>
      </c>
      <c r="I42" s="140">
        <v>1954</v>
      </c>
      <c r="J42" s="115">
        <v>-38</v>
      </c>
      <c r="K42" s="116">
        <v>-1.9447287615148414</v>
      </c>
    </row>
    <row r="43" spans="1:11" ht="14.1" customHeight="1" x14ac:dyDescent="0.2">
      <c r="A43" s="306" t="s">
        <v>263</v>
      </c>
      <c r="B43" s="307" t="s">
        <v>264</v>
      </c>
      <c r="C43" s="308"/>
      <c r="D43" s="113">
        <v>3.8048481129180729</v>
      </c>
      <c r="E43" s="115">
        <v>1488</v>
      </c>
      <c r="F43" s="114">
        <v>1494</v>
      </c>
      <c r="G43" s="114">
        <v>1516</v>
      </c>
      <c r="H43" s="114">
        <v>1520</v>
      </c>
      <c r="I43" s="140">
        <v>1510</v>
      </c>
      <c r="J43" s="115">
        <v>-22</v>
      </c>
      <c r="K43" s="116">
        <v>-1.4569536423841059</v>
      </c>
    </row>
    <row r="44" spans="1:11" ht="14.1" customHeight="1" x14ac:dyDescent="0.2">
      <c r="A44" s="306">
        <v>53</v>
      </c>
      <c r="B44" s="307" t="s">
        <v>265</v>
      </c>
      <c r="C44" s="308"/>
      <c r="D44" s="113">
        <v>1.2401554669121408</v>
      </c>
      <c r="E44" s="115">
        <v>485</v>
      </c>
      <c r="F44" s="114">
        <v>481</v>
      </c>
      <c r="G44" s="114">
        <v>514</v>
      </c>
      <c r="H44" s="114">
        <v>505</v>
      </c>
      <c r="I44" s="140">
        <v>497</v>
      </c>
      <c r="J44" s="115">
        <v>-12</v>
      </c>
      <c r="K44" s="116">
        <v>-2.4144869215291749</v>
      </c>
    </row>
    <row r="45" spans="1:11" ht="14.1" customHeight="1" x14ac:dyDescent="0.2">
      <c r="A45" s="306" t="s">
        <v>266</v>
      </c>
      <c r="B45" s="307" t="s">
        <v>267</v>
      </c>
      <c r="C45" s="308"/>
      <c r="D45" s="113">
        <v>1.1097473662677713</v>
      </c>
      <c r="E45" s="115">
        <v>434</v>
      </c>
      <c r="F45" s="114">
        <v>429</v>
      </c>
      <c r="G45" s="114">
        <v>462</v>
      </c>
      <c r="H45" s="114">
        <v>452</v>
      </c>
      <c r="I45" s="140">
        <v>445</v>
      </c>
      <c r="J45" s="115">
        <v>-11</v>
      </c>
      <c r="K45" s="116">
        <v>-2.4719101123595504</v>
      </c>
    </row>
    <row r="46" spans="1:11" ht="14.1" customHeight="1" x14ac:dyDescent="0.2">
      <c r="A46" s="306">
        <v>54</v>
      </c>
      <c r="B46" s="307" t="s">
        <v>268</v>
      </c>
      <c r="C46" s="308"/>
      <c r="D46" s="113">
        <v>2.293648358392145</v>
      </c>
      <c r="E46" s="115">
        <v>897</v>
      </c>
      <c r="F46" s="114">
        <v>886</v>
      </c>
      <c r="G46" s="114">
        <v>922</v>
      </c>
      <c r="H46" s="114">
        <v>918</v>
      </c>
      <c r="I46" s="140">
        <v>899</v>
      </c>
      <c r="J46" s="115">
        <v>-2</v>
      </c>
      <c r="K46" s="116">
        <v>-0.22246941045606228</v>
      </c>
    </row>
    <row r="47" spans="1:11" ht="14.1" customHeight="1" x14ac:dyDescent="0.2">
      <c r="A47" s="306">
        <v>61</v>
      </c>
      <c r="B47" s="307" t="s">
        <v>269</v>
      </c>
      <c r="C47" s="308"/>
      <c r="D47" s="113">
        <v>1.2912958985373837</v>
      </c>
      <c r="E47" s="115">
        <v>505</v>
      </c>
      <c r="F47" s="114">
        <v>499</v>
      </c>
      <c r="G47" s="114">
        <v>502</v>
      </c>
      <c r="H47" s="114">
        <v>483</v>
      </c>
      <c r="I47" s="140">
        <v>480</v>
      </c>
      <c r="J47" s="115">
        <v>25</v>
      </c>
      <c r="K47" s="116">
        <v>5.208333333333333</v>
      </c>
    </row>
    <row r="48" spans="1:11" ht="14.1" customHeight="1" x14ac:dyDescent="0.2">
      <c r="A48" s="306">
        <v>62</v>
      </c>
      <c r="B48" s="307" t="s">
        <v>270</v>
      </c>
      <c r="C48" s="308"/>
      <c r="D48" s="113">
        <v>7.1213051038150761</v>
      </c>
      <c r="E48" s="115">
        <v>2785</v>
      </c>
      <c r="F48" s="114">
        <v>2760</v>
      </c>
      <c r="G48" s="114">
        <v>2783</v>
      </c>
      <c r="H48" s="114">
        <v>2734</v>
      </c>
      <c r="I48" s="140">
        <v>2716</v>
      </c>
      <c r="J48" s="115">
        <v>69</v>
      </c>
      <c r="K48" s="116">
        <v>2.5405007363770249</v>
      </c>
    </row>
    <row r="49" spans="1:11" ht="14.1" customHeight="1" x14ac:dyDescent="0.2">
      <c r="A49" s="306">
        <v>63</v>
      </c>
      <c r="B49" s="307" t="s">
        <v>271</v>
      </c>
      <c r="C49" s="308"/>
      <c r="D49" s="113">
        <v>2.439398588524087</v>
      </c>
      <c r="E49" s="115">
        <v>954</v>
      </c>
      <c r="F49" s="114">
        <v>996</v>
      </c>
      <c r="G49" s="114">
        <v>1081</v>
      </c>
      <c r="H49" s="114">
        <v>1098</v>
      </c>
      <c r="I49" s="140">
        <v>993</v>
      </c>
      <c r="J49" s="115">
        <v>-39</v>
      </c>
      <c r="K49" s="116">
        <v>-3.9274924471299095</v>
      </c>
    </row>
    <row r="50" spans="1:11" ht="14.1" customHeight="1" x14ac:dyDescent="0.2">
      <c r="A50" s="306" t="s">
        <v>272</v>
      </c>
      <c r="B50" s="307" t="s">
        <v>273</v>
      </c>
      <c r="C50" s="308"/>
      <c r="D50" s="113">
        <v>0.67249667587194439</v>
      </c>
      <c r="E50" s="115">
        <v>263</v>
      </c>
      <c r="F50" s="114">
        <v>277</v>
      </c>
      <c r="G50" s="114">
        <v>296</v>
      </c>
      <c r="H50" s="114">
        <v>302</v>
      </c>
      <c r="I50" s="140">
        <v>275</v>
      </c>
      <c r="J50" s="115">
        <v>-12</v>
      </c>
      <c r="K50" s="116">
        <v>-4.3636363636363633</v>
      </c>
    </row>
    <row r="51" spans="1:11" ht="14.1" customHeight="1" x14ac:dyDescent="0.2">
      <c r="A51" s="306" t="s">
        <v>274</v>
      </c>
      <c r="B51" s="307" t="s">
        <v>275</v>
      </c>
      <c r="C51" s="308"/>
      <c r="D51" s="113">
        <v>1.4600593229006853</v>
      </c>
      <c r="E51" s="115">
        <v>571</v>
      </c>
      <c r="F51" s="114">
        <v>596</v>
      </c>
      <c r="G51" s="114">
        <v>656</v>
      </c>
      <c r="H51" s="114">
        <v>674</v>
      </c>
      <c r="I51" s="140">
        <v>604</v>
      </c>
      <c r="J51" s="115">
        <v>-33</v>
      </c>
      <c r="K51" s="116">
        <v>-5.4635761589403975</v>
      </c>
    </row>
    <row r="52" spans="1:11" ht="14.1" customHeight="1" x14ac:dyDescent="0.2">
      <c r="A52" s="306">
        <v>71</v>
      </c>
      <c r="B52" s="307" t="s">
        <v>276</v>
      </c>
      <c r="C52" s="308"/>
      <c r="D52" s="113">
        <v>8.0699601104633327</v>
      </c>
      <c r="E52" s="115">
        <v>3156</v>
      </c>
      <c r="F52" s="114">
        <v>3159</v>
      </c>
      <c r="G52" s="114">
        <v>3180</v>
      </c>
      <c r="H52" s="114">
        <v>3122</v>
      </c>
      <c r="I52" s="140">
        <v>3117</v>
      </c>
      <c r="J52" s="115">
        <v>39</v>
      </c>
      <c r="K52" s="116">
        <v>1.2512030798845044</v>
      </c>
    </row>
    <row r="53" spans="1:11" ht="14.1" customHeight="1" x14ac:dyDescent="0.2">
      <c r="A53" s="306" t="s">
        <v>277</v>
      </c>
      <c r="B53" s="307" t="s">
        <v>278</v>
      </c>
      <c r="C53" s="308"/>
      <c r="D53" s="113">
        <v>2.9329037537076812</v>
      </c>
      <c r="E53" s="115">
        <v>1147</v>
      </c>
      <c r="F53" s="114">
        <v>1140</v>
      </c>
      <c r="G53" s="114">
        <v>1151</v>
      </c>
      <c r="H53" s="114">
        <v>1110</v>
      </c>
      <c r="I53" s="140">
        <v>1111</v>
      </c>
      <c r="J53" s="115">
        <v>36</v>
      </c>
      <c r="K53" s="116">
        <v>3.2403240324032403</v>
      </c>
    </row>
    <row r="54" spans="1:11" ht="14.1" customHeight="1" x14ac:dyDescent="0.2">
      <c r="A54" s="306" t="s">
        <v>279</v>
      </c>
      <c r="B54" s="307" t="s">
        <v>280</v>
      </c>
      <c r="C54" s="308"/>
      <c r="D54" s="113">
        <v>3.9889536667689476</v>
      </c>
      <c r="E54" s="115">
        <v>1560</v>
      </c>
      <c r="F54" s="114">
        <v>1572</v>
      </c>
      <c r="G54" s="114">
        <v>1581</v>
      </c>
      <c r="H54" s="114">
        <v>1571</v>
      </c>
      <c r="I54" s="140">
        <v>1559</v>
      </c>
      <c r="J54" s="115">
        <v>1</v>
      </c>
      <c r="K54" s="116">
        <v>6.4143681847338041E-2</v>
      </c>
    </row>
    <row r="55" spans="1:11" ht="14.1" customHeight="1" x14ac:dyDescent="0.2">
      <c r="A55" s="306">
        <v>72</v>
      </c>
      <c r="B55" s="307" t="s">
        <v>281</v>
      </c>
      <c r="C55" s="308"/>
      <c r="D55" s="113">
        <v>3.0428556817019534</v>
      </c>
      <c r="E55" s="115">
        <v>1190</v>
      </c>
      <c r="F55" s="114">
        <v>1197</v>
      </c>
      <c r="G55" s="114">
        <v>1205</v>
      </c>
      <c r="H55" s="114">
        <v>1181</v>
      </c>
      <c r="I55" s="140">
        <v>1190</v>
      </c>
      <c r="J55" s="115">
        <v>0</v>
      </c>
      <c r="K55" s="116">
        <v>0</v>
      </c>
    </row>
    <row r="56" spans="1:11" ht="14.1" customHeight="1" x14ac:dyDescent="0.2">
      <c r="A56" s="306" t="s">
        <v>282</v>
      </c>
      <c r="B56" s="307" t="s">
        <v>283</v>
      </c>
      <c r="C56" s="308"/>
      <c r="D56" s="113">
        <v>1.4012478265316559</v>
      </c>
      <c r="E56" s="115">
        <v>548</v>
      </c>
      <c r="F56" s="114">
        <v>557</v>
      </c>
      <c r="G56" s="114">
        <v>564</v>
      </c>
      <c r="H56" s="114">
        <v>554</v>
      </c>
      <c r="I56" s="140">
        <v>559</v>
      </c>
      <c r="J56" s="115">
        <v>-11</v>
      </c>
      <c r="K56" s="116">
        <v>-1.9677996422182469</v>
      </c>
    </row>
    <row r="57" spans="1:11" ht="14.1" customHeight="1" x14ac:dyDescent="0.2">
      <c r="A57" s="306" t="s">
        <v>284</v>
      </c>
      <c r="B57" s="307" t="s">
        <v>285</v>
      </c>
      <c r="C57" s="308"/>
      <c r="D57" s="113">
        <v>1.2887388769561214</v>
      </c>
      <c r="E57" s="115">
        <v>504</v>
      </c>
      <c r="F57" s="114">
        <v>503</v>
      </c>
      <c r="G57" s="114">
        <v>500</v>
      </c>
      <c r="H57" s="114">
        <v>492</v>
      </c>
      <c r="I57" s="140">
        <v>492</v>
      </c>
      <c r="J57" s="115">
        <v>12</v>
      </c>
      <c r="K57" s="116">
        <v>2.4390243902439024</v>
      </c>
    </row>
    <row r="58" spans="1:11" ht="14.1" customHeight="1" x14ac:dyDescent="0.2">
      <c r="A58" s="306">
        <v>73</v>
      </c>
      <c r="B58" s="307" t="s">
        <v>286</v>
      </c>
      <c r="C58" s="308"/>
      <c r="D58" s="113">
        <v>3.8585455661245782</v>
      </c>
      <c r="E58" s="115">
        <v>1509</v>
      </c>
      <c r="F58" s="114">
        <v>1506</v>
      </c>
      <c r="G58" s="114">
        <v>1490</v>
      </c>
      <c r="H58" s="114">
        <v>1458</v>
      </c>
      <c r="I58" s="140">
        <v>1455</v>
      </c>
      <c r="J58" s="115">
        <v>54</v>
      </c>
      <c r="K58" s="116">
        <v>3.7113402061855671</v>
      </c>
    </row>
    <row r="59" spans="1:11" ht="14.1" customHeight="1" x14ac:dyDescent="0.2">
      <c r="A59" s="306" t="s">
        <v>287</v>
      </c>
      <c r="B59" s="307" t="s">
        <v>288</v>
      </c>
      <c r="C59" s="308"/>
      <c r="D59" s="113">
        <v>3.5363608468855476</v>
      </c>
      <c r="E59" s="115">
        <v>1383</v>
      </c>
      <c r="F59" s="114">
        <v>1381</v>
      </c>
      <c r="G59" s="114">
        <v>1364</v>
      </c>
      <c r="H59" s="114">
        <v>1331</v>
      </c>
      <c r="I59" s="140">
        <v>1330</v>
      </c>
      <c r="J59" s="115">
        <v>53</v>
      </c>
      <c r="K59" s="116">
        <v>3.9849624060150375</v>
      </c>
    </row>
    <row r="60" spans="1:11" ht="14.1" customHeight="1" x14ac:dyDescent="0.2">
      <c r="A60" s="306">
        <v>81</v>
      </c>
      <c r="B60" s="307" t="s">
        <v>289</v>
      </c>
      <c r="C60" s="308"/>
      <c r="D60" s="113">
        <v>9.0902117213869289</v>
      </c>
      <c r="E60" s="115">
        <v>3555</v>
      </c>
      <c r="F60" s="114">
        <v>3588</v>
      </c>
      <c r="G60" s="114">
        <v>3501</v>
      </c>
      <c r="H60" s="114">
        <v>3477</v>
      </c>
      <c r="I60" s="140">
        <v>3464</v>
      </c>
      <c r="J60" s="115">
        <v>91</v>
      </c>
      <c r="K60" s="116">
        <v>2.6270207852193996</v>
      </c>
    </row>
    <row r="61" spans="1:11" ht="14.1" customHeight="1" x14ac:dyDescent="0.2">
      <c r="A61" s="306" t="s">
        <v>290</v>
      </c>
      <c r="B61" s="307" t="s">
        <v>291</v>
      </c>
      <c r="C61" s="308"/>
      <c r="D61" s="113">
        <v>1.7029763731205891</v>
      </c>
      <c r="E61" s="115">
        <v>666</v>
      </c>
      <c r="F61" s="114">
        <v>677</v>
      </c>
      <c r="G61" s="114">
        <v>686</v>
      </c>
      <c r="H61" s="114">
        <v>687</v>
      </c>
      <c r="I61" s="140">
        <v>693</v>
      </c>
      <c r="J61" s="115">
        <v>-27</v>
      </c>
      <c r="K61" s="116">
        <v>-3.8961038961038961</v>
      </c>
    </row>
    <row r="62" spans="1:11" ht="14.1" customHeight="1" x14ac:dyDescent="0.2">
      <c r="A62" s="306" t="s">
        <v>292</v>
      </c>
      <c r="B62" s="307" t="s">
        <v>293</v>
      </c>
      <c r="C62" s="308"/>
      <c r="D62" s="113">
        <v>4.9350516518359413</v>
      </c>
      <c r="E62" s="115">
        <v>1930</v>
      </c>
      <c r="F62" s="114">
        <v>1944</v>
      </c>
      <c r="G62" s="114">
        <v>1888</v>
      </c>
      <c r="H62" s="114">
        <v>1872</v>
      </c>
      <c r="I62" s="140">
        <v>1862</v>
      </c>
      <c r="J62" s="115">
        <v>68</v>
      </c>
      <c r="K62" s="116">
        <v>3.6519871106337272</v>
      </c>
    </row>
    <row r="63" spans="1:11" ht="14.1" customHeight="1" x14ac:dyDescent="0.2">
      <c r="A63" s="306"/>
      <c r="B63" s="307" t="s">
        <v>294</v>
      </c>
      <c r="C63" s="308"/>
      <c r="D63" s="113">
        <v>4.1653881558760357</v>
      </c>
      <c r="E63" s="115">
        <v>1629</v>
      </c>
      <c r="F63" s="114">
        <v>1645</v>
      </c>
      <c r="G63" s="114">
        <v>1590</v>
      </c>
      <c r="H63" s="114">
        <v>1589</v>
      </c>
      <c r="I63" s="140">
        <v>1578</v>
      </c>
      <c r="J63" s="115">
        <v>51</v>
      </c>
      <c r="K63" s="116">
        <v>3.2319391634980987</v>
      </c>
    </row>
    <row r="64" spans="1:11" ht="14.1" customHeight="1" x14ac:dyDescent="0.2">
      <c r="A64" s="306" t="s">
        <v>295</v>
      </c>
      <c r="B64" s="307" t="s">
        <v>296</v>
      </c>
      <c r="C64" s="308"/>
      <c r="D64" s="113">
        <v>0.81824690600388672</v>
      </c>
      <c r="E64" s="115">
        <v>320</v>
      </c>
      <c r="F64" s="114">
        <v>324</v>
      </c>
      <c r="G64" s="114">
        <v>316</v>
      </c>
      <c r="H64" s="114">
        <v>315</v>
      </c>
      <c r="I64" s="140">
        <v>312</v>
      </c>
      <c r="J64" s="115">
        <v>8</v>
      </c>
      <c r="K64" s="116">
        <v>2.5641025641025643</v>
      </c>
    </row>
    <row r="65" spans="1:11" ht="14.1" customHeight="1" x14ac:dyDescent="0.2">
      <c r="A65" s="306" t="s">
        <v>297</v>
      </c>
      <c r="B65" s="307" t="s">
        <v>298</v>
      </c>
      <c r="C65" s="308"/>
      <c r="D65" s="113">
        <v>0.9256418124168968</v>
      </c>
      <c r="E65" s="115">
        <v>362</v>
      </c>
      <c r="F65" s="114">
        <v>365</v>
      </c>
      <c r="G65" s="114">
        <v>337</v>
      </c>
      <c r="H65" s="114">
        <v>327</v>
      </c>
      <c r="I65" s="140">
        <v>328</v>
      </c>
      <c r="J65" s="115">
        <v>34</v>
      </c>
      <c r="K65" s="116">
        <v>10.365853658536585</v>
      </c>
    </row>
    <row r="66" spans="1:11" ht="14.1" customHeight="1" x14ac:dyDescent="0.2">
      <c r="A66" s="306">
        <v>82</v>
      </c>
      <c r="B66" s="307" t="s">
        <v>299</v>
      </c>
      <c r="C66" s="308"/>
      <c r="D66" s="113">
        <v>4.9069244144420576</v>
      </c>
      <c r="E66" s="115">
        <v>1919</v>
      </c>
      <c r="F66" s="114">
        <v>1961</v>
      </c>
      <c r="G66" s="114">
        <v>2010</v>
      </c>
      <c r="H66" s="114">
        <v>1970</v>
      </c>
      <c r="I66" s="140">
        <v>1966</v>
      </c>
      <c r="J66" s="115">
        <v>-47</v>
      </c>
      <c r="K66" s="116">
        <v>-2.3906408952187181</v>
      </c>
    </row>
    <row r="67" spans="1:11" ht="14.1" customHeight="1" x14ac:dyDescent="0.2">
      <c r="A67" s="306" t="s">
        <v>300</v>
      </c>
      <c r="B67" s="307" t="s">
        <v>301</v>
      </c>
      <c r="C67" s="308"/>
      <c r="D67" s="113">
        <v>3.6923391633425386</v>
      </c>
      <c r="E67" s="115">
        <v>1444</v>
      </c>
      <c r="F67" s="114">
        <v>1484</v>
      </c>
      <c r="G67" s="114">
        <v>1534</v>
      </c>
      <c r="H67" s="114">
        <v>1508</v>
      </c>
      <c r="I67" s="140">
        <v>1492</v>
      </c>
      <c r="J67" s="115">
        <v>-48</v>
      </c>
      <c r="K67" s="116">
        <v>-3.2171581769436997</v>
      </c>
    </row>
    <row r="68" spans="1:11" ht="14.1" customHeight="1" x14ac:dyDescent="0.2">
      <c r="A68" s="306" t="s">
        <v>302</v>
      </c>
      <c r="B68" s="307" t="s">
        <v>303</v>
      </c>
      <c r="C68" s="308"/>
      <c r="D68" s="113">
        <v>0.74409328014728449</v>
      </c>
      <c r="E68" s="115">
        <v>291</v>
      </c>
      <c r="F68" s="114">
        <v>296</v>
      </c>
      <c r="G68" s="114">
        <v>294</v>
      </c>
      <c r="H68" s="114">
        <v>290</v>
      </c>
      <c r="I68" s="140">
        <v>300</v>
      </c>
      <c r="J68" s="115">
        <v>-9</v>
      </c>
      <c r="K68" s="116">
        <v>-3</v>
      </c>
    </row>
    <row r="69" spans="1:11" ht="14.1" customHeight="1" x14ac:dyDescent="0.2">
      <c r="A69" s="306">
        <v>83</v>
      </c>
      <c r="B69" s="307" t="s">
        <v>304</v>
      </c>
      <c r="C69" s="308"/>
      <c r="D69" s="113">
        <v>7.5866830316047871</v>
      </c>
      <c r="E69" s="115">
        <v>2967</v>
      </c>
      <c r="F69" s="114">
        <v>2990</v>
      </c>
      <c r="G69" s="114">
        <v>2989</v>
      </c>
      <c r="H69" s="114">
        <v>2948</v>
      </c>
      <c r="I69" s="140">
        <v>2937</v>
      </c>
      <c r="J69" s="115">
        <v>30</v>
      </c>
      <c r="K69" s="116">
        <v>1.0214504596527068</v>
      </c>
    </row>
    <row r="70" spans="1:11" ht="14.1" customHeight="1" x14ac:dyDescent="0.2">
      <c r="A70" s="306" t="s">
        <v>305</v>
      </c>
      <c r="B70" s="307" t="s">
        <v>306</v>
      </c>
      <c r="C70" s="308"/>
      <c r="D70" s="113">
        <v>6.7658791040196382</v>
      </c>
      <c r="E70" s="115">
        <v>2646</v>
      </c>
      <c r="F70" s="114">
        <v>2663</v>
      </c>
      <c r="G70" s="114">
        <v>2662</v>
      </c>
      <c r="H70" s="114">
        <v>2627</v>
      </c>
      <c r="I70" s="140">
        <v>2619</v>
      </c>
      <c r="J70" s="115">
        <v>27</v>
      </c>
      <c r="K70" s="116">
        <v>1.0309278350515463</v>
      </c>
    </row>
    <row r="71" spans="1:11" ht="14.1" customHeight="1" x14ac:dyDescent="0.2">
      <c r="A71" s="306"/>
      <c r="B71" s="307" t="s">
        <v>307</v>
      </c>
      <c r="C71" s="308"/>
      <c r="D71" s="113">
        <v>4.0349800552316664</v>
      </c>
      <c r="E71" s="115">
        <v>1578</v>
      </c>
      <c r="F71" s="114">
        <v>1584</v>
      </c>
      <c r="G71" s="114">
        <v>1574</v>
      </c>
      <c r="H71" s="114">
        <v>1542</v>
      </c>
      <c r="I71" s="140">
        <v>1528</v>
      </c>
      <c r="J71" s="115">
        <v>50</v>
      </c>
      <c r="K71" s="116">
        <v>3.2722513089005236</v>
      </c>
    </row>
    <row r="72" spans="1:11" ht="14.1" customHeight="1" x14ac:dyDescent="0.2">
      <c r="A72" s="306">
        <v>84</v>
      </c>
      <c r="B72" s="307" t="s">
        <v>308</v>
      </c>
      <c r="C72" s="308"/>
      <c r="D72" s="113">
        <v>1.3117520711874808</v>
      </c>
      <c r="E72" s="115">
        <v>513</v>
      </c>
      <c r="F72" s="114">
        <v>523</v>
      </c>
      <c r="G72" s="114">
        <v>515</v>
      </c>
      <c r="H72" s="114">
        <v>491</v>
      </c>
      <c r="I72" s="140">
        <v>484</v>
      </c>
      <c r="J72" s="115">
        <v>29</v>
      </c>
      <c r="K72" s="116">
        <v>5.9917355371900829</v>
      </c>
    </row>
    <row r="73" spans="1:11" ht="14.1" customHeight="1" x14ac:dyDescent="0.2">
      <c r="A73" s="306" t="s">
        <v>309</v>
      </c>
      <c r="B73" s="307" t="s">
        <v>310</v>
      </c>
      <c r="C73" s="308"/>
      <c r="D73" s="113">
        <v>0.73386519382223581</v>
      </c>
      <c r="E73" s="115">
        <v>287</v>
      </c>
      <c r="F73" s="114">
        <v>299</v>
      </c>
      <c r="G73" s="114">
        <v>292</v>
      </c>
      <c r="H73" s="114">
        <v>277</v>
      </c>
      <c r="I73" s="140">
        <v>274</v>
      </c>
      <c r="J73" s="115">
        <v>13</v>
      </c>
      <c r="K73" s="116">
        <v>4.7445255474452557</v>
      </c>
    </row>
    <row r="74" spans="1:11" ht="14.1" customHeight="1" x14ac:dyDescent="0.2">
      <c r="A74" s="306" t="s">
        <v>311</v>
      </c>
      <c r="B74" s="307" t="s">
        <v>312</v>
      </c>
      <c r="C74" s="308"/>
      <c r="D74" s="113">
        <v>0.23013194231359313</v>
      </c>
      <c r="E74" s="115">
        <v>90</v>
      </c>
      <c r="F74" s="114">
        <v>91</v>
      </c>
      <c r="G74" s="114">
        <v>93</v>
      </c>
      <c r="H74" s="114">
        <v>87</v>
      </c>
      <c r="I74" s="140">
        <v>86</v>
      </c>
      <c r="J74" s="115">
        <v>4</v>
      </c>
      <c r="K74" s="116">
        <v>4.6511627906976747</v>
      </c>
    </row>
    <row r="75" spans="1:11" ht="14.1" customHeight="1" x14ac:dyDescent="0.2">
      <c r="A75" s="306" t="s">
        <v>313</v>
      </c>
      <c r="B75" s="307" t="s">
        <v>314</v>
      </c>
      <c r="C75" s="308"/>
      <c r="D75" s="113">
        <v>2.0456172650097165E-2</v>
      </c>
      <c r="E75" s="115">
        <v>8</v>
      </c>
      <c r="F75" s="114">
        <v>9</v>
      </c>
      <c r="G75" s="114">
        <v>9</v>
      </c>
      <c r="H75" s="114">
        <v>10</v>
      </c>
      <c r="I75" s="140">
        <v>8</v>
      </c>
      <c r="J75" s="115">
        <v>0</v>
      </c>
      <c r="K75" s="116">
        <v>0</v>
      </c>
    </row>
    <row r="76" spans="1:11" ht="14.1" customHeight="1" x14ac:dyDescent="0.2">
      <c r="A76" s="306">
        <v>91</v>
      </c>
      <c r="B76" s="307" t="s">
        <v>315</v>
      </c>
      <c r="C76" s="308"/>
      <c r="D76" s="113">
        <v>0.57021581262145848</v>
      </c>
      <c r="E76" s="115">
        <v>223</v>
      </c>
      <c r="F76" s="114">
        <v>228</v>
      </c>
      <c r="G76" s="114">
        <v>225</v>
      </c>
      <c r="H76" s="114">
        <v>232</v>
      </c>
      <c r="I76" s="140">
        <v>227</v>
      </c>
      <c r="J76" s="115">
        <v>-4</v>
      </c>
      <c r="K76" s="116">
        <v>-1.7621145374449338</v>
      </c>
    </row>
    <row r="77" spans="1:11" ht="14.1" customHeight="1" x14ac:dyDescent="0.2">
      <c r="A77" s="306">
        <v>92</v>
      </c>
      <c r="B77" s="307" t="s">
        <v>316</v>
      </c>
      <c r="C77" s="308"/>
      <c r="D77" s="113">
        <v>1.0944052367801984</v>
      </c>
      <c r="E77" s="115">
        <v>428</v>
      </c>
      <c r="F77" s="114">
        <v>422</v>
      </c>
      <c r="G77" s="114">
        <v>414</v>
      </c>
      <c r="H77" s="114">
        <v>415</v>
      </c>
      <c r="I77" s="140">
        <v>423</v>
      </c>
      <c r="J77" s="115">
        <v>5</v>
      </c>
      <c r="K77" s="116">
        <v>1.1820330969267139</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0.35798302137670041</v>
      </c>
      <c r="E79" s="115">
        <v>140</v>
      </c>
      <c r="F79" s="114">
        <v>139</v>
      </c>
      <c r="G79" s="114">
        <v>146</v>
      </c>
      <c r="H79" s="114">
        <v>146</v>
      </c>
      <c r="I79" s="140">
        <v>134</v>
      </c>
      <c r="J79" s="115">
        <v>6</v>
      </c>
      <c r="K79" s="116">
        <v>4.4776119402985071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0.1559783164569909</v>
      </c>
      <c r="E81" s="143">
        <v>61</v>
      </c>
      <c r="F81" s="144">
        <v>74</v>
      </c>
      <c r="G81" s="144">
        <v>85</v>
      </c>
      <c r="H81" s="144">
        <v>86</v>
      </c>
      <c r="I81" s="145">
        <v>90</v>
      </c>
      <c r="J81" s="143">
        <v>-29</v>
      </c>
      <c r="K81" s="146">
        <v>-32.222222222222221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4839</v>
      </c>
      <c r="E12" s="114">
        <v>5081</v>
      </c>
      <c r="F12" s="114">
        <v>5231</v>
      </c>
      <c r="G12" s="114">
        <v>5305</v>
      </c>
      <c r="H12" s="140">
        <v>5259</v>
      </c>
      <c r="I12" s="115">
        <v>-420</v>
      </c>
      <c r="J12" s="116">
        <v>-7.9863091842555622</v>
      </c>
      <c r="K12"/>
      <c r="L12"/>
      <c r="M12"/>
      <c r="N12"/>
      <c r="O12"/>
      <c r="P12"/>
    </row>
    <row r="13" spans="1:16" s="110" customFormat="1" ht="14.45" customHeight="1" x14ac:dyDescent="0.2">
      <c r="A13" s="120" t="s">
        <v>105</v>
      </c>
      <c r="B13" s="119" t="s">
        <v>106</v>
      </c>
      <c r="C13" s="113">
        <v>44.34800578631949</v>
      </c>
      <c r="D13" s="115">
        <v>2146</v>
      </c>
      <c r="E13" s="114">
        <v>2241</v>
      </c>
      <c r="F13" s="114">
        <v>2271</v>
      </c>
      <c r="G13" s="114">
        <v>2302</v>
      </c>
      <c r="H13" s="140">
        <v>2294</v>
      </c>
      <c r="I13" s="115">
        <v>-148</v>
      </c>
      <c r="J13" s="116">
        <v>-6.4516129032258061</v>
      </c>
      <c r="K13"/>
      <c r="L13"/>
      <c r="M13"/>
      <c r="N13"/>
      <c r="O13"/>
      <c r="P13"/>
    </row>
    <row r="14" spans="1:16" s="110" customFormat="1" ht="14.45" customHeight="1" x14ac:dyDescent="0.2">
      <c r="A14" s="120"/>
      <c r="B14" s="119" t="s">
        <v>107</v>
      </c>
      <c r="C14" s="113">
        <v>55.65199421368051</v>
      </c>
      <c r="D14" s="115">
        <v>2693</v>
      </c>
      <c r="E14" s="114">
        <v>2840</v>
      </c>
      <c r="F14" s="114">
        <v>2960</v>
      </c>
      <c r="G14" s="114">
        <v>3003</v>
      </c>
      <c r="H14" s="140">
        <v>2965</v>
      </c>
      <c r="I14" s="115">
        <v>-272</v>
      </c>
      <c r="J14" s="116">
        <v>-9.1736930860033734</v>
      </c>
      <c r="K14"/>
      <c r="L14"/>
      <c r="M14"/>
      <c r="N14"/>
      <c r="O14"/>
      <c r="P14"/>
    </row>
    <row r="15" spans="1:16" s="110" customFormat="1" ht="14.45" customHeight="1" x14ac:dyDescent="0.2">
      <c r="A15" s="118" t="s">
        <v>105</v>
      </c>
      <c r="B15" s="121" t="s">
        <v>108</v>
      </c>
      <c r="C15" s="113">
        <v>8.3901632568712543</v>
      </c>
      <c r="D15" s="115">
        <v>406</v>
      </c>
      <c r="E15" s="114">
        <v>427</v>
      </c>
      <c r="F15" s="114">
        <v>494</v>
      </c>
      <c r="G15" s="114">
        <v>544</v>
      </c>
      <c r="H15" s="140">
        <v>442</v>
      </c>
      <c r="I15" s="115">
        <v>-36</v>
      </c>
      <c r="J15" s="116">
        <v>-8.1447963800904972</v>
      </c>
      <c r="K15"/>
      <c r="L15"/>
      <c r="M15"/>
      <c r="N15"/>
      <c r="O15"/>
      <c r="P15"/>
    </row>
    <row r="16" spans="1:16" s="110" customFormat="1" ht="14.45" customHeight="1" x14ac:dyDescent="0.2">
      <c r="A16" s="118"/>
      <c r="B16" s="121" t="s">
        <v>109</v>
      </c>
      <c r="C16" s="113">
        <v>39.388303368464555</v>
      </c>
      <c r="D16" s="115">
        <v>1906</v>
      </c>
      <c r="E16" s="114">
        <v>2043</v>
      </c>
      <c r="F16" s="114">
        <v>2069</v>
      </c>
      <c r="G16" s="114">
        <v>2111</v>
      </c>
      <c r="H16" s="140">
        <v>2202</v>
      </c>
      <c r="I16" s="115">
        <v>-296</v>
      </c>
      <c r="J16" s="116">
        <v>-13.442325158946412</v>
      </c>
      <c r="K16"/>
      <c r="L16"/>
      <c r="M16"/>
      <c r="N16"/>
      <c r="O16"/>
      <c r="P16"/>
    </row>
    <row r="17" spans="1:16" s="110" customFormat="1" ht="14.45" customHeight="1" x14ac:dyDescent="0.2">
      <c r="A17" s="118"/>
      <c r="B17" s="121" t="s">
        <v>110</v>
      </c>
      <c r="C17" s="113">
        <v>28.518288902665841</v>
      </c>
      <c r="D17" s="115">
        <v>1380</v>
      </c>
      <c r="E17" s="114">
        <v>1419</v>
      </c>
      <c r="F17" s="114">
        <v>1468</v>
      </c>
      <c r="G17" s="114">
        <v>1488</v>
      </c>
      <c r="H17" s="140">
        <v>1506</v>
      </c>
      <c r="I17" s="115">
        <v>-126</v>
      </c>
      <c r="J17" s="116">
        <v>-8.3665338645418323</v>
      </c>
      <c r="K17"/>
      <c r="L17"/>
      <c r="M17"/>
      <c r="N17"/>
      <c r="O17"/>
      <c r="P17"/>
    </row>
    <row r="18" spans="1:16" s="110" customFormat="1" ht="14.45" customHeight="1" x14ac:dyDescent="0.2">
      <c r="A18" s="120"/>
      <c r="B18" s="121" t="s">
        <v>111</v>
      </c>
      <c r="C18" s="113">
        <v>23.682579045257285</v>
      </c>
      <c r="D18" s="115">
        <v>1146</v>
      </c>
      <c r="E18" s="114">
        <v>1191</v>
      </c>
      <c r="F18" s="114">
        <v>1199</v>
      </c>
      <c r="G18" s="114">
        <v>1161</v>
      </c>
      <c r="H18" s="140">
        <v>1109</v>
      </c>
      <c r="I18" s="115">
        <v>37</v>
      </c>
      <c r="J18" s="116">
        <v>3.3363390441839496</v>
      </c>
      <c r="K18"/>
      <c r="L18"/>
      <c r="M18"/>
      <c r="N18"/>
      <c r="O18"/>
      <c r="P18"/>
    </row>
    <row r="19" spans="1:16" s="110" customFormat="1" ht="14.45" customHeight="1" x14ac:dyDescent="0.2">
      <c r="A19" s="120"/>
      <c r="B19" s="121" t="s">
        <v>112</v>
      </c>
      <c r="C19" s="113">
        <v>3.5751188262037612</v>
      </c>
      <c r="D19" s="115">
        <v>173</v>
      </c>
      <c r="E19" s="114">
        <v>176</v>
      </c>
      <c r="F19" s="114">
        <v>175</v>
      </c>
      <c r="G19" s="114">
        <v>144</v>
      </c>
      <c r="H19" s="140">
        <v>141</v>
      </c>
      <c r="I19" s="115">
        <v>32</v>
      </c>
      <c r="J19" s="116">
        <v>22.695035460992909</v>
      </c>
      <c r="K19"/>
      <c r="L19"/>
      <c r="M19"/>
      <c r="N19"/>
      <c r="O19"/>
      <c r="P19"/>
    </row>
    <row r="20" spans="1:16" s="110" customFormat="1" ht="14.45" customHeight="1" x14ac:dyDescent="0.2">
      <c r="A20" s="120" t="s">
        <v>113</v>
      </c>
      <c r="B20" s="119" t="s">
        <v>116</v>
      </c>
      <c r="C20" s="113">
        <v>95.887580078528615</v>
      </c>
      <c r="D20" s="115">
        <v>4640</v>
      </c>
      <c r="E20" s="114">
        <v>4859</v>
      </c>
      <c r="F20" s="114">
        <v>4994</v>
      </c>
      <c r="G20" s="114">
        <v>5084</v>
      </c>
      <c r="H20" s="140">
        <v>5052</v>
      </c>
      <c r="I20" s="115">
        <v>-412</v>
      </c>
      <c r="J20" s="116">
        <v>-8.1551860649247825</v>
      </c>
      <c r="K20"/>
      <c r="L20"/>
      <c r="M20"/>
      <c r="N20"/>
      <c r="O20"/>
      <c r="P20"/>
    </row>
    <row r="21" spans="1:16" s="110" customFormat="1" ht="14.45" customHeight="1" x14ac:dyDescent="0.2">
      <c r="A21" s="123"/>
      <c r="B21" s="124" t="s">
        <v>117</v>
      </c>
      <c r="C21" s="125">
        <v>4.0090927877660674</v>
      </c>
      <c r="D21" s="143">
        <v>194</v>
      </c>
      <c r="E21" s="144">
        <v>217</v>
      </c>
      <c r="F21" s="144">
        <v>232</v>
      </c>
      <c r="G21" s="144">
        <v>215</v>
      </c>
      <c r="H21" s="145">
        <v>200</v>
      </c>
      <c r="I21" s="143">
        <v>-6</v>
      </c>
      <c r="J21" s="146">
        <v>-3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5286</v>
      </c>
      <c r="E56" s="114">
        <v>5524</v>
      </c>
      <c r="F56" s="114">
        <v>5567</v>
      </c>
      <c r="G56" s="114">
        <v>5637</v>
      </c>
      <c r="H56" s="140">
        <v>5662</v>
      </c>
      <c r="I56" s="115">
        <v>-376</v>
      </c>
      <c r="J56" s="116">
        <v>-6.6407629812786997</v>
      </c>
      <c r="K56"/>
      <c r="L56"/>
      <c r="M56"/>
      <c r="N56"/>
      <c r="O56"/>
      <c r="P56"/>
    </row>
    <row r="57" spans="1:16" s="110" customFormat="1" ht="14.45" customHeight="1" x14ac:dyDescent="0.2">
      <c r="A57" s="120" t="s">
        <v>105</v>
      </c>
      <c r="B57" s="119" t="s">
        <v>106</v>
      </c>
      <c r="C57" s="113">
        <v>43.889519485433219</v>
      </c>
      <c r="D57" s="115">
        <v>2320</v>
      </c>
      <c r="E57" s="114">
        <v>2424</v>
      </c>
      <c r="F57" s="114">
        <v>2399</v>
      </c>
      <c r="G57" s="114">
        <v>2421</v>
      </c>
      <c r="H57" s="140">
        <v>2442</v>
      </c>
      <c r="I57" s="115">
        <v>-122</v>
      </c>
      <c r="J57" s="116">
        <v>-4.9959049959049961</v>
      </c>
    </row>
    <row r="58" spans="1:16" s="110" customFormat="1" ht="14.45" customHeight="1" x14ac:dyDescent="0.2">
      <c r="A58" s="120"/>
      <c r="B58" s="119" t="s">
        <v>107</v>
      </c>
      <c r="C58" s="113">
        <v>56.110480514566781</v>
      </c>
      <c r="D58" s="115">
        <v>2966</v>
      </c>
      <c r="E58" s="114">
        <v>3100</v>
      </c>
      <c r="F58" s="114">
        <v>3168</v>
      </c>
      <c r="G58" s="114">
        <v>3216</v>
      </c>
      <c r="H58" s="140">
        <v>3220</v>
      </c>
      <c r="I58" s="115">
        <v>-254</v>
      </c>
      <c r="J58" s="116">
        <v>-7.8881987577639752</v>
      </c>
    </row>
    <row r="59" spans="1:16" s="110" customFormat="1" ht="14.45" customHeight="1" x14ac:dyDescent="0.2">
      <c r="A59" s="118" t="s">
        <v>105</v>
      </c>
      <c r="B59" s="121" t="s">
        <v>108</v>
      </c>
      <c r="C59" s="113">
        <v>7.9076806659099512</v>
      </c>
      <c r="D59" s="115">
        <v>418</v>
      </c>
      <c r="E59" s="114">
        <v>416</v>
      </c>
      <c r="F59" s="114">
        <v>429</v>
      </c>
      <c r="G59" s="114">
        <v>500</v>
      </c>
      <c r="H59" s="140">
        <v>447</v>
      </c>
      <c r="I59" s="115">
        <v>-29</v>
      </c>
      <c r="J59" s="116">
        <v>-6.4876957494407161</v>
      </c>
    </row>
    <row r="60" spans="1:16" s="110" customFormat="1" ht="14.45" customHeight="1" x14ac:dyDescent="0.2">
      <c r="A60" s="118"/>
      <c r="B60" s="121" t="s">
        <v>109</v>
      </c>
      <c r="C60" s="113">
        <v>40.124858115777528</v>
      </c>
      <c r="D60" s="115">
        <v>2121</v>
      </c>
      <c r="E60" s="114">
        <v>2247</v>
      </c>
      <c r="F60" s="114">
        <v>2257</v>
      </c>
      <c r="G60" s="114">
        <v>2288</v>
      </c>
      <c r="H60" s="140">
        <v>2394</v>
      </c>
      <c r="I60" s="115">
        <v>-273</v>
      </c>
      <c r="J60" s="116">
        <v>-11.403508771929825</v>
      </c>
    </row>
    <row r="61" spans="1:16" s="110" customFormat="1" ht="14.45" customHeight="1" x14ac:dyDescent="0.2">
      <c r="A61" s="118"/>
      <c r="B61" s="121" t="s">
        <v>110</v>
      </c>
      <c r="C61" s="113">
        <v>28.811956110480516</v>
      </c>
      <c r="D61" s="115">
        <v>1523</v>
      </c>
      <c r="E61" s="114">
        <v>1579</v>
      </c>
      <c r="F61" s="114">
        <v>1614</v>
      </c>
      <c r="G61" s="114">
        <v>1636</v>
      </c>
      <c r="H61" s="140">
        <v>1646</v>
      </c>
      <c r="I61" s="115">
        <v>-123</v>
      </c>
      <c r="J61" s="116">
        <v>-7.4726609963547999</v>
      </c>
    </row>
    <row r="62" spans="1:16" s="110" customFormat="1" ht="14.45" customHeight="1" x14ac:dyDescent="0.2">
      <c r="A62" s="120"/>
      <c r="B62" s="121" t="s">
        <v>111</v>
      </c>
      <c r="C62" s="113">
        <v>23.136587211502082</v>
      </c>
      <c r="D62" s="115">
        <v>1223</v>
      </c>
      <c r="E62" s="114">
        <v>1281</v>
      </c>
      <c r="F62" s="114">
        <v>1266</v>
      </c>
      <c r="G62" s="114">
        <v>1212</v>
      </c>
      <c r="H62" s="140">
        <v>1175</v>
      </c>
      <c r="I62" s="115">
        <v>48</v>
      </c>
      <c r="J62" s="116">
        <v>4.0851063829787231</v>
      </c>
    </row>
    <row r="63" spans="1:16" s="110" customFormat="1" ht="14.45" customHeight="1" x14ac:dyDescent="0.2">
      <c r="A63" s="120"/>
      <c r="B63" s="121" t="s">
        <v>112</v>
      </c>
      <c r="C63" s="113">
        <v>3.4998108210367009</v>
      </c>
      <c r="D63" s="115">
        <v>185</v>
      </c>
      <c r="E63" s="114">
        <v>190</v>
      </c>
      <c r="F63" s="114">
        <v>196</v>
      </c>
      <c r="G63" s="114">
        <v>151</v>
      </c>
      <c r="H63" s="140">
        <v>157</v>
      </c>
      <c r="I63" s="115">
        <v>28</v>
      </c>
      <c r="J63" s="116">
        <v>17.834394904458598</v>
      </c>
    </row>
    <row r="64" spans="1:16" s="110" customFormat="1" ht="14.45" customHeight="1" x14ac:dyDescent="0.2">
      <c r="A64" s="120" t="s">
        <v>113</v>
      </c>
      <c r="B64" s="119" t="s">
        <v>116</v>
      </c>
      <c r="C64" s="113">
        <v>97.162315550510783</v>
      </c>
      <c r="D64" s="115">
        <v>5136</v>
      </c>
      <c r="E64" s="114">
        <v>5365</v>
      </c>
      <c r="F64" s="114">
        <v>5410</v>
      </c>
      <c r="G64" s="114">
        <v>5477</v>
      </c>
      <c r="H64" s="140">
        <v>5497</v>
      </c>
      <c r="I64" s="115">
        <v>-361</v>
      </c>
      <c r="J64" s="116">
        <v>-6.5672184828088049</v>
      </c>
    </row>
    <row r="65" spans="1:10" s="110" customFormat="1" ht="14.45" customHeight="1" x14ac:dyDescent="0.2">
      <c r="A65" s="123"/>
      <c r="B65" s="124" t="s">
        <v>117</v>
      </c>
      <c r="C65" s="125">
        <v>2.7430949678395762</v>
      </c>
      <c r="D65" s="143">
        <v>145</v>
      </c>
      <c r="E65" s="144">
        <v>154</v>
      </c>
      <c r="F65" s="144">
        <v>151</v>
      </c>
      <c r="G65" s="144">
        <v>153</v>
      </c>
      <c r="H65" s="145">
        <v>158</v>
      </c>
      <c r="I65" s="143">
        <v>-13</v>
      </c>
      <c r="J65" s="146">
        <v>-8.2278481012658222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4839</v>
      </c>
      <c r="G11" s="114">
        <v>5081</v>
      </c>
      <c r="H11" s="114">
        <v>5231</v>
      </c>
      <c r="I11" s="114">
        <v>5305</v>
      </c>
      <c r="J11" s="140">
        <v>5259</v>
      </c>
      <c r="K11" s="114">
        <v>-420</v>
      </c>
      <c r="L11" s="116">
        <v>-7.9863091842555622</v>
      </c>
    </row>
    <row r="12" spans="1:17" s="110" customFormat="1" ht="24" customHeight="1" x14ac:dyDescent="0.2">
      <c r="A12" s="604" t="s">
        <v>185</v>
      </c>
      <c r="B12" s="605"/>
      <c r="C12" s="605"/>
      <c r="D12" s="606"/>
      <c r="E12" s="113">
        <v>44.34800578631949</v>
      </c>
      <c r="F12" s="115">
        <v>2146</v>
      </c>
      <c r="G12" s="114">
        <v>2241</v>
      </c>
      <c r="H12" s="114">
        <v>2271</v>
      </c>
      <c r="I12" s="114">
        <v>2302</v>
      </c>
      <c r="J12" s="140">
        <v>2294</v>
      </c>
      <c r="K12" s="114">
        <v>-148</v>
      </c>
      <c r="L12" s="116">
        <v>-6.4516129032258061</v>
      </c>
    </row>
    <row r="13" spans="1:17" s="110" customFormat="1" ht="15" customHeight="1" x14ac:dyDescent="0.2">
      <c r="A13" s="120"/>
      <c r="B13" s="612" t="s">
        <v>107</v>
      </c>
      <c r="C13" s="612"/>
      <c r="E13" s="113">
        <v>55.65199421368051</v>
      </c>
      <c r="F13" s="115">
        <v>2693</v>
      </c>
      <c r="G13" s="114">
        <v>2840</v>
      </c>
      <c r="H13" s="114">
        <v>2960</v>
      </c>
      <c r="I13" s="114">
        <v>3003</v>
      </c>
      <c r="J13" s="140">
        <v>2965</v>
      </c>
      <c r="K13" s="114">
        <v>-272</v>
      </c>
      <c r="L13" s="116">
        <v>-9.1736930860033734</v>
      </c>
    </row>
    <row r="14" spans="1:17" s="110" customFormat="1" ht="22.5" customHeight="1" x14ac:dyDescent="0.2">
      <c r="A14" s="604" t="s">
        <v>186</v>
      </c>
      <c r="B14" s="605"/>
      <c r="C14" s="605"/>
      <c r="D14" s="606"/>
      <c r="E14" s="113">
        <v>8.3901632568712543</v>
      </c>
      <c r="F14" s="115">
        <v>406</v>
      </c>
      <c r="G14" s="114">
        <v>427</v>
      </c>
      <c r="H14" s="114">
        <v>494</v>
      </c>
      <c r="I14" s="114">
        <v>544</v>
      </c>
      <c r="J14" s="140">
        <v>442</v>
      </c>
      <c r="K14" s="114">
        <v>-36</v>
      </c>
      <c r="L14" s="116">
        <v>-8.1447963800904972</v>
      </c>
    </row>
    <row r="15" spans="1:17" s="110" customFormat="1" ht="15" customHeight="1" x14ac:dyDescent="0.2">
      <c r="A15" s="120"/>
      <c r="B15" s="119"/>
      <c r="C15" s="258" t="s">
        <v>106</v>
      </c>
      <c r="E15" s="113">
        <v>44.581280788177338</v>
      </c>
      <c r="F15" s="115">
        <v>181</v>
      </c>
      <c r="G15" s="114">
        <v>177</v>
      </c>
      <c r="H15" s="114">
        <v>190</v>
      </c>
      <c r="I15" s="114">
        <v>212</v>
      </c>
      <c r="J15" s="140">
        <v>179</v>
      </c>
      <c r="K15" s="114">
        <v>2</v>
      </c>
      <c r="L15" s="116">
        <v>1.1173184357541899</v>
      </c>
    </row>
    <row r="16" spans="1:17" s="110" customFormat="1" ht="15" customHeight="1" x14ac:dyDescent="0.2">
      <c r="A16" s="120"/>
      <c r="B16" s="119"/>
      <c r="C16" s="258" t="s">
        <v>107</v>
      </c>
      <c r="E16" s="113">
        <v>55.418719211822662</v>
      </c>
      <c r="F16" s="115">
        <v>225</v>
      </c>
      <c r="G16" s="114">
        <v>250</v>
      </c>
      <c r="H16" s="114">
        <v>304</v>
      </c>
      <c r="I16" s="114">
        <v>332</v>
      </c>
      <c r="J16" s="140">
        <v>263</v>
      </c>
      <c r="K16" s="114">
        <v>-38</v>
      </c>
      <c r="L16" s="116">
        <v>-14.448669201520913</v>
      </c>
    </row>
    <row r="17" spans="1:12" s="110" customFormat="1" ht="15" customHeight="1" x14ac:dyDescent="0.2">
      <c r="A17" s="120"/>
      <c r="B17" s="121" t="s">
        <v>109</v>
      </c>
      <c r="C17" s="258"/>
      <c r="E17" s="113">
        <v>39.388303368464555</v>
      </c>
      <c r="F17" s="115">
        <v>1906</v>
      </c>
      <c r="G17" s="114">
        <v>2043</v>
      </c>
      <c r="H17" s="114">
        <v>2069</v>
      </c>
      <c r="I17" s="114">
        <v>2111</v>
      </c>
      <c r="J17" s="140">
        <v>2202</v>
      </c>
      <c r="K17" s="114">
        <v>-296</v>
      </c>
      <c r="L17" s="116">
        <v>-13.442325158946412</v>
      </c>
    </row>
    <row r="18" spans="1:12" s="110" customFormat="1" ht="15" customHeight="1" x14ac:dyDescent="0.2">
      <c r="A18" s="120"/>
      <c r="B18" s="119"/>
      <c r="C18" s="258" t="s">
        <v>106</v>
      </c>
      <c r="E18" s="113">
        <v>40.136411332633791</v>
      </c>
      <c r="F18" s="115">
        <v>765</v>
      </c>
      <c r="G18" s="114">
        <v>815</v>
      </c>
      <c r="H18" s="114">
        <v>795</v>
      </c>
      <c r="I18" s="114">
        <v>827</v>
      </c>
      <c r="J18" s="140">
        <v>864</v>
      </c>
      <c r="K18" s="114">
        <v>-99</v>
      </c>
      <c r="L18" s="116">
        <v>-11.458333333333334</v>
      </c>
    </row>
    <row r="19" spans="1:12" s="110" customFormat="1" ht="15" customHeight="1" x14ac:dyDescent="0.2">
      <c r="A19" s="120"/>
      <c r="B19" s="119"/>
      <c r="C19" s="258" t="s">
        <v>107</v>
      </c>
      <c r="E19" s="113">
        <v>59.863588667366209</v>
      </c>
      <c r="F19" s="115">
        <v>1141</v>
      </c>
      <c r="G19" s="114">
        <v>1228</v>
      </c>
      <c r="H19" s="114">
        <v>1274</v>
      </c>
      <c r="I19" s="114">
        <v>1284</v>
      </c>
      <c r="J19" s="140">
        <v>1338</v>
      </c>
      <c r="K19" s="114">
        <v>-197</v>
      </c>
      <c r="L19" s="116">
        <v>-14.723467862481316</v>
      </c>
    </row>
    <row r="20" spans="1:12" s="110" customFormat="1" ht="15" customHeight="1" x14ac:dyDescent="0.2">
      <c r="A20" s="120"/>
      <c r="B20" s="121" t="s">
        <v>110</v>
      </c>
      <c r="C20" s="258"/>
      <c r="E20" s="113">
        <v>28.518288902665841</v>
      </c>
      <c r="F20" s="115">
        <v>1380</v>
      </c>
      <c r="G20" s="114">
        <v>1419</v>
      </c>
      <c r="H20" s="114">
        <v>1468</v>
      </c>
      <c r="I20" s="114">
        <v>1488</v>
      </c>
      <c r="J20" s="140">
        <v>1506</v>
      </c>
      <c r="K20" s="114">
        <v>-126</v>
      </c>
      <c r="L20" s="116">
        <v>-8.3665338645418323</v>
      </c>
    </row>
    <row r="21" spans="1:12" s="110" customFormat="1" ht="15" customHeight="1" x14ac:dyDescent="0.2">
      <c r="A21" s="120"/>
      <c r="B21" s="119"/>
      <c r="C21" s="258" t="s">
        <v>106</v>
      </c>
      <c r="E21" s="113">
        <v>39.927536231884055</v>
      </c>
      <c r="F21" s="115">
        <v>551</v>
      </c>
      <c r="G21" s="114">
        <v>589</v>
      </c>
      <c r="H21" s="114">
        <v>603</v>
      </c>
      <c r="I21" s="114">
        <v>605</v>
      </c>
      <c r="J21" s="140">
        <v>606</v>
      </c>
      <c r="K21" s="114">
        <v>-55</v>
      </c>
      <c r="L21" s="116">
        <v>-9.0759075907590763</v>
      </c>
    </row>
    <row r="22" spans="1:12" s="110" customFormat="1" ht="15" customHeight="1" x14ac:dyDescent="0.2">
      <c r="A22" s="120"/>
      <c r="B22" s="119"/>
      <c r="C22" s="258" t="s">
        <v>107</v>
      </c>
      <c r="E22" s="113">
        <v>60.072463768115945</v>
      </c>
      <c r="F22" s="115">
        <v>829</v>
      </c>
      <c r="G22" s="114">
        <v>830</v>
      </c>
      <c r="H22" s="114">
        <v>865</v>
      </c>
      <c r="I22" s="114">
        <v>883</v>
      </c>
      <c r="J22" s="140">
        <v>900</v>
      </c>
      <c r="K22" s="114">
        <v>-71</v>
      </c>
      <c r="L22" s="116">
        <v>-7.8888888888888893</v>
      </c>
    </row>
    <row r="23" spans="1:12" s="110" customFormat="1" ht="15" customHeight="1" x14ac:dyDescent="0.2">
      <c r="A23" s="120"/>
      <c r="B23" s="121" t="s">
        <v>111</v>
      </c>
      <c r="C23" s="258"/>
      <c r="E23" s="113">
        <v>23.682579045257285</v>
      </c>
      <c r="F23" s="115">
        <v>1146</v>
      </c>
      <c r="G23" s="114">
        <v>1191</v>
      </c>
      <c r="H23" s="114">
        <v>1199</v>
      </c>
      <c r="I23" s="114">
        <v>1161</v>
      </c>
      <c r="J23" s="140">
        <v>1109</v>
      </c>
      <c r="K23" s="114">
        <v>37</v>
      </c>
      <c r="L23" s="116">
        <v>3.3363390441839496</v>
      </c>
    </row>
    <row r="24" spans="1:12" s="110" customFormat="1" ht="15" customHeight="1" x14ac:dyDescent="0.2">
      <c r="A24" s="120"/>
      <c r="B24" s="119"/>
      <c r="C24" s="258" t="s">
        <v>106</v>
      </c>
      <c r="E24" s="113">
        <v>56.544502617801044</v>
      </c>
      <c r="F24" s="115">
        <v>648</v>
      </c>
      <c r="G24" s="114">
        <v>659</v>
      </c>
      <c r="H24" s="114">
        <v>682</v>
      </c>
      <c r="I24" s="114">
        <v>657</v>
      </c>
      <c r="J24" s="140">
        <v>645</v>
      </c>
      <c r="K24" s="114">
        <v>3</v>
      </c>
      <c r="L24" s="116">
        <v>0.46511627906976744</v>
      </c>
    </row>
    <row r="25" spans="1:12" s="110" customFormat="1" ht="15" customHeight="1" x14ac:dyDescent="0.2">
      <c r="A25" s="120"/>
      <c r="B25" s="119"/>
      <c r="C25" s="258" t="s">
        <v>107</v>
      </c>
      <c r="E25" s="113">
        <v>43.455497382198956</v>
      </c>
      <c r="F25" s="115">
        <v>498</v>
      </c>
      <c r="G25" s="114">
        <v>532</v>
      </c>
      <c r="H25" s="114">
        <v>517</v>
      </c>
      <c r="I25" s="114">
        <v>504</v>
      </c>
      <c r="J25" s="140">
        <v>464</v>
      </c>
      <c r="K25" s="114">
        <v>34</v>
      </c>
      <c r="L25" s="116">
        <v>7.3275862068965516</v>
      </c>
    </row>
    <row r="26" spans="1:12" s="110" customFormat="1" ht="15" customHeight="1" x14ac:dyDescent="0.2">
      <c r="A26" s="120"/>
      <c r="C26" s="121" t="s">
        <v>187</v>
      </c>
      <c r="D26" s="110" t="s">
        <v>188</v>
      </c>
      <c r="E26" s="113">
        <v>3.5751188262037612</v>
      </c>
      <c r="F26" s="115">
        <v>173</v>
      </c>
      <c r="G26" s="114">
        <v>176</v>
      </c>
      <c r="H26" s="114">
        <v>175</v>
      </c>
      <c r="I26" s="114">
        <v>144</v>
      </c>
      <c r="J26" s="140">
        <v>141</v>
      </c>
      <c r="K26" s="114">
        <v>32</v>
      </c>
      <c r="L26" s="116">
        <v>22.695035460992909</v>
      </c>
    </row>
    <row r="27" spans="1:12" s="110" customFormat="1" ht="15" customHeight="1" x14ac:dyDescent="0.2">
      <c r="A27" s="120"/>
      <c r="B27" s="119"/>
      <c r="D27" s="259" t="s">
        <v>106</v>
      </c>
      <c r="E27" s="113">
        <v>53.179190751445084</v>
      </c>
      <c r="F27" s="115">
        <v>92</v>
      </c>
      <c r="G27" s="114">
        <v>81</v>
      </c>
      <c r="H27" s="114">
        <v>87</v>
      </c>
      <c r="I27" s="114">
        <v>68</v>
      </c>
      <c r="J27" s="140">
        <v>73</v>
      </c>
      <c r="K27" s="114">
        <v>19</v>
      </c>
      <c r="L27" s="116">
        <v>26.027397260273972</v>
      </c>
    </row>
    <row r="28" spans="1:12" s="110" customFormat="1" ht="15" customHeight="1" x14ac:dyDescent="0.2">
      <c r="A28" s="120"/>
      <c r="B28" s="119"/>
      <c r="D28" s="259" t="s">
        <v>107</v>
      </c>
      <c r="E28" s="113">
        <v>46.820809248554916</v>
      </c>
      <c r="F28" s="115">
        <v>81</v>
      </c>
      <c r="G28" s="114">
        <v>95</v>
      </c>
      <c r="H28" s="114">
        <v>88</v>
      </c>
      <c r="I28" s="114">
        <v>76</v>
      </c>
      <c r="J28" s="140">
        <v>68</v>
      </c>
      <c r="K28" s="114">
        <v>13</v>
      </c>
      <c r="L28" s="116">
        <v>19.117647058823529</v>
      </c>
    </row>
    <row r="29" spans="1:12" s="110" customFormat="1" ht="24" customHeight="1" x14ac:dyDescent="0.2">
      <c r="A29" s="604" t="s">
        <v>189</v>
      </c>
      <c r="B29" s="605"/>
      <c r="C29" s="605"/>
      <c r="D29" s="606"/>
      <c r="E29" s="113">
        <v>95.887580078528615</v>
      </c>
      <c r="F29" s="115">
        <v>4640</v>
      </c>
      <c r="G29" s="114">
        <v>4859</v>
      </c>
      <c r="H29" s="114">
        <v>4994</v>
      </c>
      <c r="I29" s="114">
        <v>5084</v>
      </c>
      <c r="J29" s="140">
        <v>5052</v>
      </c>
      <c r="K29" s="114">
        <v>-412</v>
      </c>
      <c r="L29" s="116">
        <v>-8.1551860649247825</v>
      </c>
    </row>
    <row r="30" spans="1:12" s="110" customFormat="1" ht="15" customHeight="1" x14ac:dyDescent="0.2">
      <c r="A30" s="120"/>
      <c r="B30" s="119"/>
      <c r="C30" s="258" t="s">
        <v>106</v>
      </c>
      <c r="E30" s="113">
        <v>44.461206896551722</v>
      </c>
      <c r="F30" s="115">
        <v>2063</v>
      </c>
      <c r="G30" s="114">
        <v>2146</v>
      </c>
      <c r="H30" s="114">
        <v>2164</v>
      </c>
      <c r="I30" s="114">
        <v>2199</v>
      </c>
      <c r="J30" s="140">
        <v>2197</v>
      </c>
      <c r="K30" s="114">
        <v>-134</v>
      </c>
      <c r="L30" s="116">
        <v>-6.099226217569413</v>
      </c>
    </row>
    <row r="31" spans="1:12" s="110" customFormat="1" ht="15" customHeight="1" x14ac:dyDescent="0.2">
      <c r="A31" s="120"/>
      <c r="B31" s="119"/>
      <c r="C31" s="258" t="s">
        <v>107</v>
      </c>
      <c r="E31" s="113">
        <v>55.538793103448278</v>
      </c>
      <c r="F31" s="115">
        <v>2577</v>
      </c>
      <c r="G31" s="114">
        <v>2713</v>
      </c>
      <c r="H31" s="114">
        <v>2830</v>
      </c>
      <c r="I31" s="114">
        <v>2885</v>
      </c>
      <c r="J31" s="140">
        <v>2855</v>
      </c>
      <c r="K31" s="114">
        <v>-278</v>
      </c>
      <c r="L31" s="116">
        <v>-9.7373029772329254</v>
      </c>
    </row>
    <row r="32" spans="1:12" s="110" customFormat="1" ht="15" customHeight="1" x14ac:dyDescent="0.2">
      <c r="A32" s="120"/>
      <c r="B32" s="119" t="s">
        <v>117</v>
      </c>
      <c r="C32" s="258"/>
      <c r="E32" s="113">
        <v>4.0090927877660674</v>
      </c>
      <c r="F32" s="114">
        <v>194</v>
      </c>
      <c r="G32" s="114">
        <v>217</v>
      </c>
      <c r="H32" s="114">
        <v>232</v>
      </c>
      <c r="I32" s="114">
        <v>215</v>
      </c>
      <c r="J32" s="140">
        <v>200</v>
      </c>
      <c r="K32" s="114">
        <v>-6</v>
      </c>
      <c r="L32" s="116">
        <v>-3</v>
      </c>
    </row>
    <row r="33" spans="1:12" s="110" customFormat="1" ht="15" customHeight="1" x14ac:dyDescent="0.2">
      <c r="A33" s="120"/>
      <c r="B33" s="119"/>
      <c r="C33" s="258" t="s">
        <v>106</v>
      </c>
      <c r="E33" s="113">
        <v>42.268041237113401</v>
      </c>
      <c r="F33" s="114">
        <v>82</v>
      </c>
      <c r="G33" s="114">
        <v>94</v>
      </c>
      <c r="H33" s="114">
        <v>106</v>
      </c>
      <c r="I33" s="114">
        <v>101</v>
      </c>
      <c r="J33" s="140">
        <v>95</v>
      </c>
      <c r="K33" s="114">
        <v>-13</v>
      </c>
      <c r="L33" s="116">
        <v>-13.684210526315789</v>
      </c>
    </row>
    <row r="34" spans="1:12" s="110" customFormat="1" ht="15" customHeight="1" x14ac:dyDescent="0.2">
      <c r="A34" s="120"/>
      <c r="B34" s="119"/>
      <c r="C34" s="258" t="s">
        <v>107</v>
      </c>
      <c r="E34" s="113">
        <v>57.731958762886599</v>
      </c>
      <c r="F34" s="114">
        <v>112</v>
      </c>
      <c r="G34" s="114">
        <v>123</v>
      </c>
      <c r="H34" s="114">
        <v>126</v>
      </c>
      <c r="I34" s="114">
        <v>114</v>
      </c>
      <c r="J34" s="140">
        <v>105</v>
      </c>
      <c r="K34" s="114">
        <v>7</v>
      </c>
      <c r="L34" s="116">
        <v>6.666666666666667</v>
      </c>
    </row>
    <row r="35" spans="1:12" s="110" customFormat="1" ht="24" customHeight="1" x14ac:dyDescent="0.2">
      <c r="A35" s="604" t="s">
        <v>192</v>
      </c>
      <c r="B35" s="605"/>
      <c r="C35" s="605"/>
      <c r="D35" s="606"/>
      <c r="E35" s="113">
        <v>9.1341186195494934</v>
      </c>
      <c r="F35" s="114">
        <v>442</v>
      </c>
      <c r="G35" s="114">
        <v>461</v>
      </c>
      <c r="H35" s="114">
        <v>506</v>
      </c>
      <c r="I35" s="114">
        <v>568</v>
      </c>
      <c r="J35" s="114">
        <v>538</v>
      </c>
      <c r="K35" s="318">
        <v>-96</v>
      </c>
      <c r="L35" s="319">
        <v>-17.843866171003718</v>
      </c>
    </row>
    <row r="36" spans="1:12" s="110" customFormat="1" ht="15" customHeight="1" x14ac:dyDescent="0.2">
      <c r="A36" s="120"/>
      <c r="B36" s="119"/>
      <c r="C36" s="258" t="s">
        <v>106</v>
      </c>
      <c r="E36" s="113">
        <v>42.081447963800905</v>
      </c>
      <c r="F36" s="114">
        <v>186</v>
      </c>
      <c r="G36" s="114">
        <v>194</v>
      </c>
      <c r="H36" s="114">
        <v>202</v>
      </c>
      <c r="I36" s="114">
        <v>243</v>
      </c>
      <c r="J36" s="114">
        <v>232</v>
      </c>
      <c r="K36" s="318">
        <v>-46</v>
      </c>
      <c r="L36" s="116">
        <v>-19.827586206896552</v>
      </c>
    </row>
    <row r="37" spans="1:12" s="110" customFormat="1" ht="15" customHeight="1" x14ac:dyDescent="0.2">
      <c r="A37" s="120"/>
      <c r="B37" s="119"/>
      <c r="C37" s="258" t="s">
        <v>107</v>
      </c>
      <c r="E37" s="113">
        <v>57.918552036199095</v>
      </c>
      <c r="F37" s="114">
        <v>256</v>
      </c>
      <c r="G37" s="114">
        <v>267</v>
      </c>
      <c r="H37" s="114">
        <v>304</v>
      </c>
      <c r="I37" s="114">
        <v>325</v>
      </c>
      <c r="J37" s="140">
        <v>306</v>
      </c>
      <c r="K37" s="114">
        <v>-50</v>
      </c>
      <c r="L37" s="116">
        <v>-16.33986928104575</v>
      </c>
    </row>
    <row r="38" spans="1:12" s="110" customFormat="1" ht="15" customHeight="1" x14ac:dyDescent="0.2">
      <c r="A38" s="120"/>
      <c r="B38" s="119" t="s">
        <v>328</v>
      </c>
      <c r="C38" s="258"/>
      <c r="E38" s="113">
        <v>62.967555280016533</v>
      </c>
      <c r="F38" s="114">
        <v>3047</v>
      </c>
      <c r="G38" s="114">
        <v>3196</v>
      </c>
      <c r="H38" s="114">
        <v>3232</v>
      </c>
      <c r="I38" s="114">
        <v>3260</v>
      </c>
      <c r="J38" s="140">
        <v>3266</v>
      </c>
      <c r="K38" s="114">
        <v>-219</v>
      </c>
      <c r="L38" s="116">
        <v>-6.7054500918554805</v>
      </c>
    </row>
    <row r="39" spans="1:12" s="110" customFormat="1" ht="15" customHeight="1" x14ac:dyDescent="0.2">
      <c r="A39" s="120"/>
      <c r="B39" s="119"/>
      <c r="C39" s="258" t="s">
        <v>106</v>
      </c>
      <c r="E39" s="113">
        <v>44.207417131604856</v>
      </c>
      <c r="F39" s="115">
        <v>1347</v>
      </c>
      <c r="G39" s="114">
        <v>1408</v>
      </c>
      <c r="H39" s="114">
        <v>1401</v>
      </c>
      <c r="I39" s="114">
        <v>1397</v>
      </c>
      <c r="J39" s="140">
        <v>1410</v>
      </c>
      <c r="K39" s="114">
        <v>-63</v>
      </c>
      <c r="L39" s="116">
        <v>-4.4680851063829783</v>
      </c>
    </row>
    <row r="40" spans="1:12" s="110" customFormat="1" ht="15" customHeight="1" x14ac:dyDescent="0.2">
      <c r="A40" s="120"/>
      <c r="B40" s="119"/>
      <c r="C40" s="258" t="s">
        <v>107</v>
      </c>
      <c r="E40" s="113">
        <v>55.792582868395144</v>
      </c>
      <c r="F40" s="115">
        <v>1700</v>
      </c>
      <c r="G40" s="114">
        <v>1788</v>
      </c>
      <c r="H40" s="114">
        <v>1831</v>
      </c>
      <c r="I40" s="114">
        <v>1863</v>
      </c>
      <c r="J40" s="140">
        <v>1856</v>
      </c>
      <c r="K40" s="114">
        <v>-156</v>
      </c>
      <c r="L40" s="116">
        <v>-8.4051724137931032</v>
      </c>
    </row>
    <row r="41" spans="1:12" s="110" customFormat="1" ht="15" customHeight="1" x14ac:dyDescent="0.2">
      <c r="A41" s="120"/>
      <c r="B41" s="320" t="s">
        <v>516</v>
      </c>
      <c r="C41" s="258"/>
      <c r="E41" s="113">
        <v>7.7082041744162018</v>
      </c>
      <c r="F41" s="115">
        <v>373</v>
      </c>
      <c r="G41" s="114">
        <v>374</v>
      </c>
      <c r="H41" s="114">
        <v>364</v>
      </c>
      <c r="I41" s="114">
        <v>366</v>
      </c>
      <c r="J41" s="140">
        <v>362</v>
      </c>
      <c r="K41" s="114">
        <v>11</v>
      </c>
      <c r="L41" s="116">
        <v>3.0386740331491713</v>
      </c>
    </row>
    <row r="42" spans="1:12" s="110" customFormat="1" ht="15" customHeight="1" x14ac:dyDescent="0.2">
      <c r="A42" s="120"/>
      <c r="B42" s="119"/>
      <c r="C42" s="268" t="s">
        <v>106</v>
      </c>
      <c r="D42" s="182"/>
      <c r="E42" s="113">
        <v>45.844504021447719</v>
      </c>
      <c r="F42" s="115">
        <v>171</v>
      </c>
      <c r="G42" s="114">
        <v>172</v>
      </c>
      <c r="H42" s="114">
        <v>172</v>
      </c>
      <c r="I42" s="114">
        <v>170</v>
      </c>
      <c r="J42" s="140">
        <v>165</v>
      </c>
      <c r="K42" s="114">
        <v>6</v>
      </c>
      <c r="L42" s="116">
        <v>3.6363636363636362</v>
      </c>
    </row>
    <row r="43" spans="1:12" s="110" customFormat="1" ht="15" customHeight="1" x14ac:dyDescent="0.2">
      <c r="A43" s="120"/>
      <c r="B43" s="119"/>
      <c r="C43" s="268" t="s">
        <v>107</v>
      </c>
      <c r="D43" s="182"/>
      <c r="E43" s="113">
        <v>54.155495978552281</v>
      </c>
      <c r="F43" s="115">
        <v>202</v>
      </c>
      <c r="G43" s="114">
        <v>202</v>
      </c>
      <c r="H43" s="114">
        <v>192</v>
      </c>
      <c r="I43" s="114">
        <v>196</v>
      </c>
      <c r="J43" s="140">
        <v>197</v>
      </c>
      <c r="K43" s="114">
        <v>5</v>
      </c>
      <c r="L43" s="116">
        <v>2.5380710659898478</v>
      </c>
    </row>
    <row r="44" spans="1:12" s="110" customFormat="1" ht="15" customHeight="1" x14ac:dyDescent="0.2">
      <c r="A44" s="120"/>
      <c r="B44" s="119" t="s">
        <v>205</v>
      </c>
      <c r="C44" s="268"/>
      <c r="D44" s="182"/>
      <c r="E44" s="113">
        <v>20.190121926017774</v>
      </c>
      <c r="F44" s="115">
        <v>977</v>
      </c>
      <c r="G44" s="114">
        <v>1050</v>
      </c>
      <c r="H44" s="114">
        <v>1129</v>
      </c>
      <c r="I44" s="114">
        <v>1111</v>
      </c>
      <c r="J44" s="140">
        <v>1093</v>
      </c>
      <c r="K44" s="114">
        <v>-116</v>
      </c>
      <c r="L44" s="116">
        <v>-10.612991765782251</v>
      </c>
    </row>
    <row r="45" spans="1:12" s="110" customFormat="1" ht="15" customHeight="1" x14ac:dyDescent="0.2">
      <c r="A45" s="120"/>
      <c r="B45" s="119"/>
      <c r="C45" s="268" t="s">
        <v>106</v>
      </c>
      <c r="D45" s="182"/>
      <c r="E45" s="113">
        <v>45.240532241555783</v>
      </c>
      <c r="F45" s="115">
        <v>442</v>
      </c>
      <c r="G45" s="114">
        <v>467</v>
      </c>
      <c r="H45" s="114">
        <v>496</v>
      </c>
      <c r="I45" s="114">
        <v>492</v>
      </c>
      <c r="J45" s="140">
        <v>487</v>
      </c>
      <c r="K45" s="114">
        <v>-45</v>
      </c>
      <c r="L45" s="116">
        <v>-9.2402464065708418</v>
      </c>
    </row>
    <row r="46" spans="1:12" s="110" customFormat="1" ht="15" customHeight="1" x14ac:dyDescent="0.2">
      <c r="A46" s="123"/>
      <c r="B46" s="124"/>
      <c r="C46" s="260" t="s">
        <v>107</v>
      </c>
      <c r="D46" s="261"/>
      <c r="E46" s="125">
        <v>54.759467758444217</v>
      </c>
      <c r="F46" s="143">
        <v>535</v>
      </c>
      <c r="G46" s="144">
        <v>583</v>
      </c>
      <c r="H46" s="144">
        <v>633</v>
      </c>
      <c r="I46" s="144">
        <v>619</v>
      </c>
      <c r="J46" s="145">
        <v>606</v>
      </c>
      <c r="K46" s="144">
        <v>-71</v>
      </c>
      <c r="L46" s="146">
        <v>-11.716171617161717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4839</v>
      </c>
      <c r="E11" s="114">
        <v>5081</v>
      </c>
      <c r="F11" s="114">
        <v>5231</v>
      </c>
      <c r="G11" s="114">
        <v>5305</v>
      </c>
      <c r="H11" s="140">
        <v>5259</v>
      </c>
      <c r="I11" s="115">
        <v>-420</v>
      </c>
      <c r="J11" s="116">
        <v>-7.9863091842555622</v>
      </c>
    </row>
    <row r="12" spans="1:15" s="110" customFormat="1" ht="24.95" customHeight="1" x14ac:dyDescent="0.2">
      <c r="A12" s="193" t="s">
        <v>132</v>
      </c>
      <c r="B12" s="194" t="s">
        <v>133</v>
      </c>
      <c r="C12" s="113">
        <v>7.4602190535234554</v>
      </c>
      <c r="D12" s="115">
        <v>361</v>
      </c>
      <c r="E12" s="114">
        <v>384</v>
      </c>
      <c r="F12" s="114">
        <v>366</v>
      </c>
      <c r="G12" s="114">
        <v>349</v>
      </c>
      <c r="H12" s="140">
        <v>363</v>
      </c>
      <c r="I12" s="115">
        <v>-2</v>
      </c>
      <c r="J12" s="116">
        <v>-0.55096418732782371</v>
      </c>
    </row>
    <row r="13" spans="1:15" s="110" customFormat="1" ht="24.95" customHeight="1" x14ac:dyDescent="0.2">
      <c r="A13" s="193" t="s">
        <v>134</v>
      </c>
      <c r="B13" s="199" t="s">
        <v>214</v>
      </c>
      <c r="C13" s="113">
        <v>1.1779293242405455</v>
      </c>
      <c r="D13" s="115">
        <v>57</v>
      </c>
      <c r="E13" s="114">
        <v>60</v>
      </c>
      <c r="F13" s="114">
        <v>56</v>
      </c>
      <c r="G13" s="114">
        <v>54</v>
      </c>
      <c r="H13" s="140">
        <v>53</v>
      </c>
      <c r="I13" s="115">
        <v>4</v>
      </c>
      <c r="J13" s="116">
        <v>7.5471698113207548</v>
      </c>
    </row>
    <row r="14" spans="1:15" s="287" customFormat="1" ht="24.95" customHeight="1" x14ac:dyDescent="0.2">
      <c r="A14" s="193" t="s">
        <v>215</v>
      </c>
      <c r="B14" s="199" t="s">
        <v>137</v>
      </c>
      <c r="C14" s="113">
        <v>5.6003306468278566</v>
      </c>
      <c r="D14" s="115">
        <v>271</v>
      </c>
      <c r="E14" s="114">
        <v>259</v>
      </c>
      <c r="F14" s="114">
        <v>254</v>
      </c>
      <c r="G14" s="114">
        <v>259</v>
      </c>
      <c r="H14" s="140">
        <v>266</v>
      </c>
      <c r="I14" s="115">
        <v>5</v>
      </c>
      <c r="J14" s="116">
        <v>1.8796992481203008</v>
      </c>
      <c r="K14" s="110"/>
      <c r="L14" s="110"/>
      <c r="M14" s="110"/>
      <c r="N14" s="110"/>
      <c r="O14" s="110"/>
    </row>
    <row r="15" spans="1:15" s="110" customFormat="1" ht="24.95" customHeight="1" x14ac:dyDescent="0.2">
      <c r="A15" s="193" t="s">
        <v>216</v>
      </c>
      <c r="B15" s="199" t="s">
        <v>217</v>
      </c>
      <c r="C15" s="113">
        <v>2.4178549287042777</v>
      </c>
      <c r="D15" s="115">
        <v>117</v>
      </c>
      <c r="E15" s="114">
        <v>104</v>
      </c>
      <c r="F15" s="114">
        <v>100</v>
      </c>
      <c r="G15" s="114">
        <v>104</v>
      </c>
      <c r="H15" s="140">
        <v>111</v>
      </c>
      <c r="I15" s="115">
        <v>6</v>
      </c>
      <c r="J15" s="116">
        <v>5.4054054054054053</v>
      </c>
    </row>
    <row r="16" spans="1:15" s="287" customFormat="1" ht="24.95" customHeight="1" x14ac:dyDescent="0.2">
      <c r="A16" s="193" t="s">
        <v>218</v>
      </c>
      <c r="B16" s="199" t="s">
        <v>141</v>
      </c>
      <c r="C16" s="113">
        <v>2.0458772473651581</v>
      </c>
      <c r="D16" s="115">
        <v>99</v>
      </c>
      <c r="E16" s="114">
        <v>96</v>
      </c>
      <c r="F16" s="114">
        <v>101</v>
      </c>
      <c r="G16" s="114">
        <v>102</v>
      </c>
      <c r="H16" s="140">
        <v>101</v>
      </c>
      <c r="I16" s="115">
        <v>-2</v>
      </c>
      <c r="J16" s="116">
        <v>-1.9801980198019802</v>
      </c>
      <c r="K16" s="110"/>
      <c r="L16" s="110"/>
      <c r="M16" s="110"/>
      <c r="N16" s="110"/>
      <c r="O16" s="110"/>
    </row>
    <row r="17" spans="1:15" s="110" customFormat="1" ht="24.95" customHeight="1" x14ac:dyDescent="0.2">
      <c r="A17" s="193" t="s">
        <v>142</v>
      </c>
      <c r="B17" s="199" t="s">
        <v>220</v>
      </c>
      <c r="C17" s="113">
        <v>1.1365984707584211</v>
      </c>
      <c r="D17" s="115">
        <v>55</v>
      </c>
      <c r="E17" s="114">
        <v>59</v>
      </c>
      <c r="F17" s="114">
        <v>53</v>
      </c>
      <c r="G17" s="114">
        <v>53</v>
      </c>
      <c r="H17" s="140">
        <v>54</v>
      </c>
      <c r="I17" s="115">
        <v>1</v>
      </c>
      <c r="J17" s="116">
        <v>1.8518518518518519</v>
      </c>
    </row>
    <row r="18" spans="1:15" s="287" customFormat="1" ht="24.95" customHeight="1" x14ac:dyDescent="0.2">
      <c r="A18" s="201" t="s">
        <v>144</v>
      </c>
      <c r="B18" s="202" t="s">
        <v>145</v>
      </c>
      <c r="C18" s="113">
        <v>6.4062822897292833</v>
      </c>
      <c r="D18" s="115">
        <v>310</v>
      </c>
      <c r="E18" s="114">
        <v>308</v>
      </c>
      <c r="F18" s="114">
        <v>323</v>
      </c>
      <c r="G18" s="114">
        <v>319</v>
      </c>
      <c r="H18" s="140">
        <v>332</v>
      </c>
      <c r="I18" s="115">
        <v>-22</v>
      </c>
      <c r="J18" s="116">
        <v>-6.6265060240963853</v>
      </c>
      <c r="K18" s="110"/>
      <c r="L18" s="110"/>
      <c r="M18" s="110"/>
      <c r="N18" s="110"/>
      <c r="O18" s="110"/>
    </row>
    <row r="19" spans="1:15" s="110" customFormat="1" ht="24.95" customHeight="1" x14ac:dyDescent="0.2">
      <c r="A19" s="193" t="s">
        <v>146</v>
      </c>
      <c r="B19" s="199" t="s">
        <v>147</v>
      </c>
      <c r="C19" s="113">
        <v>13.907832196734862</v>
      </c>
      <c r="D19" s="115">
        <v>673</v>
      </c>
      <c r="E19" s="114">
        <v>692</v>
      </c>
      <c r="F19" s="114">
        <v>703</v>
      </c>
      <c r="G19" s="114">
        <v>731</v>
      </c>
      <c r="H19" s="140">
        <v>701</v>
      </c>
      <c r="I19" s="115">
        <v>-28</v>
      </c>
      <c r="J19" s="116">
        <v>-3.9942938659058487</v>
      </c>
    </row>
    <row r="20" spans="1:15" s="287" customFormat="1" ht="24.95" customHeight="1" x14ac:dyDescent="0.2">
      <c r="A20" s="193" t="s">
        <v>148</v>
      </c>
      <c r="B20" s="199" t="s">
        <v>149</v>
      </c>
      <c r="C20" s="113">
        <v>9.506096300888613</v>
      </c>
      <c r="D20" s="115">
        <v>460</v>
      </c>
      <c r="E20" s="114">
        <v>466</v>
      </c>
      <c r="F20" s="114">
        <v>505</v>
      </c>
      <c r="G20" s="114">
        <v>524</v>
      </c>
      <c r="H20" s="140">
        <v>637</v>
      </c>
      <c r="I20" s="115">
        <v>-177</v>
      </c>
      <c r="J20" s="116">
        <v>-27.786499215070645</v>
      </c>
      <c r="K20" s="110"/>
      <c r="L20" s="110"/>
      <c r="M20" s="110"/>
      <c r="N20" s="110"/>
      <c r="O20" s="110"/>
    </row>
    <row r="21" spans="1:15" s="110" customFormat="1" ht="24.95" customHeight="1" x14ac:dyDescent="0.2">
      <c r="A21" s="201" t="s">
        <v>150</v>
      </c>
      <c r="B21" s="202" t="s">
        <v>151</v>
      </c>
      <c r="C21" s="113">
        <v>11.655300681959082</v>
      </c>
      <c r="D21" s="115">
        <v>564</v>
      </c>
      <c r="E21" s="114">
        <v>648</v>
      </c>
      <c r="F21" s="114">
        <v>766</v>
      </c>
      <c r="G21" s="114">
        <v>784</v>
      </c>
      <c r="H21" s="140">
        <v>655</v>
      </c>
      <c r="I21" s="115">
        <v>-91</v>
      </c>
      <c r="J21" s="116">
        <v>-13.893129770992367</v>
      </c>
    </row>
    <row r="22" spans="1:15" s="110" customFormat="1" ht="24.95" customHeight="1" x14ac:dyDescent="0.2">
      <c r="A22" s="201" t="s">
        <v>152</v>
      </c>
      <c r="B22" s="199" t="s">
        <v>153</v>
      </c>
      <c r="C22" s="113">
        <v>0.39264310808018188</v>
      </c>
      <c r="D22" s="115">
        <v>19</v>
      </c>
      <c r="E22" s="114">
        <v>20</v>
      </c>
      <c r="F22" s="114">
        <v>19</v>
      </c>
      <c r="G22" s="114">
        <v>21</v>
      </c>
      <c r="H22" s="140">
        <v>24</v>
      </c>
      <c r="I22" s="115">
        <v>-5</v>
      </c>
      <c r="J22" s="116">
        <v>-20.833333333333332</v>
      </c>
    </row>
    <row r="23" spans="1:15" s="110" customFormat="1" ht="24.95" customHeight="1" x14ac:dyDescent="0.2">
      <c r="A23" s="193" t="s">
        <v>154</v>
      </c>
      <c r="B23" s="199" t="s">
        <v>155</v>
      </c>
      <c r="C23" s="113">
        <v>0.72328993593717705</v>
      </c>
      <c r="D23" s="115">
        <v>35</v>
      </c>
      <c r="E23" s="114">
        <v>35</v>
      </c>
      <c r="F23" s="114">
        <v>34</v>
      </c>
      <c r="G23" s="114">
        <v>40</v>
      </c>
      <c r="H23" s="140">
        <v>38</v>
      </c>
      <c r="I23" s="115">
        <v>-3</v>
      </c>
      <c r="J23" s="116">
        <v>-7.8947368421052628</v>
      </c>
    </row>
    <row r="24" spans="1:15" s="110" customFormat="1" ht="24.95" customHeight="1" x14ac:dyDescent="0.2">
      <c r="A24" s="193" t="s">
        <v>156</v>
      </c>
      <c r="B24" s="199" t="s">
        <v>221</v>
      </c>
      <c r="C24" s="113">
        <v>7.212233932630709</v>
      </c>
      <c r="D24" s="115">
        <v>349</v>
      </c>
      <c r="E24" s="114">
        <v>365</v>
      </c>
      <c r="F24" s="114">
        <v>367</v>
      </c>
      <c r="G24" s="114">
        <v>370</v>
      </c>
      <c r="H24" s="140">
        <v>350</v>
      </c>
      <c r="I24" s="115">
        <v>-1</v>
      </c>
      <c r="J24" s="116">
        <v>-0.2857142857142857</v>
      </c>
    </row>
    <row r="25" spans="1:15" s="110" customFormat="1" ht="24.95" customHeight="1" x14ac:dyDescent="0.2">
      <c r="A25" s="193" t="s">
        <v>222</v>
      </c>
      <c r="B25" s="204" t="s">
        <v>159</v>
      </c>
      <c r="C25" s="113">
        <v>8.2868361231659442</v>
      </c>
      <c r="D25" s="115">
        <v>401</v>
      </c>
      <c r="E25" s="114">
        <v>431</v>
      </c>
      <c r="F25" s="114">
        <v>416</v>
      </c>
      <c r="G25" s="114">
        <v>420</v>
      </c>
      <c r="H25" s="140">
        <v>439</v>
      </c>
      <c r="I25" s="115">
        <v>-38</v>
      </c>
      <c r="J25" s="116">
        <v>-8.6560364464692476</v>
      </c>
    </row>
    <row r="26" spans="1:15" s="110" customFormat="1" ht="24.95" customHeight="1" x14ac:dyDescent="0.2">
      <c r="A26" s="201">
        <v>782.78300000000002</v>
      </c>
      <c r="B26" s="203" t="s">
        <v>160</v>
      </c>
      <c r="C26" s="113">
        <v>1.3019218846869187</v>
      </c>
      <c r="D26" s="115">
        <v>63</v>
      </c>
      <c r="E26" s="114">
        <v>55</v>
      </c>
      <c r="F26" s="114">
        <v>57</v>
      </c>
      <c r="G26" s="114">
        <v>54</v>
      </c>
      <c r="H26" s="140">
        <v>38</v>
      </c>
      <c r="I26" s="115">
        <v>25</v>
      </c>
      <c r="J26" s="116">
        <v>65.78947368421052</v>
      </c>
    </row>
    <row r="27" spans="1:15" s="110" customFormat="1" ht="24.95" customHeight="1" x14ac:dyDescent="0.2">
      <c r="A27" s="193" t="s">
        <v>161</v>
      </c>
      <c r="B27" s="199" t="s">
        <v>162</v>
      </c>
      <c r="C27" s="113">
        <v>2.2318660880347179</v>
      </c>
      <c r="D27" s="115">
        <v>108</v>
      </c>
      <c r="E27" s="114">
        <v>118</v>
      </c>
      <c r="F27" s="114">
        <v>110</v>
      </c>
      <c r="G27" s="114">
        <v>110</v>
      </c>
      <c r="H27" s="140">
        <v>109</v>
      </c>
      <c r="I27" s="115">
        <v>-1</v>
      </c>
      <c r="J27" s="116">
        <v>-0.91743119266055051</v>
      </c>
    </row>
    <row r="28" spans="1:15" s="110" customFormat="1" ht="24.95" customHeight="1" x14ac:dyDescent="0.2">
      <c r="A28" s="193" t="s">
        <v>163</v>
      </c>
      <c r="B28" s="199" t="s">
        <v>164</v>
      </c>
      <c r="C28" s="113">
        <v>1.3019218846869187</v>
      </c>
      <c r="D28" s="115">
        <v>63</v>
      </c>
      <c r="E28" s="114">
        <v>67</v>
      </c>
      <c r="F28" s="114">
        <v>68</v>
      </c>
      <c r="G28" s="114">
        <v>75</v>
      </c>
      <c r="H28" s="140">
        <v>81</v>
      </c>
      <c r="I28" s="115">
        <v>-18</v>
      </c>
      <c r="J28" s="116">
        <v>-22.222222222222221</v>
      </c>
    </row>
    <row r="29" spans="1:15" s="110" customFormat="1" ht="24.95" customHeight="1" x14ac:dyDescent="0.2">
      <c r="A29" s="193">
        <v>86</v>
      </c>
      <c r="B29" s="199" t="s">
        <v>165</v>
      </c>
      <c r="C29" s="113">
        <v>5.7863194874974164</v>
      </c>
      <c r="D29" s="115">
        <v>280</v>
      </c>
      <c r="E29" s="114">
        <v>278</v>
      </c>
      <c r="F29" s="114">
        <v>272</v>
      </c>
      <c r="G29" s="114">
        <v>281</v>
      </c>
      <c r="H29" s="140">
        <v>277</v>
      </c>
      <c r="I29" s="115">
        <v>3</v>
      </c>
      <c r="J29" s="116">
        <v>1.0830324909747293</v>
      </c>
    </row>
    <row r="30" spans="1:15" s="110" customFormat="1" ht="24.95" customHeight="1" x14ac:dyDescent="0.2">
      <c r="A30" s="193">
        <v>87.88</v>
      </c>
      <c r="B30" s="204" t="s">
        <v>166</v>
      </c>
      <c r="C30" s="113">
        <v>4.174416201694565</v>
      </c>
      <c r="D30" s="115">
        <v>202</v>
      </c>
      <c r="E30" s="114">
        <v>216</v>
      </c>
      <c r="F30" s="114">
        <v>219</v>
      </c>
      <c r="G30" s="114">
        <v>225</v>
      </c>
      <c r="H30" s="140">
        <v>210</v>
      </c>
      <c r="I30" s="115">
        <v>-8</v>
      </c>
      <c r="J30" s="116">
        <v>-3.8095238095238093</v>
      </c>
    </row>
    <row r="31" spans="1:15" s="110" customFormat="1" ht="24.95" customHeight="1" x14ac:dyDescent="0.2">
      <c r="A31" s="193" t="s">
        <v>167</v>
      </c>
      <c r="B31" s="199" t="s">
        <v>168</v>
      </c>
      <c r="C31" s="113">
        <v>12.874560859681752</v>
      </c>
      <c r="D31" s="115">
        <v>623</v>
      </c>
      <c r="E31" s="114">
        <v>679</v>
      </c>
      <c r="F31" s="114">
        <v>696</v>
      </c>
      <c r="G31" s="114">
        <v>689</v>
      </c>
      <c r="H31" s="140">
        <v>686</v>
      </c>
      <c r="I31" s="115">
        <v>-63</v>
      </c>
      <c r="J31" s="116">
        <v>-9.183673469387756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7.4602190535234554</v>
      </c>
      <c r="D34" s="115">
        <v>361</v>
      </c>
      <c r="E34" s="114">
        <v>384</v>
      </c>
      <c r="F34" s="114">
        <v>366</v>
      </c>
      <c r="G34" s="114">
        <v>349</v>
      </c>
      <c r="H34" s="140">
        <v>363</v>
      </c>
      <c r="I34" s="115">
        <v>-2</v>
      </c>
      <c r="J34" s="116">
        <v>-0.55096418732782371</v>
      </c>
    </row>
    <row r="35" spans="1:10" s="110" customFormat="1" ht="24.95" customHeight="1" x14ac:dyDescent="0.2">
      <c r="A35" s="292" t="s">
        <v>171</v>
      </c>
      <c r="B35" s="293" t="s">
        <v>172</v>
      </c>
      <c r="C35" s="113">
        <v>13.184542260797686</v>
      </c>
      <c r="D35" s="115">
        <v>638</v>
      </c>
      <c r="E35" s="114">
        <v>627</v>
      </c>
      <c r="F35" s="114">
        <v>633</v>
      </c>
      <c r="G35" s="114">
        <v>632</v>
      </c>
      <c r="H35" s="140">
        <v>651</v>
      </c>
      <c r="I35" s="115">
        <v>-13</v>
      </c>
      <c r="J35" s="116">
        <v>-1.9969278033794162</v>
      </c>
    </row>
    <row r="36" spans="1:10" s="110" customFormat="1" ht="24.95" customHeight="1" x14ac:dyDescent="0.2">
      <c r="A36" s="294" t="s">
        <v>173</v>
      </c>
      <c r="B36" s="295" t="s">
        <v>174</v>
      </c>
      <c r="C36" s="125">
        <v>79.355238685678856</v>
      </c>
      <c r="D36" s="143">
        <v>3840</v>
      </c>
      <c r="E36" s="144">
        <v>4070</v>
      </c>
      <c r="F36" s="144">
        <v>4232</v>
      </c>
      <c r="G36" s="144">
        <v>4324</v>
      </c>
      <c r="H36" s="145">
        <v>4245</v>
      </c>
      <c r="I36" s="143">
        <v>-405</v>
      </c>
      <c r="J36" s="146">
        <v>-9.5406360424028271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4839</v>
      </c>
      <c r="F11" s="264">
        <v>5081</v>
      </c>
      <c r="G11" s="264">
        <v>5231</v>
      </c>
      <c r="H11" s="264">
        <v>5305</v>
      </c>
      <c r="I11" s="265">
        <v>5259</v>
      </c>
      <c r="J11" s="263">
        <v>-420</v>
      </c>
      <c r="K11" s="266">
        <v>-7.9863091842555622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40.132258731142798</v>
      </c>
      <c r="E13" s="115">
        <v>1942</v>
      </c>
      <c r="F13" s="114">
        <v>2041</v>
      </c>
      <c r="G13" s="114">
        <v>2128</v>
      </c>
      <c r="H13" s="114">
        <v>2116</v>
      </c>
      <c r="I13" s="140">
        <v>2177</v>
      </c>
      <c r="J13" s="115">
        <v>-235</v>
      </c>
      <c r="K13" s="116">
        <v>-10.794671566375747</v>
      </c>
    </row>
    <row r="14" spans="1:15" ht="15.95" customHeight="1" x14ac:dyDescent="0.2">
      <c r="A14" s="306" t="s">
        <v>230</v>
      </c>
      <c r="B14" s="307"/>
      <c r="C14" s="308"/>
      <c r="D14" s="113">
        <v>47.013845835916513</v>
      </c>
      <c r="E14" s="115">
        <v>2275</v>
      </c>
      <c r="F14" s="114">
        <v>2359</v>
      </c>
      <c r="G14" s="114">
        <v>2435</v>
      </c>
      <c r="H14" s="114">
        <v>2517</v>
      </c>
      <c r="I14" s="140">
        <v>2414</v>
      </c>
      <c r="J14" s="115">
        <v>-139</v>
      </c>
      <c r="K14" s="116">
        <v>-5.7580778790389395</v>
      </c>
    </row>
    <row r="15" spans="1:15" ht="15.95" customHeight="1" x14ac:dyDescent="0.2">
      <c r="A15" s="306" t="s">
        <v>231</v>
      </c>
      <c r="B15" s="307"/>
      <c r="C15" s="308"/>
      <c r="D15" s="113">
        <v>5.7656540607563542</v>
      </c>
      <c r="E15" s="115">
        <v>279</v>
      </c>
      <c r="F15" s="114">
        <v>307</v>
      </c>
      <c r="G15" s="114">
        <v>290</v>
      </c>
      <c r="H15" s="114">
        <v>298</v>
      </c>
      <c r="I15" s="140">
        <v>292</v>
      </c>
      <c r="J15" s="115">
        <v>-13</v>
      </c>
      <c r="K15" s="116">
        <v>-4.4520547945205475</v>
      </c>
    </row>
    <row r="16" spans="1:15" ht="15.95" customHeight="1" x14ac:dyDescent="0.2">
      <c r="A16" s="306" t="s">
        <v>232</v>
      </c>
      <c r="B16" s="307"/>
      <c r="C16" s="308"/>
      <c r="D16" s="113">
        <v>2.8931597437487082</v>
      </c>
      <c r="E16" s="115">
        <v>140</v>
      </c>
      <c r="F16" s="114">
        <v>150</v>
      </c>
      <c r="G16" s="114">
        <v>148</v>
      </c>
      <c r="H16" s="114">
        <v>152</v>
      </c>
      <c r="I16" s="140">
        <v>160</v>
      </c>
      <c r="J16" s="115">
        <v>-20</v>
      </c>
      <c r="K16" s="116">
        <v>-12.5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5.8276503409795408</v>
      </c>
      <c r="E18" s="115">
        <v>282</v>
      </c>
      <c r="F18" s="114">
        <v>300</v>
      </c>
      <c r="G18" s="114">
        <v>283</v>
      </c>
      <c r="H18" s="114">
        <v>272</v>
      </c>
      <c r="I18" s="140">
        <v>289</v>
      </c>
      <c r="J18" s="115">
        <v>-7</v>
      </c>
      <c r="K18" s="116">
        <v>-2.422145328719723</v>
      </c>
    </row>
    <row r="19" spans="1:11" ht="14.1" customHeight="1" x14ac:dyDescent="0.2">
      <c r="A19" s="306" t="s">
        <v>235</v>
      </c>
      <c r="B19" s="307" t="s">
        <v>236</v>
      </c>
      <c r="C19" s="308"/>
      <c r="D19" s="113">
        <v>4.5050630295515601</v>
      </c>
      <c r="E19" s="115">
        <v>218</v>
      </c>
      <c r="F19" s="114">
        <v>225</v>
      </c>
      <c r="G19" s="114">
        <v>214</v>
      </c>
      <c r="H19" s="114">
        <v>200</v>
      </c>
      <c r="I19" s="140">
        <v>215</v>
      </c>
      <c r="J19" s="115">
        <v>3</v>
      </c>
      <c r="K19" s="116">
        <v>1.3953488372093024</v>
      </c>
    </row>
    <row r="20" spans="1:11" ht="14.1" customHeight="1" x14ac:dyDescent="0.2">
      <c r="A20" s="306">
        <v>12</v>
      </c>
      <c r="B20" s="307" t="s">
        <v>237</v>
      </c>
      <c r="C20" s="308"/>
      <c r="D20" s="113">
        <v>1.4672452986154163</v>
      </c>
      <c r="E20" s="115">
        <v>71</v>
      </c>
      <c r="F20" s="114">
        <v>69</v>
      </c>
      <c r="G20" s="114">
        <v>77</v>
      </c>
      <c r="H20" s="114">
        <v>78</v>
      </c>
      <c r="I20" s="140">
        <v>84</v>
      </c>
      <c r="J20" s="115">
        <v>-13</v>
      </c>
      <c r="K20" s="116">
        <v>-15.476190476190476</v>
      </c>
    </row>
    <row r="21" spans="1:11" ht="14.1" customHeight="1" x14ac:dyDescent="0.2">
      <c r="A21" s="306">
        <v>21</v>
      </c>
      <c r="B21" s="307" t="s">
        <v>238</v>
      </c>
      <c r="C21" s="308"/>
      <c r="D21" s="113">
        <v>0.16532341392849761</v>
      </c>
      <c r="E21" s="115">
        <v>8</v>
      </c>
      <c r="F21" s="114">
        <v>10</v>
      </c>
      <c r="G21" s="114">
        <v>11</v>
      </c>
      <c r="H21" s="114">
        <v>11</v>
      </c>
      <c r="I21" s="140">
        <v>10</v>
      </c>
      <c r="J21" s="115">
        <v>-2</v>
      </c>
      <c r="K21" s="116">
        <v>-20</v>
      </c>
    </row>
    <row r="22" spans="1:11" ht="14.1" customHeight="1" x14ac:dyDescent="0.2">
      <c r="A22" s="306">
        <v>22</v>
      </c>
      <c r="B22" s="307" t="s">
        <v>239</v>
      </c>
      <c r="C22" s="308"/>
      <c r="D22" s="113">
        <v>0.55796652200867947</v>
      </c>
      <c r="E22" s="115">
        <v>27</v>
      </c>
      <c r="F22" s="114">
        <v>29</v>
      </c>
      <c r="G22" s="114">
        <v>26</v>
      </c>
      <c r="H22" s="114">
        <v>26</v>
      </c>
      <c r="I22" s="140">
        <v>28</v>
      </c>
      <c r="J22" s="115">
        <v>-1</v>
      </c>
      <c r="K22" s="116">
        <v>-3.5714285714285716</v>
      </c>
    </row>
    <row r="23" spans="1:11" ht="14.1" customHeight="1" x14ac:dyDescent="0.2">
      <c r="A23" s="306">
        <v>23</v>
      </c>
      <c r="B23" s="307" t="s">
        <v>240</v>
      </c>
      <c r="C23" s="308"/>
      <c r="D23" s="113" t="s">
        <v>513</v>
      </c>
      <c r="E23" s="115" t="s">
        <v>513</v>
      </c>
      <c r="F23" s="114" t="s">
        <v>513</v>
      </c>
      <c r="G23" s="114">
        <v>8</v>
      </c>
      <c r="H23" s="114">
        <v>7</v>
      </c>
      <c r="I23" s="140">
        <v>6</v>
      </c>
      <c r="J23" s="115" t="s">
        <v>513</v>
      </c>
      <c r="K23" s="116" t="s">
        <v>513</v>
      </c>
    </row>
    <row r="24" spans="1:11" ht="14.1" customHeight="1" x14ac:dyDescent="0.2">
      <c r="A24" s="306">
        <v>24</v>
      </c>
      <c r="B24" s="307" t="s">
        <v>241</v>
      </c>
      <c r="C24" s="308"/>
      <c r="D24" s="113">
        <v>0.61996280223186606</v>
      </c>
      <c r="E24" s="115">
        <v>30</v>
      </c>
      <c r="F24" s="114">
        <v>30</v>
      </c>
      <c r="G24" s="114">
        <v>33</v>
      </c>
      <c r="H24" s="114">
        <v>33</v>
      </c>
      <c r="I24" s="140">
        <v>30</v>
      </c>
      <c r="J24" s="115">
        <v>0</v>
      </c>
      <c r="K24" s="116">
        <v>0</v>
      </c>
    </row>
    <row r="25" spans="1:11" ht="14.1" customHeight="1" x14ac:dyDescent="0.2">
      <c r="A25" s="306">
        <v>25</v>
      </c>
      <c r="B25" s="307" t="s">
        <v>242</v>
      </c>
      <c r="C25" s="308"/>
      <c r="D25" s="113">
        <v>1.3845835916511675</v>
      </c>
      <c r="E25" s="115">
        <v>67</v>
      </c>
      <c r="F25" s="114">
        <v>75</v>
      </c>
      <c r="G25" s="114">
        <v>75</v>
      </c>
      <c r="H25" s="114">
        <v>73</v>
      </c>
      <c r="I25" s="140">
        <v>67</v>
      </c>
      <c r="J25" s="115">
        <v>0</v>
      </c>
      <c r="K25" s="116">
        <v>0</v>
      </c>
    </row>
    <row r="26" spans="1:11" ht="14.1" customHeight="1" x14ac:dyDescent="0.2">
      <c r="A26" s="306">
        <v>26</v>
      </c>
      <c r="B26" s="307" t="s">
        <v>243</v>
      </c>
      <c r="C26" s="308"/>
      <c r="D26" s="113">
        <v>0.84728249638355035</v>
      </c>
      <c r="E26" s="115">
        <v>41</v>
      </c>
      <c r="F26" s="114">
        <v>43</v>
      </c>
      <c r="G26" s="114">
        <v>52</v>
      </c>
      <c r="H26" s="114">
        <v>46</v>
      </c>
      <c r="I26" s="140">
        <v>52</v>
      </c>
      <c r="J26" s="115">
        <v>-11</v>
      </c>
      <c r="K26" s="116">
        <v>-21.153846153846153</v>
      </c>
    </row>
    <row r="27" spans="1:11" ht="14.1" customHeight="1" x14ac:dyDescent="0.2">
      <c r="A27" s="306">
        <v>27</v>
      </c>
      <c r="B27" s="307" t="s">
        <v>244</v>
      </c>
      <c r="C27" s="308"/>
      <c r="D27" s="113">
        <v>0.39264310808018188</v>
      </c>
      <c r="E27" s="115">
        <v>19</v>
      </c>
      <c r="F27" s="114">
        <v>21</v>
      </c>
      <c r="G27" s="114">
        <v>18</v>
      </c>
      <c r="H27" s="114">
        <v>20</v>
      </c>
      <c r="I27" s="140">
        <v>21</v>
      </c>
      <c r="J27" s="115">
        <v>-2</v>
      </c>
      <c r="K27" s="116">
        <v>-9.5238095238095237</v>
      </c>
    </row>
    <row r="28" spans="1:11" ht="14.1" customHeight="1" x14ac:dyDescent="0.2">
      <c r="A28" s="306">
        <v>28</v>
      </c>
      <c r="B28" s="307" t="s">
        <v>245</v>
      </c>
      <c r="C28" s="308"/>
      <c r="D28" s="113">
        <v>0.12399256044637322</v>
      </c>
      <c r="E28" s="115">
        <v>6</v>
      </c>
      <c r="F28" s="114">
        <v>6</v>
      </c>
      <c r="G28" s="114" t="s">
        <v>513</v>
      </c>
      <c r="H28" s="114">
        <v>7</v>
      </c>
      <c r="I28" s="140" t="s">
        <v>513</v>
      </c>
      <c r="J28" s="115" t="s">
        <v>513</v>
      </c>
      <c r="K28" s="116" t="s">
        <v>513</v>
      </c>
    </row>
    <row r="29" spans="1:11" ht="14.1" customHeight="1" x14ac:dyDescent="0.2">
      <c r="A29" s="306">
        <v>29</v>
      </c>
      <c r="B29" s="307" t="s">
        <v>246</v>
      </c>
      <c r="C29" s="308"/>
      <c r="D29" s="113">
        <v>3.4924571192395124</v>
      </c>
      <c r="E29" s="115">
        <v>169</v>
      </c>
      <c r="F29" s="114">
        <v>168</v>
      </c>
      <c r="G29" s="114">
        <v>168</v>
      </c>
      <c r="H29" s="114">
        <v>176</v>
      </c>
      <c r="I29" s="140">
        <v>185</v>
      </c>
      <c r="J29" s="115">
        <v>-16</v>
      </c>
      <c r="K29" s="116">
        <v>-8.6486486486486491</v>
      </c>
    </row>
    <row r="30" spans="1:11" ht="14.1" customHeight="1" x14ac:dyDescent="0.2">
      <c r="A30" s="306" t="s">
        <v>247</v>
      </c>
      <c r="B30" s="307" t="s">
        <v>248</v>
      </c>
      <c r="C30" s="308"/>
      <c r="D30" s="113">
        <v>0.76462078941930156</v>
      </c>
      <c r="E30" s="115">
        <v>37</v>
      </c>
      <c r="F30" s="114">
        <v>27</v>
      </c>
      <c r="G30" s="114">
        <v>28</v>
      </c>
      <c r="H30" s="114">
        <v>36</v>
      </c>
      <c r="I30" s="140">
        <v>40</v>
      </c>
      <c r="J30" s="115">
        <v>-3</v>
      </c>
      <c r="K30" s="116">
        <v>-7.5</v>
      </c>
    </row>
    <row r="31" spans="1:11" ht="14.1" customHeight="1" x14ac:dyDescent="0.2">
      <c r="A31" s="306" t="s">
        <v>249</v>
      </c>
      <c r="B31" s="307" t="s">
        <v>250</v>
      </c>
      <c r="C31" s="308"/>
      <c r="D31" s="113">
        <v>2.665840049597024</v>
      </c>
      <c r="E31" s="115">
        <v>129</v>
      </c>
      <c r="F31" s="114">
        <v>138</v>
      </c>
      <c r="G31" s="114">
        <v>137</v>
      </c>
      <c r="H31" s="114">
        <v>137</v>
      </c>
      <c r="I31" s="140">
        <v>140</v>
      </c>
      <c r="J31" s="115">
        <v>-11</v>
      </c>
      <c r="K31" s="116">
        <v>-7.8571428571428568</v>
      </c>
    </row>
    <row r="32" spans="1:11" ht="14.1" customHeight="1" x14ac:dyDescent="0.2">
      <c r="A32" s="306">
        <v>31</v>
      </c>
      <c r="B32" s="307" t="s">
        <v>251</v>
      </c>
      <c r="C32" s="308"/>
      <c r="D32" s="113">
        <v>0.20665426741062204</v>
      </c>
      <c r="E32" s="115">
        <v>10</v>
      </c>
      <c r="F32" s="114">
        <v>13</v>
      </c>
      <c r="G32" s="114">
        <v>11</v>
      </c>
      <c r="H32" s="114">
        <v>11</v>
      </c>
      <c r="I32" s="140">
        <v>10</v>
      </c>
      <c r="J32" s="115">
        <v>0</v>
      </c>
      <c r="K32" s="116">
        <v>0</v>
      </c>
    </row>
    <row r="33" spans="1:11" ht="14.1" customHeight="1" x14ac:dyDescent="0.2">
      <c r="A33" s="306">
        <v>32</v>
      </c>
      <c r="B33" s="307" t="s">
        <v>252</v>
      </c>
      <c r="C33" s="308"/>
      <c r="D33" s="113">
        <v>1.3225873114279809</v>
      </c>
      <c r="E33" s="115">
        <v>64</v>
      </c>
      <c r="F33" s="114">
        <v>62</v>
      </c>
      <c r="G33" s="114">
        <v>65</v>
      </c>
      <c r="H33" s="114">
        <v>65</v>
      </c>
      <c r="I33" s="140">
        <v>64</v>
      </c>
      <c r="J33" s="115">
        <v>0</v>
      </c>
      <c r="K33" s="116">
        <v>0</v>
      </c>
    </row>
    <row r="34" spans="1:11" ht="14.1" customHeight="1" x14ac:dyDescent="0.2">
      <c r="A34" s="306">
        <v>33</v>
      </c>
      <c r="B34" s="307" t="s">
        <v>253</v>
      </c>
      <c r="C34" s="308"/>
      <c r="D34" s="113">
        <v>1.0332713370531101</v>
      </c>
      <c r="E34" s="115">
        <v>50</v>
      </c>
      <c r="F34" s="114">
        <v>52</v>
      </c>
      <c r="G34" s="114">
        <v>47</v>
      </c>
      <c r="H34" s="114">
        <v>42</v>
      </c>
      <c r="I34" s="140">
        <v>45</v>
      </c>
      <c r="J34" s="115">
        <v>5</v>
      </c>
      <c r="K34" s="116">
        <v>11.111111111111111</v>
      </c>
    </row>
    <row r="35" spans="1:11" ht="14.1" customHeight="1" x14ac:dyDescent="0.2">
      <c r="A35" s="306">
        <v>34</v>
      </c>
      <c r="B35" s="307" t="s">
        <v>254</v>
      </c>
      <c r="C35" s="308"/>
      <c r="D35" s="113">
        <v>8.2248398429427567</v>
      </c>
      <c r="E35" s="115">
        <v>398</v>
      </c>
      <c r="F35" s="114">
        <v>405</v>
      </c>
      <c r="G35" s="114">
        <v>413</v>
      </c>
      <c r="H35" s="114">
        <v>415</v>
      </c>
      <c r="I35" s="140">
        <v>409</v>
      </c>
      <c r="J35" s="115">
        <v>-11</v>
      </c>
      <c r="K35" s="116">
        <v>-2.6894865525672373</v>
      </c>
    </row>
    <row r="36" spans="1:11" ht="14.1" customHeight="1" x14ac:dyDescent="0.2">
      <c r="A36" s="306">
        <v>41</v>
      </c>
      <c r="B36" s="307" t="s">
        <v>255</v>
      </c>
      <c r="C36" s="308"/>
      <c r="D36" s="113">
        <v>0.20665426741062204</v>
      </c>
      <c r="E36" s="115">
        <v>10</v>
      </c>
      <c r="F36" s="114">
        <v>8</v>
      </c>
      <c r="G36" s="114">
        <v>9</v>
      </c>
      <c r="H36" s="114">
        <v>7</v>
      </c>
      <c r="I36" s="140">
        <v>8</v>
      </c>
      <c r="J36" s="115">
        <v>2</v>
      </c>
      <c r="K36" s="116">
        <v>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0.24798512089274644</v>
      </c>
      <c r="E38" s="115">
        <v>12</v>
      </c>
      <c r="F38" s="114">
        <v>12</v>
      </c>
      <c r="G38" s="114">
        <v>13</v>
      </c>
      <c r="H38" s="114">
        <v>13</v>
      </c>
      <c r="I38" s="140">
        <v>14</v>
      </c>
      <c r="J38" s="115">
        <v>-2</v>
      </c>
      <c r="K38" s="116">
        <v>-14.285714285714286</v>
      </c>
    </row>
    <row r="39" spans="1:11" ht="14.1" customHeight="1" x14ac:dyDescent="0.2">
      <c r="A39" s="306">
        <v>51</v>
      </c>
      <c r="B39" s="307" t="s">
        <v>258</v>
      </c>
      <c r="C39" s="308"/>
      <c r="D39" s="113">
        <v>8.9894606323620589</v>
      </c>
      <c r="E39" s="115">
        <v>435</v>
      </c>
      <c r="F39" s="114">
        <v>440</v>
      </c>
      <c r="G39" s="114">
        <v>479</v>
      </c>
      <c r="H39" s="114">
        <v>510</v>
      </c>
      <c r="I39" s="140">
        <v>606</v>
      </c>
      <c r="J39" s="115">
        <v>-171</v>
      </c>
      <c r="K39" s="116">
        <v>-28.217821782178216</v>
      </c>
    </row>
    <row r="40" spans="1:11" ht="14.1" customHeight="1" x14ac:dyDescent="0.2">
      <c r="A40" s="306" t="s">
        <v>259</v>
      </c>
      <c r="B40" s="307" t="s">
        <v>260</v>
      </c>
      <c r="C40" s="308"/>
      <c r="D40" s="113">
        <v>8.7208100847282495</v>
      </c>
      <c r="E40" s="115">
        <v>422</v>
      </c>
      <c r="F40" s="114">
        <v>424</v>
      </c>
      <c r="G40" s="114">
        <v>463</v>
      </c>
      <c r="H40" s="114">
        <v>491</v>
      </c>
      <c r="I40" s="140">
        <v>591</v>
      </c>
      <c r="J40" s="115">
        <v>-169</v>
      </c>
      <c r="K40" s="116">
        <v>-28.59560067681895</v>
      </c>
    </row>
    <row r="41" spans="1:11" ht="14.1" customHeight="1" x14ac:dyDescent="0.2">
      <c r="A41" s="306"/>
      <c r="B41" s="307" t="s">
        <v>261</v>
      </c>
      <c r="C41" s="308"/>
      <c r="D41" s="113">
        <v>1.9218846869187849</v>
      </c>
      <c r="E41" s="115">
        <v>93</v>
      </c>
      <c r="F41" s="114">
        <v>92</v>
      </c>
      <c r="G41" s="114">
        <v>96</v>
      </c>
      <c r="H41" s="114">
        <v>114</v>
      </c>
      <c r="I41" s="140">
        <v>105</v>
      </c>
      <c r="J41" s="115">
        <v>-12</v>
      </c>
      <c r="K41" s="116">
        <v>-11.428571428571429</v>
      </c>
    </row>
    <row r="42" spans="1:11" ht="14.1" customHeight="1" x14ac:dyDescent="0.2">
      <c r="A42" s="306">
        <v>52</v>
      </c>
      <c r="B42" s="307" t="s">
        <v>262</v>
      </c>
      <c r="C42" s="308"/>
      <c r="D42" s="113">
        <v>3.6784459599090722</v>
      </c>
      <c r="E42" s="115">
        <v>178</v>
      </c>
      <c r="F42" s="114">
        <v>195</v>
      </c>
      <c r="G42" s="114">
        <v>187</v>
      </c>
      <c r="H42" s="114">
        <v>183</v>
      </c>
      <c r="I42" s="140">
        <v>184</v>
      </c>
      <c r="J42" s="115">
        <v>-6</v>
      </c>
      <c r="K42" s="116">
        <v>-3.2608695652173911</v>
      </c>
    </row>
    <row r="43" spans="1:11" ht="14.1" customHeight="1" x14ac:dyDescent="0.2">
      <c r="A43" s="306" t="s">
        <v>263</v>
      </c>
      <c r="B43" s="307" t="s">
        <v>264</v>
      </c>
      <c r="C43" s="308"/>
      <c r="D43" s="113">
        <v>3.347799132052077</v>
      </c>
      <c r="E43" s="115">
        <v>162</v>
      </c>
      <c r="F43" s="114">
        <v>171</v>
      </c>
      <c r="G43" s="114">
        <v>170</v>
      </c>
      <c r="H43" s="114">
        <v>168</v>
      </c>
      <c r="I43" s="140">
        <v>168</v>
      </c>
      <c r="J43" s="115">
        <v>-6</v>
      </c>
      <c r="K43" s="116">
        <v>-3.5714285714285716</v>
      </c>
    </row>
    <row r="44" spans="1:11" ht="14.1" customHeight="1" x14ac:dyDescent="0.2">
      <c r="A44" s="306">
        <v>53</v>
      </c>
      <c r="B44" s="307" t="s">
        <v>265</v>
      </c>
      <c r="C44" s="308"/>
      <c r="D44" s="113">
        <v>1.0952676172762967</v>
      </c>
      <c r="E44" s="115">
        <v>53</v>
      </c>
      <c r="F44" s="114">
        <v>65</v>
      </c>
      <c r="G44" s="114">
        <v>63</v>
      </c>
      <c r="H44" s="114">
        <v>61</v>
      </c>
      <c r="I44" s="140">
        <v>60</v>
      </c>
      <c r="J44" s="115">
        <v>-7</v>
      </c>
      <c r="K44" s="116">
        <v>-11.666666666666666</v>
      </c>
    </row>
    <row r="45" spans="1:11" ht="14.1" customHeight="1" x14ac:dyDescent="0.2">
      <c r="A45" s="306" t="s">
        <v>266</v>
      </c>
      <c r="B45" s="307" t="s">
        <v>267</v>
      </c>
      <c r="C45" s="308"/>
      <c r="D45" s="113">
        <v>1.0539367637941723</v>
      </c>
      <c r="E45" s="115">
        <v>51</v>
      </c>
      <c r="F45" s="114">
        <v>63</v>
      </c>
      <c r="G45" s="114">
        <v>62</v>
      </c>
      <c r="H45" s="114">
        <v>60</v>
      </c>
      <c r="I45" s="140">
        <v>59</v>
      </c>
      <c r="J45" s="115">
        <v>-8</v>
      </c>
      <c r="K45" s="116">
        <v>-13.559322033898304</v>
      </c>
    </row>
    <row r="46" spans="1:11" ht="14.1" customHeight="1" x14ac:dyDescent="0.2">
      <c r="A46" s="306">
        <v>54</v>
      </c>
      <c r="B46" s="307" t="s">
        <v>268</v>
      </c>
      <c r="C46" s="308"/>
      <c r="D46" s="113">
        <v>13.101880553833437</v>
      </c>
      <c r="E46" s="115">
        <v>634</v>
      </c>
      <c r="F46" s="114">
        <v>663</v>
      </c>
      <c r="G46" s="114">
        <v>684</v>
      </c>
      <c r="H46" s="114">
        <v>689</v>
      </c>
      <c r="I46" s="140">
        <v>683</v>
      </c>
      <c r="J46" s="115">
        <v>-49</v>
      </c>
      <c r="K46" s="116">
        <v>-7.1742313323572473</v>
      </c>
    </row>
    <row r="47" spans="1:11" ht="14.1" customHeight="1" x14ac:dyDescent="0.2">
      <c r="A47" s="306">
        <v>61</v>
      </c>
      <c r="B47" s="307" t="s">
        <v>269</v>
      </c>
      <c r="C47" s="308"/>
      <c r="D47" s="113">
        <v>0.64062822897292826</v>
      </c>
      <c r="E47" s="115">
        <v>31</v>
      </c>
      <c r="F47" s="114">
        <v>35</v>
      </c>
      <c r="G47" s="114">
        <v>33</v>
      </c>
      <c r="H47" s="114">
        <v>32</v>
      </c>
      <c r="I47" s="140">
        <v>33</v>
      </c>
      <c r="J47" s="115">
        <v>-2</v>
      </c>
      <c r="K47" s="116">
        <v>-6.0606060606060606</v>
      </c>
    </row>
    <row r="48" spans="1:11" ht="14.1" customHeight="1" x14ac:dyDescent="0.2">
      <c r="A48" s="306">
        <v>62</v>
      </c>
      <c r="B48" s="307" t="s">
        <v>270</v>
      </c>
      <c r="C48" s="308"/>
      <c r="D48" s="113">
        <v>9.6094234345939249</v>
      </c>
      <c r="E48" s="115">
        <v>465</v>
      </c>
      <c r="F48" s="114">
        <v>476</v>
      </c>
      <c r="G48" s="114">
        <v>486</v>
      </c>
      <c r="H48" s="114">
        <v>505</v>
      </c>
      <c r="I48" s="140">
        <v>473</v>
      </c>
      <c r="J48" s="115">
        <v>-8</v>
      </c>
      <c r="K48" s="116">
        <v>-1.6913319238900635</v>
      </c>
    </row>
    <row r="49" spans="1:11" ht="14.1" customHeight="1" x14ac:dyDescent="0.2">
      <c r="A49" s="306">
        <v>63</v>
      </c>
      <c r="B49" s="307" t="s">
        <v>271</v>
      </c>
      <c r="C49" s="308"/>
      <c r="D49" s="113">
        <v>7.212233932630709</v>
      </c>
      <c r="E49" s="115">
        <v>349</v>
      </c>
      <c r="F49" s="114">
        <v>413</v>
      </c>
      <c r="G49" s="114">
        <v>508</v>
      </c>
      <c r="H49" s="114">
        <v>526</v>
      </c>
      <c r="I49" s="140">
        <v>407</v>
      </c>
      <c r="J49" s="115">
        <v>-58</v>
      </c>
      <c r="K49" s="116">
        <v>-14.25061425061425</v>
      </c>
    </row>
    <row r="50" spans="1:11" ht="14.1" customHeight="1" x14ac:dyDescent="0.2">
      <c r="A50" s="306" t="s">
        <v>272</v>
      </c>
      <c r="B50" s="307" t="s">
        <v>273</v>
      </c>
      <c r="C50" s="308"/>
      <c r="D50" s="113">
        <v>1.1159330440173589</v>
      </c>
      <c r="E50" s="115">
        <v>54</v>
      </c>
      <c r="F50" s="114">
        <v>58</v>
      </c>
      <c r="G50" s="114">
        <v>70</v>
      </c>
      <c r="H50" s="114">
        <v>64</v>
      </c>
      <c r="I50" s="140">
        <v>44</v>
      </c>
      <c r="J50" s="115">
        <v>10</v>
      </c>
      <c r="K50" s="116">
        <v>22.727272727272727</v>
      </c>
    </row>
    <row r="51" spans="1:11" ht="14.1" customHeight="1" x14ac:dyDescent="0.2">
      <c r="A51" s="306" t="s">
        <v>274</v>
      </c>
      <c r="B51" s="307" t="s">
        <v>275</v>
      </c>
      <c r="C51" s="308"/>
      <c r="D51" s="113">
        <v>5.4143418061582969</v>
      </c>
      <c r="E51" s="115">
        <v>262</v>
      </c>
      <c r="F51" s="114">
        <v>319</v>
      </c>
      <c r="G51" s="114">
        <v>397</v>
      </c>
      <c r="H51" s="114">
        <v>421</v>
      </c>
      <c r="I51" s="140">
        <v>328</v>
      </c>
      <c r="J51" s="115">
        <v>-66</v>
      </c>
      <c r="K51" s="116">
        <v>-20.121951219512194</v>
      </c>
    </row>
    <row r="52" spans="1:11" ht="14.1" customHeight="1" x14ac:dyDescent="0.2">
      <c r="A52" s="306">
        <v>71</v>
      </c>
      <c r="B52" s="307" t="s">
        <v>276</v>
      </c>
      <c r="C52" s="308"/>
      <c r="D52" s="113">
        <v>12.647241165530069</v>
      </c>
      <c r="E52" s="115">
        <v>612</v>
      </c>
      <c r="F52" s="114">
        <v>616</v>
      </c>
      <c r="G52" s="114">
        <v>615</v>
      </c>
      <c r="H52" s="114">
        <v>622</v>
      </c>
      <c r="I52" s="140">
        <v>628</v>
      </c>
      <c r="J52" s="115">
        <v>-16</v>
      </c>
      <c r="K52" s="116">
        <v>-2.5477707006369426</v>
      </c>
    </row>
    <row r="53" spans="1:11" ht="14.1" customHeight="1" x14ac:dyDescent="0.2">
      <c r="A53" s="306" t="s">
        <v>277</v>
      </c>
      <c r="B53" s="307" t="s">
        <v>278</v>
      </c>
      <c r="C53" s="308"/>
      <c r="D53" s="113">
        <v>1.7978921264724117</v>
      </c>
      <c r="E53" s="115">
        <v>87</v>
      </c>
      <c r="F53" s="114">
        <v>94</v>
      </c>
      <c r="G53" s="114">
        <v>88</v>
      </c>
      <c r="H53" s="114">
        <v>82</v>
      </c>
      <c r="I53" s="140">
        <v>79</v>
      </c>
      <c r="J53" s="115">
        <v>8</v>
      </c>
      <c r="K53" s="116">
        <v>10.126582278481013</v>
      </c>
    </row>
    <row r="54" spans="1:11" ht="14.1" customHeight="1" x14ac:dyDescent="0.2">
      <c r="A54" s="306" t="s">
        <v>279</v>
      </c>
      <c r="B54" s="307" t="s">
        <v>280</v>
      </c>
      <c r="C54" s="308"/>
      <c r="D54" s="113">
        <v>10.332713370531101</v>
      </c>
      <c r="E54" s="115">
        <v>500</v>
      </c>
      <c r="F54" s="114">
        <v>496</v>
      </c>
      <c r="G54" s="114">
        <v>499</v>
      </c>
      <c r="H54" s="114">
        <v>514</v>
      </c>
      <c r="I54" s="140">
        <v>522</v>
      </c>
      <c r="J54" s="115">
        <v>-22</v>
      </c>
      <c r="K54" s="116">
        <v>-4.2145593869731801</v>
      </c>
    </row>
    <row r="55" spans="1:11" ht="14.1" customHeight="1" x14ac:dyDescent="0.2">
      <c r="A55" s="306">
        <v>72</v>
      </c>
      <c r="B55" s="307" t="s">
        <v>281</v>
      </c>
      <c r="C55" s="308"/>
      <c r="D55" s="113">
        <v>1.7978921264724117</v>
      </c>
      <c r="E55" s="115">
        <v>87</v>
      </c>
      <c r="F55" s="114">
        <v>89</v>
      </c>
      <c r="G55" s="114">
        <v>91</v>
      </c>
      <c r="H55" s="114">
        <v>99</v>
      </c>
      <c r="I55" s="140">
        <v>94</v>
      </c>
      <c r="J55" s="115">
        <v>-7</v>
      </c>
      <c r="K55" s="116">
        <v>-7.4468085106382977</v>
      </c>
    </row>
    <row r="56" spans="1:11" ht="14.1" customHeight="1" x14ac:dyDescent="0.2">
      <c r="A56" s="306" t="s">
        <v>282</v>
      </c>
      <c r="B56" s="307" t="s">
        <v>283</v>
      </c>
      <c r="C56" s="308"/>
      <c r="D56" s="113">
        <v>0.18598884066955981</v>
      </c>
      <c r="E56" s="115">
        <v>9</v>
      </c>
      <c r="F56" s="114">
        <v>9</v>
      </c>
      <c r="G56" s="114">
        <v>9</v>
      </c>
      <c r="H56" s="114">
        <v>13</v>
      </c>
      <c r="I56" s="140">
        <v>13</v>
      </c>
      <c r="J56" s="115">
        <v>-4</v>
      </c>
      <c r="K56" s="116">
        <v>-30.76923076923077</v>
      </c>
    </row>
    <row r="57" spans="1:11" ht="14.1" customHeight="1" x14ac:dyDescent="0.2">
      <c r="A57" s="306" t="s">
        <v>284</v>
      </c>
      <c r="B57" s="307" t="s">
        <v>285</v>
      </c>
      <c r="C57" s="308"/>
      <c r="D57" s="113">
        <v>1.3639181649101053</v>
      </c>
      <c r="E57" s="115">
        <v>66</v>
      </c>
      <c r="F57" s="114">
        <v>69</v>
      </c>
      <c r="G57" s="114">
        <v>72</v>
      </c>
      <c r="H57" s="114">
        <v>76</v>
      </c>
      <c r="I57" s="140">
        <v>70</v>
      </c>
      <c r="J57" s="115">
        <v>-4</v>
      </c>
      <c r="K57" s="116">
        <v>-5.7142857142857144</v>
      </c>
    </row>
    <row r="58" spans="1:11" ht="14.1" customHeight="1" x14ac:dyDescent="0.2">
      <c r="A58" s="306">
        <v>73</v>
      </c>
      <c r="B58" s="307" t="s">
        <v>286</v>
      </c>
      <c r="C58" s="308"/>
      <c r="D58" s="113">
        <v>0.61996280223186606</v>
      </c>
      <c r="E58" s="115">
        <v>30</v>
      </c>
      <c r="F58" s="114">
        <v>32</v>
      </c>
      <c r="G58" s="114">
        <v>29</v>
      </c>
      <c r="H58" s="114">
        <v>30</v>
      </c>
      <c r="I58" s="140">
        <v>34</v>
      </c>
      <c r="J58" s="115">
        <v>-4</v>
      </c>
      <c r="K58" s="116">
        <v>-11.764705882352942</v>
      </c>
    </row>
    <row r="59" spans="1:11" ht="14.1" customHeight="1" x14ac:dyDescent="0.2">
      <c r="A59" s="306" t="s">
        <v>287</v>
      </c>
      <c r="B59" s="307" t="s">
        <v>288</v>
      </c>
      <c r="C59" s="308"/>
      <c r="D59" s="113">
        <v>0.57863194874974166</v>
      </c>
      <c r="E59" s="115">
        <v>28</v>
      </c>
      <c r="F59" s="114">
        <v>29</v>
      </c>
      <c r="G59" s="114">
        <v>27</v>
      </c>
      <c r="H59" s="114">
        <v>25</v>
      </c>
      <c r="I59" s="140">
        <v>26</v>
      </c>
      <c r="J59" s="115">
        <v>2</v>
      </c>
      <c r="K59" s="116">
        <v>7.6923076923076925</v>
      </c>
    </row>
    <row r="60" spans="1:11" ht="14.1" customHeight="1" x14ac:dyDescent="0.2">
      <c r="A60" s="306">
        <v>81</v>
      </c>
      <c r="B60" s="307" t="s">
        <v>289</v>
      </c>
      <c r="C60" s="308"/>
      <c r="D60" s="113">
        <v>2.9138251704897704</v>
      </c>
      <c r="E60" s="115">
        <v>141</v>
      </c>
      <c r="F60" s="114">
        <v>153</v>
      </c>
      <c r="G60" s="114">
        <v>147</v>
      </c>
      <c r="H60" s="114">
        <v>155</v>
      </c>
      <c r="I60" s="140">
        <v>151</v>
      </c>
      <c r="J60" s="115">
        <v>-10</v>
      </c>
      <c r="K60" s="116">
        <v>-6.6225165562913908</v>
      </c>
    </row>
    <row r="61" spans="1:11" ht="14.1" customHeight="1" x14ac:dyDescent="0.2">
      <c r="A61" s="306" t="s">
        <v>290</v>
      </c>
      <c r="B61" s="307" t="s">
        <v>291</v>
      </c>
      <c r="C61" s="308"/>
      <c r="D61" s="113">
        <v>0.99194048357098574</v>
      </c>
      <c r="E61" s="115">
        <v>48</v>
      </c>
      <c r="F61" s="114">
        <v>47</v>
      </c>
      <c r="G61" s="114">
        <v>51</v>
      </c>
      <c r="H61" s="114">
        <v>56</v>
      </c>
      <c r="I61" s="140">
        <v>56</v>
      </c>
      <c r="J61" s="115">
        <v>-8</v>
      </c>
      <c r="K61" s="116">
        <v>-14.285714285714286</v>
      </c>
    </row>
    <row r="62" spans="1:11" ht="14.1" customHeight="1" x14ac:dyDescent="0.2">
      <c r="A62" s="306" t="s">
        <v>292</v>
      </c>
      <c r="B62" s="307" t="s">
        <v>293</v>
      </c>
      <c r="C62" s="308"/>
      <c r="D62" s="113">
        <v>1.1365984707584211</v>
      </c>
      <c r="E62" s="115">
        <v>55</v>
      </c>
      <c r="F62" s="114">
        <v>61</v>
      </c>
      <c r="G62" s="114">
        <v>57</v>
      </c>
      <c r="H62" s="114">
        <v>58</v>
      </c>
      <c r="I62" s="140">
        <v>51</v>
      </c>
      <c r="J62" s="115">
        <v>4</v>
      </c>
      <c r="K62" s="116">
        <v>7.8431372549019605</v>
      </c>
    </row>
    <row r="63" spans="1:11" ht="14.1" customHeight="1" x14ac:dyDescent="0.2">
      <c r="A63" s="306"/>
      <c r="B63" s="307" t="s">
        <v>294</v>
      </c>
      <c r="C63" s="308"/>
      <c r="D63" s="113">
        <v>1.0952676172762967</v>
      </c>
      <c r="E63" s="115">
        <v>53</v>
      </c>
      <c r="F63" s="114">
        <v>57</v>
      </c>
      <c r="G63" s="114">
        <v>55</v>
      </c>
      <c r="H63" s="114">
        <v>55</v>
      </c>
      <c r="I63" s="140">
        <v>48</v>
      </c>
      <c r="J63" s="115">
        <v>5</v>
      </c>
      <c r="K63" s="116">
        <v>10.416666666666666</v>
      </c>
    </row>
    <row r="64" spans="1:11" ht="14.1" customHeight="1" x14ac:dyDescent="0.2">
      <c r="A64" s="306" t="s">
        <v>295</v>
      </c>
      <c r="B64" s="307" t="s">
        <v>296</v>
      </c>
      <c r="C64" s="308"/>
      <c r="D64" s="113">
        <v>0.10332713370531102</v>
      </c>
      <c r="E64" s="115">
        <v>5</v>
      </c>
      <c r="F64" s="114">
        <v>5</v>
      </c>
      <c r="G64" s="114">
        <v>5</v>
      </c>
      <c r="H64" s="114">
        <v>7</v>
      </c>
      <c r="I64" s="140">
        <v>7</v>
      </c>
      <c r="J64" s="115">
        <v>-2</v>
      </c>
      <c r="K64" s="116">
        <v>-28.571428571428573</v>
      </c>
    </row>
    <row r="65" spans="1:11" ht="14.1" customHeight="1" x14ac:dyDescent="0.2">
      <c r="A65" s="306" t="s">
        <v>297</v>
      </c>
      <c r="B65" s="307" t="s">
        <v>298</v>
      </c>
      <c r="C65" s="308"/>
      <c r="D65" s="113">
        <v>0.33064682785699523</v>
      </c>
      <c r="E65" s="115">
        <v>16</v>
      </c>
      <c r="F65" s="114">
        <v>20</v>
      </c>
      <c r="G65" s="114">
        <v>18</v>
      </c>
      <c r="H65" s="114">
        <v>19</v>
      </c>
      <c r="I65" s="140">
        <v>18</v>
      </c>
      <c r="J65" s="115">
        <v>-2</v>
      </c>
      <c r="K65" s="116">
        <v>-11.111111111111111</v>
      </c>
    </row>
    <row r="66" spans="1:11" ht="14.1" customHeight="1" x14ac:dyDescent="0.2">
      <c r="A66" s="306">
        <v>82</v>
      </c>
      <c r="B66" s="307" t="s">
        <v>299</v>
      </c>
      <c r="C66" s="308"/>
      <c r="D66" s="113">
        <v>2.0665426741062203</v>
      </c>
      <c r="E66" s="115">
        <v>100</v>
      </c>
      <c r="F66" s="114">
        <v>115</v>
      </c>
      <c r="G66" s="114">
        <v>113</v>
      </c>
      <c r="H66" s="114">
        <v>116</v>
      </c>
      <c r="I66" s="140">
        <v>109</v>
      </c>
      <c r="J66" s="115">
        <v>-9</v>
      </c>
      <c r="K66" s="116">
        <v>-8.2568807339449535</v>
      </c>
    </row>
    <row r="67" spans="1:11" ht="14.1" customHeight="1" x14ac:dyDescent="0.2">
      <c r="A67" s="306" t="s">
        <v>300</v>
      </c>
      <c r="B67" s="307" t="s">
        <v>301</v>
      </c>
      <c r="C67" s="308"/>
      <c r="D67" s="113">
        <v>0.72328993593717705</v>
      </c>
      <c r="E67" s="115">
        <v>35</v>
      </c>
      <c r="F67" s="114">
        <v>40</v>
      </c>
      <c r="G67" s="114">
        <v>39</v>
      </c>
      <c r="H67" s="114">
        <v>38</v>
      </c>
      <c r="I67" s="140">
        <v>33</v>
      </c>
      <c r="J67" s="115">
        <v>2</v>
      </c>
      <c r="K67" s="116">
        <v>6.0606060606060606</v>
      </c>
    </row>
    <row r="68" spans="1:11" ht="14.1" customHeight="1" x14ac:dyDescent="0.2">
      <c r="A68" s="306" t="s">
        <v>302</v>
      </c>
      <c r="B68" s="307" t="s">
        <v>303</v>
      </c>
      <c r="C68" s="308"/>
      <c r="D68" s="113">
        <v>0.33064682785699523</v>
      </c>
      <c r="E68" s="115">
        <v>16</v>
      </c>
      <c r="F68" s="114">
        <v>20</v>
      </c>
      <c r="G68" s="114">
        <v>23</v>
      </c>
      <c r="H68" s="114">
        <v>24</v>
      </c>
      <c r="I68" s="140">
        <v>25</v>
      </c>
      <c r="J68" s="115">
        <v>-9</v>
      </c>
      <c r="K68" s="116">
        <v>-36</v>
      </c>
    </row>
    <row r="69" spans="1:11" ht="14.1" customHeight="1" x14ac:dyDescent="0.2">
      <c r="A69" s="306">
        <v>83</v>
      </c>
      <c r="B69" s="307" t="s">
        <v>304</v>
      </c>
      <c r="C69" s="308"/>
      <c r="D69" s="113">
        <v>3.65778053316801</v>
      </c>
      <c r="E69" s="115">
        <v>177</v>
      </c>
      <c r="F69" s="114">
        <v>182</v>
      </c>
      <c r="G69" s="114">
        <v>175</v>
      </c>
      <c r="H69" s="114">
        <v>169</v>
      </c>
      <c r="I69" s="140">
        <v>166</v>
      </c>
      <c r="J69" s="115">
        <v>11</v>
      </c>
      <c r="K69" s="116">
        <v>6.6265060240963853</v>
      </c>
    </row>
    <row r="70" spans="1:11" ht="14.1" customHeight="1" x14ac:dyDescent="0.2">
      <c r="A70" s="306" t="s">
        <v>305</v>
      </c>
      <c r="B70" s="307" t="s">
        <v>306</v>
      </c>
      <c r="C70" s="308"/>
      <c r="D70" s="113">
        <v>2.3971895019632155</v>
      </c>
      <c r="E70" s="115">
        <v>116</v>
      </c>
      <c r="F70" s="114">
        <v>122</v>
      </c>
      <c r="G70" s="114">
        <v>119</v>
      </c>
      <c r="H70" s="114">
        <v>120</v>
      </c>
      <c r="I70" s="140">
        <v>115</v>
      </c>
      <c r="J70" s="115">
        <v>1</v>
      </c>
      <c r="K70" s="116">
        <v>0.86956521739130432</v>
      </c>
    </row>
    <row r="71" spans="1:11" ht="14.1" customHeight="1" x14ac:dyDescent="0.2">
      <c r="A71" s="306"/>
      <c r="B71" s="307" t="s">
        <v>307</v>
      </c>
      <c r="C71" s="308"/>
      <c r="D71" s="113">
        <v>0.99194048357098574</v>
      </c>
      <c r="E71" s="115">
        <v>48</v>
      </c>
      <c r="F71" s="114">
        <v>54</v>
      </c>
      <c r="G71" s="114">
        <v>59</v>
      </c>
      <c r="H71" s="114">
        <v>58</v>
      </c>
      <c r="I71" s="140">
        <v>59</v>
      </c>
      <c r="J71" s="115">
        <v>-11</v>
      </c>
      <c r="K71" s="116">
        <v>-18.64406779661017</v>
      </c>
    </row>
    <row r="72" spans="1:11" ht="14.1" customHeight="1" x14ac:dyDescent="0.2">
      <c r="A72" s="306">
        <v>84</v>
      </c>
      <c r="B72" s="307" t="s">
        <v>308</v>
      </c>
      <c r="C72" s="308"/>
      <c r="D72" s="113">
        <v>0.59929737549080386</v>
      </c>
      <c r="E72" s="115">
        <v>29</v>
      </c>
      <c r="F72" s="114">
        <v>31</v>
      </c>
      <c r="G72" s="114">
        <v>27</v>
      </c>
      <c r="H72" s="114">
        <v>34</v>
      </c>
      <c r="I72" s="140">
        <v>37</v>
      </c>
      <c r="J72" s="115">
        <v>-8</v>
      </c>
      <c r="K72" s="116">
        <v>-21.621621621621621</v>
      </c>
    </row>
    <row r="73" spans="1:11" ht="14.1" customHeight="1" x14ac:dyDescent="0.2">
      <c r="A73" s="306" t="s">
        <v>309</v>
      </c>
      <c r="B73" s="307" t="s">
        <v>310</v>
      </c>
      <c r="C73" s="308"/>
      <c r="D73" s="113">
        <v>0.10332713370531102</v>
      </c>
      <c r="E73" s="115">
        <v>5</v>
      </c>
      <c r="F73" s="114">
        <v>5</v>
      </c>
      <c r="G73" s="114">
        <v>5</v>
      </c>
      <c r="H73" s="114">
        <v>9</v>
      </c>
      <c r="I73" s="140">
        <v>11</v>
      </c>
      <c r="J73" s="115">
        <v>-6</v>
      </c>
      <c r="K73" s="116">
        <v>-54.545454545454547</v>
      </c>
    </row>
    <row r="74" spans="1:11" ht="14.1" customHeight="1" x14ac:dyDescent="0.2">
      <c r="A74" s="306" t="s">
        <v>311</v>
      </c>
      <c r="B74" s="307" t="s">
        <v>312</v>
      </c>
      <c r="C74" s="308"/>
      <c r="D74" s="113">
        <v>6.1996280223186609E-2</v>
      </c>
      <c r="E74" s="115">
        <v>3</v>
      </c>
      <c r="F74" s="114">
        <v>3</v>
      </c>
      <c r="G74" s="114" t="s">
        <v>513</v>
      </c>
      <c r="H74" s="114">
        <v>4</v>
      </c>
      <c r="I74" s="140">
        <v>5</v>
      </c>
      <c r="J74" s="115">
        <v>-2</v>
      </c>
      <c r="K74" s="116">
        <v>-40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0.14465798718743542</v>
      </c>
      <c r="E76" s="115">
        <v>7</v>
      </c>
      <c r="F76" s="114">
        <v>7</v>
      </c>
      <c r="G76" s="114">
        <v>6</v>
      </c>
      <c r="H76" s="114" t="s">
        <v>513</v>
      </c>
      <c r="I76" s="140">
        <v>6</v>
      </c>
      <c r="J76" s="115">
        <v>1</v>
      </c>
      <c r="K76" s="116">
        <v>16.666666666666668</v>
      </c>
    </row>
    <row r="77" spans="1:11" ht="14.1" customHeight="1" x14ac:dyDescent="0.2">
      <c r="A77" s="306">
        <v>92</v>
      </c>
      <c r="B77" s="307" t="s">
        <v>316</v>
      </c>
      <c r="C77" s="308"/>
      <c r="D77" s="113">
        <v>0.18598884066955981</v>
      </c>
      <c r="E77" s="115">
        <v>9</v>
      </c>
      <c r="F77" s="114">
        <v>7</v>
      </c>
      <c r="G77" s="114">
        <v>6</v>
      </c>
      <c r="H77" s="114">
        <v>5</v>
      </c>
      <c r="I77" s="140">
        <v>7</v>
      </c>
      <c r="J77" s="115">
        <v>2</v>
      </c>
      <c r="K77" s="116">
        <v>28.571428571428573</v>
      </c>
    </row>
    <row r="78" spans="1:11" ht="14.1" customHeight="1" x14ac:dyDescent="0.2">
      <c r="A78" s="306">
        <v>93</v>
      </c>
      <c r="B78" s="307" t="s">
        <v>317</v>
      </c>
      <c r="C78" s="308"/>
      <c r="D78" s="113">
        <v>0.22731969415168424</v>
      </c>
      <c r="E78" s="115">
        <v>11</v>
      </c>
      <c r="F78" s="114">
        <v>8</v>
      </c>
      <c r="G78" s="114">
        <v>12</v>
      </c>
      <c r="H78" s="114">
        <v>14</v>
      </c>
      <c r="I78" s="140">
        <v>12</v>
      </c>
      <c r="J78" s="115">
        <v>-1</v>
      </c>
      <c r="K78" s="116">
        <v>-8.3333333333333339</v>
      </c>
    </row>
    <row r="79" spans="1:11" ht="14.1" customHeight="1" x14ac:dyDescent="0.2">
      <c r="A79" s="306">
        <v>94</v>
      </c>
      <c r="B79" s="307" t="s">
        <v>318</v>
      </c>
      <c r="C79" s="308"/>
      <c r="D79" s="113">
        <v>0.37197768133911963</v>
      </c>
      <c r="E79" s="115">
        <v>18</v>
      </c>
      <c r="F79" s="114">
        <v>20</v>
      </c>
      <c r="G79" s="114">
        <v>23</v>
      </c>
      <c r="H79" s="114">
        <v>24</v>
      </c>
      <c r="I79" s="140">
        <v>24</v>
      </c>
      <c r="J79" s="115">
        <v>-6</v>
      </c>
      <c r="K79" s="116">
        <v>-25</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4.1950816284356272</v>
      </c>
      <c r="E81" s="143">
        <v>203</v>
      </c>
      <c r="F81" s="144">
        <v>224</v>
      </c>
      <c r="G81" s="144">
        <v>230</v>
      </c>
      <c r="H81" s="144">
        <v>222</v>
      </c>
      <c r="I81" s="145">
        <v>216</v>
      </c>
      <c r="J81" s="143">
        <v>-13</v>
      </c>
      <c r="K81" s="146">
        <v>-6.0185185185185182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2728</v>
      </c>
      <c r="G12" s="536">
        <v>1938</v>
      </c>
      <c r="H12" s="536">
        <v>2997</v>
      </c>
      <c r="I12" s="536">
        <v>2639</v>
      </c>
      <c r="J12" s="537">
        <v>2898</v>
      </c>
      <c r="K12" s="538">
        <v>-170</v>
      </c>
      <c r="L12" s="349">
        <v>-5.8661145617667358</v>
      </c>
    </row>
    <row r="13" spans="1:17" s="110" customFormat="1" ht="15" customHeight="1" x14ac:dyDescent="0.2">
      <c r="A13" s="350" t="s">
        <v>344</v>
      </c>
      <c r="B13" s="351" t="s">
        <v>345</v>
      </c>
      <c r="C13" s="347"/>
      <c r="D13" s="347"/>
      <c r="E13" s="348"/>
      <c r="F13" s="536">
        <v>1642</v>
      </c>
      <c r="G13" s="536">
        <v>995</v>
      </c>
      <c r="H13" s="536">
        <v>1763</v>
      </c>
      <c r="I13" s="536">
        <v>1462</v>
      </c>
      <c r="J13" s="537">
        <v>1763</v>
      </c>
      <c r="K13" s="538">
        <v>-121</v>
      </c>
      <c r="L13" s="349">
        <v>-6.8633011911514465</v>
      </c>
    </row>
    <row r="14" spans="1:17" s="110" customFormat="1" ht="22.5" customHeight="1" x14ac:dyDescent="0.2">
      <c r="A14" s="350"/>
      <c r="B14" s="351" t="s">
        <v>346</v>
      </c>
      <c r="C14" s="347"/>
      <c r="D14" s="347"/>
      <c r="E14" s="348"/>
      <c r="F14" s="536">
        <v>1086</v>
      </c>
      <c r="G14" s="536">
        <v>943</v>
      </c>
      <c r="H14" s="536">
        <v>1234</v>
      </c>
      <c r="I14" s="536">
        <v>1177</v>
      </c>
      <c r="J14" s="537">
        <v>1135</v>
      </c>
      <c r="K14" s="538">
        <v>-49</v>
      </c>
      <c r="L14" s="349">
        <v>-4.3171806167400879</v>
      </c>
    </row>
    <row r="15" spans="1:17" s="110" customFormat="1" ht="15" customHeight="1" x14ac:dyDescent="0.2">
      <c r="A15" s="350" t="s">
        <v>347</v>
      </c>
      <c r="B15" s="351" t="s">
        <v>108</v>
      </c>
      <c r="C15" s="347"/>
      <c r="D15" s="347"/>
      <c r="E15" s="348"/>
      <c r="F15" s="536">
        <v>396</v>
      </c>
      <c r="G15" s="536">
        <v>422</v>
      </c>
      <c r="H15" s="536">
        <v>1012</v>
      </c>
      <c r="I15" s="536">
        <v>345</v>
      </c>
      <c r="J15" s="537">
        <v>361</v>
      </c>
      <c r="K15" s="538">
        <v>35</v>
      </c>
      <c r="L15" s="349">
        <v>9.6952908587257625</v>
      </c>
    </row>
    <row r="16" spans="1:17" s="110" customFormat="1" ht="15" customHeight="1" x14ac:dyDescent="0.2">
      <c r="A16" s="350"/>
      <c r="B16" s="351" t="s">
        <v>109</v>
      </c>
      <c r="C16" s="347"/>
      <c r="D16" s="347"/>
      <c r="E16" s="348"/>
      <c r="F16" s="536">
        <v>1908</v>
      </c>
      <c r="G16" s="536">
        <v>1278</v>
      </c>
      <c r="H16" s="536">
        <v>1689</v>
      </c>
      <c r="I16" s="536">
        <v>1866</v>
      </c>
      <c r="J16" s="537">
        <v>2045</v>
      </c>
      <c r="K16" s="538">
        <v>-137</v>
      </c>
      <c r="L16" s="349">
        <v>-6.6992665036674817</v>
      </c>
    </row>
    <row r="17" spans="1:12" s="110" customFormat="1" ht="15" customHeight="1" x14ac:dyDescent="0.2">
      <c r="A17" s="350"/>
      <c r="B17" s="351" t="s">
        <v>110</v>
      </c>
      <c r="C17" s="347"/>
      <c r="D17" s="347"/>
      <c r="E17" s="348"/>
      <c r="F17" s="536">
        <v>383</v>
      </c>
      <c r="G17" s="536">
        <v>196</v>
      </c>
      <c r="H17" s="536">
        <v>261</v>
      </c>
      <c r="I17" s="536">
        <v>396</v>
      </c>
      <c r="J17" s="537">
        <v>461</v>
      </c>
      <c r="K17" s="538">
        <v>-78</v>
      </c>
      <c r="L17" s="349">
        <v>-16.919739696312366</v>
      </c>
    </row>
    <row r="18" spans="1:12" s="110" customFormat="1" ht="15" customHeight="1" x14ac:dyDescent="0.2">
      <c r="A18" s="350"/>
      <c r="B18" s="351" t="s">
        <v>111</v>
      </c>
      <c r="C18" s="347"/>
      <c r="D18" s="347"/>
      <c r="E18" s="348"/>
      <c r="F18" s="536">
        <v>41</v>
      </c>
      <c r="G18" s="536">
        <v>42</v>
      </c>
      <c r="H18" s="536">
        <v>35</v>
      </c>
      <c r="I18" s="536">
        <v>32</v>
      </c>
      <c r="J18" s="537">
        <v>31</v>
      </c>
      <c r="K18" s="538">
        <v>10</v>
      </c>
      <c r="L18" s="349">
        <v>32.258064516129032</v>
      </c>
    </row>
    <row r="19" spans="1:12" s="110" customFormat="1" ht="15" customHeight="1" x14ac:dyDescent="0.2">
      <c r="A19" s="118" t="s">
        <v>113</v>
      </c>
      <c r="B19" s="119" t="s">
        <v>181</v>
      </c>
      <c r="C19" s="347"/>
      <c r="D19" s="347"/>
      <c r="E19" s="348"/>
      <c r="F19" s="536">
        <v>1714</v>
      </c>
      <c r="G19" s="536">
        <v>1135</v>
      </c>
      <c r="H19" s="536">
        <v>2038</v>
      </c>
      <c r="I19" s="536">
        <v>1544</v>
      </c>
      <c r="J19" s="537">
        <v>1908</v>
      </c>
      <c r="K19" s="538">
        <v>-194</v>
      </c>
      <c r="L19" s="349">
        <v>-10.167714884696016</v>
      </c>
    </row>
    <row r="20" spans="1:12" s="110" customFormat="1" ht="15" customHeight="1" x14ac:dyDescent="0.2">
      <c r="A20" s="118"/>
      <c r="B20" s="119" t="s">
        <v>182</v>
      </c>
      <c r="C20" s="347"/>
      <c r="D20" s="347"/>
      <c r="E20" s="348"/>
      <c r="F20" s="536">
        <v>1014</v>
      </c>
      <c r="G20" s="536">
        <v>803</v>
      </c>
      <c r="H20" s="536">
        <v>959</v>
      </c>
      <c r="I20" s="536">
        <v>1095</v>
      </c>
      <c r="J20" s="537">
        <v>990</v>
      </c>
      <c r="K20" s="538">
        <v>24</v>
      </c>
      <c r="L20" s="349">
        <v>2.4242424242424243</v>
      </c>
    </row>
    <row r="21" spans="1:12" s="110" customFormat="1" ht="15" customHeight="1" x14ac:dyDescent="0.2">
      <c r="A21" s="118" t="s">
        <v>113</v>
      </c>
      <c r="B21" s="119" t="s">
        <v>116</v>
      </c>
      <c r="C21" s="347"/>
      <c r="D21" s="347"/>
      <c r="E21" s="348"/>
      <c r="F21" s="536">
        <v>2386</v>
      </c>
      <c r="G21" s="536">
        <v>1711</v>
      </c>
      <c r="H21" s="536">
        <v>2624</v>
      </c>
      <c r="I21" s="536">
        <v>2304</v>
      </c>
      <c r="J21" s="537">
        <v>2540</v>
      </c>
      <c r="K21" s="538">
        <v>-154</v>
      </c>
      <c r="L21" s="349">
        <v>-6.0629921259842519</v>
      </c>
    </row>
    <row r="22" spans="1:12" s="110" customFormat="1" ht="15" customHeight="1" x14ac:dyDescent="0.2">
      <c r="A22" s="118"/>
      <c r="B22" s="119" t="s">
        <v>117</v>
      </c>
      <c r="C22" s="347"/>
      <c r="D22" s="347"/>
      <c r="E22" s="348"/>
      <c r="F22" s="536">
        <v>340</v>
      </c>
      <c r="G22" s="536">
        <v>224</v>
      </c>
      <c r="H22" s="536">
        <v>372</v>
      </c>
      <c r="I22" s="536">
        <v>332</v>
      </c>
      <c r="J22" s="537">
        <v>356</v>
      </c>
      <c r="K22" s="538">
        <v>-16</v>
      </c>
      <c r="L22" s="349">
        <v>-4.4943820224719104</v>
      </c>
    </row>
    <row r="23" spans="1:12" s="110" customFormat="1" ht="15" customHeight="1" x14ac:dyDescent="0.2">
      <c r="A23" s="352" t="s">
        <v>347</v>
      </c>
      <c r="B23" s="353" t="s">
        <v>193</v>
      </c>
      <c r="C23" s="354"/>
      <c r="D23" s="354"/>
      <c r="E23" s="355"/>
      <c r="F23" s="539">
        <v>43</v>
      </c>
      <c r="G23" s="539">
        <v>138</v>
      </c>
      <c r="H23" s="539">
        <v>546</v>
      </c>
      <c r="I23" s="539">
        <v>20</v>
      </c>
      <c r="J23" s="540">
        <v>52</v>
      </c>
      <c r="K23" s="541">
        <v>-9</v>
      </c>
      <c r="L23" s="356">
        <v>-17.307692307692307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34.6</v>
      </c>
      <c r="G25" s="542">
        <v>38.9</v>
      </c>
      <c r="H25" s="542">
        <v>34.799999999999997</v>
      </c>
      <c r="I25" s="542">
        <v>36.6</v>
      </c>
      <c r="J25" s="542">
        <v>35.1</v>
      </c>
      <c r="K25" s="543" t="s">
        <v>349</v>
      </c>
      <c r="L25" s="364">
        <v>-0.5</v>
      </c>
    </row>
    <row r="26" spans="1:12" s="110" customFormat="1" ht="15" customHeight="1" x14ac:dyDescent="0.2">
      <c r="A26" s="365" t="s">
        <v>105</v>
      </c>
      <c r="B26" s="366" t="s">
        <v>345</v>
      </c>
      <c r="C26" s="362"/>
      <c r="D26" s="362"/>
      <c r="E26" s="363"/>
      <c r="F26" s="542">
        <v>32</v>
      </c>
      <c r="G26" s="542">
        <v>38.200000000000003</v>
      </c>
      <c r="H26" s="542">
        <v>32.200000000000003</v>
      </c>
      <c r="I26" s="542">
        <v>33.700000000000003</v>
      </c>
      <c r="J26" s="544">
        <v>34.6</v>
      </c>
      <c r="K26" s="543" t="s">
        <v>349</v>
      </c>
      <c r="L26" s="364">
        <v>-2.6000000000000014</v>
      </c>
    </row>
    <row r="27" spans="1:12" s="110" customFormat="1" ht="15" customHeight="1" x14ac:dyDescent="0.2">
      <c r="A27" s="365"/>
      <c r="B27" s="366" t="s">
        <v>346</v>
      </c>
      <c r="C27" s="362"/>
      <c r="D27" s="362"/>
      <c r="E27" s="363"/>
      <c r="F27" s="542">
        <v>38.5</v>
      </c>
      <c r="G27" s="542">
        <v>39.799999999999997</v>
      </c>
      <c r="H27" s="542">
        <v>38.200000000000003</v>
      </c>
      <c r="I27" s="542">
        <v>40.299999999999997</v>
      </c>
      <c r="J27" s="542">
        <v>36</v>
      </c>
      <c r="K27" s="543" t="s">
        <v>349</v>
      </c>
      <c r="L27" s="364">
        <v>2.5</v>
      </c>
    </row>
    <row r="28" spans="1:12" s="110" customFormat="1" ht="15" customHeight="1" x14ac:dyDescent="0.2">
      <c r="A28" s="365" t="s">
        <v>113</v>
      </c>
      <c r="B28" s="366" t="s">
        <v>108</v>
      </c>
      <c r="C28" s="362"/>
      <c r="D28" s="362"/>
      <c r="E28" s="363"/>
      <c r="F28" s="542">
        <v>45</v>
      </c>
      <c r="G28" s="542">
        <v>50.9</v>
      </c>
      <c r="H28" s="542">
        <v>44.2</v>
      </c>
      <c r="I28" s="542">
        <v>45.6</v>
      </c>
      <c r="J28" s="542">
        <v>47.2</v>
      </c>
      <c r="K28" s="543" t="s">
        <v>349</v>
      </c>
      <c r="L28" s="364">
        <v>-2.2000000000000028</v>
      </c>
    </row>
    <row r="29" spans="1:12" s="110" customFormat="1" ht="11.25" x14ac:dyDescent="0.2">
      <c r="A29" s="365"/>
      <c r="B29" s="366" t="s">
        <v>109</v>
      </c>
      <c r="C29" s="362"/>
      <c r="D29" s="362"/>
      <c r="E29" s="363"/>
      <c r="F29" s="542">
        <v>32.6</v>
      </c>
      <c r="G29" s="542">
        <v>35.1</v>
      </c>
      <c r="H29" s="542">
        <v>33.200000000000003</v>
      </c>
      <c r="I29" s="542">
        <v>35.299999999999997</v>
      </c>
      <c r="J29" s="544">
        <v>34</v>
      </c>
      <c r="K29" s="543" t="s">
        <v>349</v>
      </c>
      <c r="L29" s="364">
        <v>-1.3999999999999986</v>
      </c>
    </row>
    <row r="30" spans="1:12" s="110" customFormat="1" ht="15" customHeight="1" x14ac:dyDescent="0.2">
      <c r="A30" s="365"/>
      <c r="B30" s="366" t="s">
        <v>110</v>
      </c>
      <c r="C30" s="362"/>
      <c r="D30" s="362"/>
      <c r="E30" s="363"/>
      <c r="F30" s="542">
        <v>34.299999999999997</v>
      </c>
      <c r="G30" s="542">
        <v>46.4</v>
      </c>
      <c r="H30" s="542">
        <v>25.9</v>
      </c>
      <c r="I30" s="542">
        <v>36</v>
      </c>
      <c r="J30" s="542">
        <v>30.4</v>
      </c>
      <c r="K30" s="543" t="s">
        <v>349</v>
      </c>
      <c r="L30" s="364">
        <v>3.8999999999999986</v>
      </c>
    </row>
    <row r="31" spans="1:12" s="110" customFormat="1" ht="15" customHeight="1" x14ac:dyDescent="0.2">
      <c r="A31" s="365"/>
      <c r="B31" s="366" t="s">
        <v>111</v>
      </c>
      <c r="C31" s="362"/>
      <c r="D31" s="362"/>
      <c r="E31" s="363"/>
      <c r="F31" s="542">
        <v>43.9</v>
      </c>
      <c r="G31" s="542">
        <v>38.1</v>
      </c>
      <c r="H31" s="542">
        <v>68.599999999999994</v>
      </c>
      <c r="I31" s="542">
        <v>31.2</v>
      </c>
      <c r="J31" s="542">
        <v>58.1</v>
      </c>
      <c r="K31" s="543" t="s">
        <v>349</v>
      </c>
      <c r="L31" s="364">
        <v>-14.200000000000003</v>
      </c>
    </row>
    <row r="32" spans="1:12" s="110" customFormat="1" ht="15" customHeight="1" x14ac:dyDescent="0.2">
      <c r="A32" s="367" t="s">
        <v>113</v>
      </c>
      <c r="B32" s="368" t="s">
        <v>181</v>
      </c>
      <c r="C32" s="362"/>
      <c r="D32" s="362"/>
      <c r="E32" s="363"/>
      <c r="F32" s="542">
        <v>28.8</v>
      </c>
      <c r="G32" s="542">
        <v>36.9</v>
      </c>
      <c r="H32" s="542">
        <v>30.7</v>
      </c>
      <c r="I32" s="542">
        <v>31.5</v>
      </c>
      <c r="J32" s="544">
        <v>31.4</v>
      </c>
      <c r="K32" s="543" t="s">
        <v>349</v>
      </c>
      <c r="L32" s="364">
        <v>-2.5999999999999979</v>
      </c>
    </row>
    <row r="33" spans="1:12" s="110" customFormat="1" ht="15" customHeight="1" x14ac:dyDescent="0.2">
      <c r="A33" s="367"/>
      <c r="B33" s="368" t="s">
        <v>182</v>
      </c>
      <c r="C33" s="362"/>
      <c r="D33" s="362"/>
      <c r="E33" s="363"/>
      <c r="F33" s="542">
        <v>44.2</v>
      </c>
      <c r="G33" s="542">
        <v>41.5</v>
      </c>
      <c r="H33" s="542">
        <v>41.1</v>
      </c>
      <c r="I33" s="542">
        <v>43.8</v>
      </c>
      <c r="J33" s="542">
        <v>42.3</v>
      </c>
      <c r="K33" s="543" t="s">
        <v>349</v>
      </c>
      <c r="L33" s="364">
        <v>1.9000000000000057</v>
      </c>
    </row>
    <row r="34" spans="1:12" s="369" customFormat="1" ht="15" customHeight="1" x14ac:dyDescent="0.2">
      <c r="A34" s="367" t="s">
        <v>113</v>
      </c>
      <c r="B34" s="368" t="s">
        <v>116</v>
      </c>
      <c r="C34" s="362"/>
      <c r="D34" s="362"/>
      <c r="E34" s="363"/>
      <c r="F34" s="542">
        <v>34.6</v>
      </c>
      <c r="G34" s="542">
        <v>38.4</v>
      </c>
      <c r="H34" s="542">
        <v>34.200000000000003</v>
      </c>
      <c r="I34" s="542">
        <v>36.200000000000003</v>
      </c>
      <c r="J34" s="542">
        <v>33.6</v>
      </c>
      <c r="K34" s="543" t="s">
        <v>349</v>
      </c>
      <c r="L34" s="364">
        <v>1</v>
      </c>
    </row>
    <row r="35" spans="1:12" s="369" customFormat="1" ht="11.25" x14ac:dyDescent="0.2">
      <c r="A35" s="370"/>
      <c r="B35" s="371" t="s">
        <v>117</v>
      </c>
      <c r="C35" s="372"/>
      <c r="D35" s="372"/>
      <c r="E35" s="373"/>
      <c r="F35" s="545">
        <v>34.6</v>
      </c>
      <c r="G35" s="545">
        <v>42.8</v>
      </c>
      <c r="H35" s="545">
        <v>38.4</v>
      </c>
      <c r="I35" s="545">
        <v>40</v>
      </c>
      <c r="J35" s="546">
        <v>45.6</v>
      </c>
      <c r="K35" s="547" t="s">
        <v>349</v>
      </c>
      <c r="L35" s="374">
        <v>-11</v>
      </c>
    </row>
    <row r="36" spans="1:12" s="369" customFormat="1" ht="15.95" customHeight="1" x14ac:dyDescent="0.2">
      <c r="A36" s="375" t="s">
        <v>350</v>
      </c>
      <c r="B36" s="376"/>
      <c r="C36" s="377"/>
      <c r="D36" s="376"/>
      <c r="E36" s="378"/>
      <c r="F36" s="548">
        <v>2666</v>
      </c>
      <c r="G36" s="548">
        <v>1765</v>
      </c>
      <c r="H36" s="548">
        <v>2340</v>
      </c>
      <c r="I36" s="548">
        <v>2592</v>
      </c>
      <c r="J36" s="548">
        <v>2829</v>
      </c>
      <c r="K36" s="549">
        <v>-163</v>
      </c>
      <c r="L36" s="380">
        <v>-5.7617532697066105</v>
      </c>
    </row>
    <row r="37" spans="1:12" s="369" customFormat="1" ht="15.95" customHeight="1" x14ac:dyDescent="0.2">
      <c r="A37" s="381"/>
      <c r="B37" s="382" t="s">
        <v>113</v>
      </c>
      <c r="C37" s="382" t="s">
        <v>351</v>
      </c>
      <c r="D37" s="382"/>
      <c r="E37" s="383"/>
      <c r="F37" s="548">
        <v>923</v>
      </c>
      <c r="G37" s="548">
        <v>687</v>
      </c>
      <c r="H37" s="548">
        <v>814</v>
      </c>
      <c r="I37" s="548">
        <v>949</v>
      </c>
      <c r="J37" s="548">
        <v>994</v>
      </c>
      <c r="K37" s="549">
        <v>-71</v>
      </c>
      <c r="L37" s="380">
        <v>-7.1428571428571432</v>
      </c>
    </row>
    <row r="38" spans="1:12" s="369" customFormat="1" ht="15.95" customHeight="1" x14ac:dyDescent="0.2">
      <c r="A38" s="381"/>
      <c r="B38" s="384" t="s">
        <v>105</v>
      </c>
      <c r="C38" s="384" t="s">
        <v>106</v>
      </c>
      <c r="D38" s="385"/>
      <c r="E38" s="383"/>
      <c r="F38" s="548">
        <v>1607</v>
      </c>
      <c r="G38" s="548">
        <v>925</v>
      </c>
      <c r="H38" s="548">
        <v>1338</v>
      </c>
      <c r="I38" s="548">
        <v>1447</v>
      </c>
      <c r="J38" s="550">
        <v>1728</v>
      </c>
      <c r="K38" s="549">
        <v>-121</v>
      </c>
      <c r="L38" s="380">
        <v>-7.0023148148148149</v>
      </c>
    </row>
    <row r="39" spans="1:12" s="369" customFormat="1" ht="15.95" customHeight="1" x14ac:dyDescent="0.2">
      <c r="A39" s="381"/>
      <c r="B39" s="385"/>
      <c r="C39" s="382" t="s">
        <v>352</v>
      </c>
      <c r="D39" s="385"/>
      <c r="E39" s="383"/>
      <c r="F39" s="548">
        <v>515</v>
      </c>
      <c r="G39" s="548">
        <v>353</v>
      </c>
      <c r="H39" s="548">
        <v>431</v>
      </c>
      <c r="I39" s="548">
        <v>488</v>
      </c>
      <c r="J39" s="548">
        <v>598</v>
      </c>
      <c r="K39" s="549">
        <v>-83</v>
      </c>
      <c r="L39" s="380">
        <v>-13.879598662207357</v>
      </c>
    </row>
    <row r="40" spans="1:12" s="369" customFormat="1" ht="15.95" customHeight="1" x14ac:dyDescent="0.2">
      <c r="A40" s="381"/>
      <c r="B40" s="384"/>
      <c r="C40" s="384" t="s">
        <v>107</v>
      </c>
      <c r="D40" s="385"/>
      <c r="E40" s="383"/>
      <c r="F40" s="548">
        <v>1059</v>
      </c>
      <c r="G40" s="548">
        <v>840</v>
      </c>
      <c r="H40" s="548">
        <v>1002</v>
      </c>
      <c r="I40" s="548">
        <v>1145</v>
      </c>
      <c r="J40" s="548">
        <v>1101</v>
      </c>
      <c r="K40" s="549">
        <v>-42</v>
      </c>
      <c r="L40" s="380">
        <v>-3.8147138964577656</v>
      </c>
    </row>
    <row r="41" spans="1:12" s="369" customFormat="1" ht="24" customHeight="1" x14ac:dyDescent="0.2">
      <c r="A41" s="381"/>
      <c r="B41" s="385"/>
      <c r="C41" s="382" t="s">
        <v>352</v>
      </c>
      <c r="D41" s="385"/>
      <c r="E41" s="383"/>
      <c r="F41" s="548">
        <v>408</v>
      </c>
      <c r="G41" s="548">
        <v>334</v>
      </c>
      <c r="H41" s="548">
        <v>383</v>
      </c>
      <c r="I41" s="548">
        <v>461</v>
      </c>
      <c r="J41" s="550">
        <v>396</v>
      </c>
      <c r="K41" s="549">
        <v>12</v>
      </c>
      <c r="L41" s="380">
        <v>3.0303030303030303</v>
      </c>
    </row>
    <row r="42" spans="1:12" s="110" customFormat="1" ht="15" customHeight="1" x14ac:dyDescent="0.2">
      <c r="A42" s="381"/>
      <c r="B42" s="384" t="s">
        <v>113</v>
      </c>
      <c r="C42" s="384" t="s">
        <v>353</v>
      </c>
      <c r="D42" s="385"/>
      <c r="E42" s="383"/>
      <c r="F42" s="548">
        <v>347</v>
      </c>
      <c r="G42" s="548">
        <v>281</v>
      </c>
      <c r="H42" s="548">
        <v>403</v>
      </c>
      <c r="I42" s="548">
        <v>316</v>
      </c>
      <c r="J42" s="548">
        <v>309</v>
      </c>
      <c r="K42" s="549">
        <v>38</v>
      </c>
      <c r="L42" s="380">
        <v>12.297734627831716</v>
      </c>
    </row>
    <row r="43" spans="1:12" s="110" customFormat="1" ht="15" customHeight="1" x14ac:dyDescent="0.2">
      <c r="A43" s="381"/>
      <c r="B43" s="385"/>
      <c r="C43" s="382" t="s">
        <v>352</v>
      </c>
      <c r="D43" s="385"/>
      <c r="E43" s="383"/>
      <c r="F43" s="548">
        <v>156</v>
      </c>
      <c r="G43" s="548">
        <v>143</v>
      </c>
      <c r="H43" s="548">
        <v>178</v>
      </c>
      <c r="I43" s="548">
        <v>144</v>
      </c>
      <c r="J43" s="548">
        <v>146</v>
      </c>
      <c r="K43" s="549">
        <v>10</v>
      </c>
      <c r="L43" s="380">
        <v>6.8493150684931505</v>
      </c>
    </row>
    <row r="44" spans="1:12" s="110" customFormat="1" ht="15" customHeight="1" x14ac:dyDescent="0.2">
      <c r="A44" s="381"/>
      <c r="B44" s="384"/>
      <c r="C44" s="366" t="s">
        <v>109</v>
      </c>
      <c r="D44" s="385"/>
      <c r="E44" s="383"/>
      <c r="F44" s="548">
        <v>1896</v>
      </c>
      <c r="G44" s="548">
        <v>1250</v>
      </c>
      <c r="H44" s="548">
        <v>1647</v>
      </c>
      <c r="I44" s="548">
        <v>1850</v>
      </c>
      <c r="J44" s="550">
        <v>2032</v>
      </c>
      <c r="K44" s="549">
        <v>-136</v>
      </c>
      <c r="L44" s="380">
        <v>-6.6929133858267713</v>
      </c>
    </row>
    <row r="45" spans="1:12" s="110" customFormat="1" ht="15" customHeight="1" x14ac:dyDescent="0.2">
      <c r="A45" s="381"/>
      <c r="B45" s="385"/>
      <c r="C45" s="382" t="s">
        <v>352</v>
      </c>
      <c r="D45" s="385"/>
      <c r="E45" s="383"/>
      <c r="F45" s="548">
        <v>618</v>
      </c>
      <c r="G45" s="548">
        <v>439</v>
      </c>
      <c r="H45" s="548">
        <v>546</v>
      </c>
      <c r="I45" s="548">
        <v>653</v>
      </c>
      <c r="J45" s="548">
        <v>691</v>
      </c>
      <c r="K45" s="549">
        <v>-73</v>
      </c>
      <c r="L45" s="380">
        <v>-10.564399421128799</v>
      </c>
    </row>
    <row r="46" spans="1:12" s="110" customFormat="1" ht="15" customHeight="1" x14ac:dyDescent="0.2">
      <c r="A46" s="381"/>
      <c r="B46" s="384"/>
      <c r="C46" s="366" t="s">
        <v>110</v>
      </c>
      <c r="D46" s="385"/>
      <c r="E46" s="383"/>
      <c r="F46" s="548">
        <v>382</v>
      </c>
      <c r="G46" s="548">
        <v>192</v>
      </c>
      <c r="H46" s="548">
        <v>255</v>
      </c>
      <c r="I46" s="548">
        <v>394</v>
      </c>
      <c r="J46" s="548">
        <v>457</v>
      </c>
      <c r="K46" s="549">
        <v>-75</v>
      </c>
      <c r="L46" s="380">
        <v>-16.411378555798688</v>
      </c>
    </row>
    <row r="47" spans="1:12" s="110" customFormat="1" ht="15" customHeight="1" x14ac:dyDescent="0.2">
      <c r="A47" s="381"/>
      <c r="B47" s="385"/>
      <c r="C47" s="382" t="s">
        <v>352</v>
      </c>
      <c r="D47" s="385"/>
      <c r="E47" s="383"/>
      <c r="F47" s="548">
        <v>131</v>
      </c>
      <c r="G47" s="548">
        <v>89</v>
      </c>
      <c r="H47" s="548">
        <v>66</v>
      </c>
      <c r="I47" s="548">
        <v>142</v>
      </c>
      <c r="J47" s="550">
        <v>139</v>
      </c>
      <c r="K47" s="549">
        <v>-8</v>
      </c>
      <c r="L47" s="380">
        <v>-5.7553956834532372</v>
      </c>
    </row>
    <row r="48" spans="1:12" s="110" customFormat="1" ht="15" customHeight="1" x14ac:dyDescent="0.2">
      <c r="A48" s="381"/>
      <c r="B48" s="385"/>
      <c r="C48" s="366" t="s">
        <v>111</v>
      </c>
      <c r="D48" s="386"/>
      <c r="E48" s="387"/>
      <c r="F48" s="548">
        <v>41</v>
      </c>
      <c r="G48" s="548">
        <v>42</v>
      </c>
      <c r="H48" s="548">
        <v>35</v>
      </c>
      <c r="I48" s="548">
        <v>32</v>
      </c>
      <c r="J48" s="548">
        <v>31</v>
      </c>
      <c r="K48" s="549">
        <v>10</v>
      </c>
      <c r="L48" s="380">
        <v>32.258064516129032</v>
      </c>
    </row>
    <row r="49" spans="1:12" s="110" customFormat="1" ht="15" customHeight="1" x14ac:dyDescent="0.2">
      <c r="A49" s="381"/>
      <c r="B49" s="385"/>
      <c r="C49" s="382" t="s">
        <v>352</v>
      </c>
      <c r="D49" s="385"/>
      <c r="E49" s="383"/>
      <c r="F49" s="548">
        <v>18</v>
      </c>
      <c r="G49" s="548">
        <v>16</v>
      </c>
      <c r="H49" s="548">
        <v>24</v>
      </c>
      <c r="I49" s="548">
        <v>10</v>
      </c>
      <c r="J49" s="548">
        <v>18</v>
      </c>
      <c r="K49" s="549">
        <v>0</v>
      </c>
      <c r="L49" s="380">
        <v>0</v>
      </c>
    </row>
    <row r="50" spans="1:12" s="110" customFormat="1" ht="15" customHeight="1" x14ac:dyDescent="0.2">
      <c r="A50" s="381"/>
      <c r="B50" s="384" t="s">
        <v>113</v>
      </c>
      <c r="C50" s="382" t="s">
        <v>181</v>
      </c>
      <c r="D50" s="385"/>
      <c r="E50" s="383"/>
      <c r="F50" s="548">
        <v>1662</v>
      </c>
      <c r="G50" s="548">
        <v>974</v>
      </c>
      <c r="H50" s="548">
        <v>1417</v>
      </c>
      <c r="I50" s="548">
        <v>1511</v>
      </c>
      <c r="J50" s="550">
        <v>1853</v>
      </c>
      <c r="K50" s="549">
        <v>-191</v>
      </c>
      <c r="L50" s="380">
        <v>-10.307609282245009</v>
      </c>
    </row>
    <row r="51" spans="1:12" s="110" customFormat="1" ht="15" customHeight="1" x14ac:dyDescent="0.2">
      <c r="A51" s="381"/>
      <c r="B51" s="385"/>
      <c r="C51" s="382" t="s">
        <v>352</v>
      </c>
      <c r="D51" s="385"/>
      <c r="E51" s="383"/>
      <c r="F51" s="548">
        <v>479</v>
      </c>
      <c r="G51" s="548">
        <v>359</v>
      </c>
      <c r="H51" s="548">
        <v>435</v>
      </c>
      <c r="I51" s="548">
        <v>476</v>
      </c>
      <c r="J51" s="548">
        <v>581</v>
      </c>
      <c r="K51" s="549">
        <v>-102</v>
      </c>
      <c r="L51" s="380">
        <v>-17.555938037865747</v>
      </c>
    </row>
    <row r="52" spans="1:12" s="110" customFormat="1" ht="15" customHeight="1" x14ac:dyDescent="0.2">
      <c r="A52" s="381"/>
      <c r="B52" s="384"/>
      <c r="C52" s="382" t="s">
        <v>182</v>
      </c>
      <c r="D52" s="385"/>
      <c r="E52" s="383"/>
      <c r="F52" s="548">
        <v>1004</v>
      </c>
      <c r="G52" s="548">
        <v>791</v>
      </c>
      <c r="H52" s="548">
        <v>923</v>
      </c>
      <c r="I52" s="548">
        <v>1081</v>
      </c>
      <c r="J52" s="548">
        <v>976</v>
      </c>
      <c r="K52" s="549">
        <v>28</v>
      </c>
      <c r="L52" s="380">
        <v>2.8688524590163933</v>
      </c>
    </row>
    <row r="53" spans="1:12" s="269" customFormat="1" ht="11.25" customHeight="1" x14ac:dyDescent="0.2">
      <c r="A53" s="381"/>
      <c r="B53" s="385"/>
      <c r="C53" s="382" t="s">
        <v>352</v>
      </c>
      <c r="D53" s="385"/>
      <c r="E53" s="383"/>
      <c r="F53" s="548">
        <v>444</v>
      </c>
      <c r="G53" s="548">
        <v>328</v>
      </c>
      <c r="H53" s="548">
        <v>379</v>
      </c>
      <c r="I53" s="548">
        <v>473</v>
      </c>
      <c r="J53" s="550">
        <v>413</v>
      </c>
      <c r="K53" s="549">
        <v>31</v>
      </c>
      <c r="L53" s="380">
        <v>7.5060532687651333</v>
      </c>
    </row>
    <row r="54" spans="1:12" s="151" customFormat="1" ht="12.75" customHeight="1" x14ac:dyDescent="0.2">
      <c r="A54" s="381"/>
      <c r="B54" s="384" t="s">
        <v>113</v>
      </c>
      <c r="C54" s="384" t="s">
        <v>116</v>
      </c>
      <c r="D54" s="385"/>
      <c r="E54" s="383"/>
      <c r="F54" s="548">
        <v>2326</v>
      </c>
      <c r="G54" s="548">
        <v>1547</v>
      </c>
      <c r="H54" s="548">
        <v>1995</v>
      </c>
      <c r="I54" s="548">
        <v>2259</v>
      </c>
      <c r="J54" s="548">
        <v>2474</v>
      </c>
      <c r="K54" s="549">
        <v>-148</v>
      </c>
      <c r="L54" s="380">
        <v>-5.9822150363783351</v>
      </c>
    </row>
    <row r="55" spans="1:12" ht="11.25" x14ac:dyDescent="0.2">
      <c r="A55" s="381"/>
      <c r="B55" s="385"/>
      <c r="C55" s="382" t="s">
        <v>352</v>
      </c>
      <c r="D55" s="385"/>
      <c r="E55" s="383"/>
      <c r="F55" s="548">
        <v>805</v>
      </c>
      <c r="G55" s="548">
        <v>594</v>
      </c>
      <c r="H55" s="548">
        <v>682</v>
      </c>
      <c r="I55" s="548">
        <v>817</v>
      </c>
      <c r="J55" s="548">
        <v>831</v>
      </c>
      <c r="K55" s="549">
        <v>-26</v>
      </c>
      <c r="L55" s="380">
        <v>-3.1287605294825513</v>
      </c>
    </row>
    <row r="56" spans="1:12" ht="14.25" customHeight="1" x14ac:dyDescent="0.2">
      <c r="A56" s="381"/>
      <c r="B56" s="385"/>
      <c r="C56" s="384" t="s">
        <v>117</v>
      </c>
      <c r="D56" s="385"/>
      <c r="E56" s="383"/>
      <c r="F56" s="548">
        <v>338</v>
      </c>
      <c r="G56" s="548">
        <v>215</v>
      </c>
      <c r="H56" s="548">
        <v>344</v>
      </c>
      <c r="I56" s="548">
        <v>330</v>
      </c>
      <c r="J56" s="548">
        <v>353</v>
      </c>
      <c r="K56" s="549">
        <v>-15</v>
      </c>
      <c r="L56" s="380">
        <v>-4.2492917847025495</v>
      </c>
    </row>
    <row r="57" spans="1:12" ht="18.75" customHeight="1" x14ac:dyDescent="0.2">
      <c r="A57" s="388"/>
      <c r="B57" s="389"/>
      <c r="C57" s="390" t="s">
        <v>352</v>
      </c>
      <c r="D57" s="389"/>
      <c r="E57" s="391"/>
      <c r="F57" s="551">
        <v>117</v>
      </c>
      <c r="G57" s="552">
        <v>92</v>
      </c>
      <c r="H57" s="552">
        <v>132</v>
      </c>
      <c r="I57" s="552">
        <v>132</v>
      </c>
      <c r="J57" s="552">
        <v>161</v>
      </c>
      <c r="K57" s="553">
        <f t="shared" ref="K57" si="0">IF(OR(F57=".",J57=".")=TRUE,".",IF(OR(F57="*",J57="*")=TRUE,"*",IF(AND(F57="-",J57="-")=TRUE,"-",IF(AND(ISNUMBER(J57),ISNUMBER(F57))=TRUE,IF(F57-J57=0,0,F57-J57),IF(ISNUMBER(F57)=TRUE,F57,-J57)))))</f>
        <v>-44</v>
      </c>
      <c r="L57" s="392">
        <f t="shared" ref="L57" si="1">IF(K57 =".",".",IF(K57 ="*","*",IF(K57="-","-",IF(K57=0,0,IF(OR(J57="-",J57=".",F57="-",F57=".")=TRUE,"X",IF(J57=0,"0,0",IF(ABS(K57*100/J57)&gt;250,".X",(K57*100/J57))))))))</f>
        <v>-27.329192546583851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2728</v>
      </c>
      <c r="E11" s="114">
        <v>1938</v>
      </c>
      <c r="F11" s="114">
        <v>2997</v>
      </c>
      <c r="G11" s="114">
        <v>2639</v>
      </c>
      <c r="H11" s="140">
        <v>2898</v>
      </c>
      <c r="I11" s="115">
        <v>-170</v>
      </c>
      <c r="J11" s="116">
        <v>-5.8661145617667358</v>
      </c>
    </row>
    <row r="12" spans="1:15" s="110" customFormat="1" ht="24.95" customHeight="1" x14ac:dyDescent="0.2">
      <c r="A12" s="193" t="s">
        <v>132</v>
      </c>
      <c r="B12" s="194" t="s">
        <v>133</v>
      </c>
      <c r="C12" s="113">
        <v>6.4149560117302054</v>
      </c>
      <c r="D12" s="115">
        <v>175</v>
      </c>
      <c r="E12" s="114">
        <v>63</v>
      </c>
      <c r="F12" s="114">
        <v>183</v>
      </c>
      <c r="G12" s="114">
        <v>172</v>
      </c>
      <c r="H12" s="140">
        <v>184</v>
      </c>
      <c r="I12" s="115">
        <v>-9</v>
      </c>
      <c r="J12" s="116">
        <v>-4.8913043478260869</v>
      </c>
    </row>
    <row r="13" spans="1:15" s="110" customFormat="1" ht="24.95" customHeight="1" x14ac:dyDescent="0.2">
      <c r="A13" s="193" t="s">
        <v>134</v>
      </c>
      <c r="B13" s="199" t="s">
        <v>214</v>
      </c>
      <c r="C13" s="113">
        <v>3.9222873900293256</v>
      </c>
      <c r="D13" s="115">
        <v>107</v>
      </c>
      <c r="E13" s="114">
        <v>54</v>
      </c>
      <c r="F13" s="114">
        <v>81</v>
      </c>
      <c r="G13" s="114">
        <v>63</v>
      </c>
      <c r="H13" s="140">
        <v>45</v>
      </c>
      <c r="I13" s="115">
        <v>62</v>
      </c>
      <c r="J13" s="116">
        <v>137.77777777777777</v>
      </c>
    </row>
    <row r="14" spans="1:15" s="287" customFormat="1" ht="24.95" customHeight="1" x14ac:dyDescent="0.2">
      <c r="A14" s="193" t="s">
        <v>215</v>
      </c>
      <c r="B14" s="199" t="s">
        <v>137</v>
      </c>
      <c r="C14" s="113">
        <v>15.542521994134898</v>
      </c>
      <c r="D14" s="115">
        <v>424</v>
      </c>
      <c r="E14" s="114">
        <v>192</v>
      </c>
      <c r="F14" s="114">
        <v>352</v>
      </c>
      <c r="G14" s="114">
        <v>276</v>
      </c>
      <c r="H14" s="140">
        <v>433</v>
      </c>
      <c r="I14" s="115">
        <v>-9</v>
      </c>
      <c r="J14" s="116">
        <v>-2.0785219399538106</v>
      </c>
      <c r="K14" s="110"/>
      <c r="L14" s="110"/>
      <c r="M14" s="110"/>
      <c r="N14" s="110"/>
      <c r="O14" s="110"/>
    </row>
    <row r="15" spans="1:15" s="110" customFormat="1" ht="24.95" customHeight="1" x14ac:dyDescent="0.2">
      <c r="A15" s="193" t="s">
        <v>216</v>
      </c>
      <c r="B15" s="199" t="s">
        <v>217</v>
      </c>
      <c r="C15" s="113">
        <v>4.8753665689149557</v>
      </c>
      <c r="D15" s="115">
        <v>133</v>
      </c>
      <c r="E15" s="114">
        <v>58</v>
      </c>
      <c r="F15" s="114">
        <v>48</v>
      </c>
      <c r="G15" s="114">
        <v>56</v>
      </c>
      <c r="H15" s="140">
        <v>119</v>
      </c>
      <c r="I15" s="115">
        <v>14</v>
      </c>
      <c r="J15" s="116">
        <v>11.764705882352942</v>
      </c>
    </row>
    <row r="16" spans="1:15" s="287" customFormat="1" ht="24.95" customHeight="1" x14ac:dyDescent="0.2">
      <c r="A16" s="193" t="s">
        <v>218</v>
      </c>
      <c r="B16" s="199" t="s">
        <v>141</v>
      </c>
      <c r="C16" s="113">
        <v>5.0953079178885634</v>
      </c>
      <c r="D16" s="115">
        <v>139</v>
      </c>
      <c r="E16" s="114">
        <v>66</v>
      </c>
      <c r="F16" s="114">
        <v>129</v>
      </c>
      <c r="G16" s="114">
        <v>98</v>
      </c>
      <c r="H16" s="140">
        <v>167</v>
      </c>
      <c r="I16" s="115">
        <v>-28</v>
      </c>
      <c r="J16" s="116">
        <v>-16.766467065868262</v>
      </c>
      <c r="K16" s="110"/>
      <c r="L16" s="110"/>
      <c r="M16" s="110"/>
      <c r="N16" s="110"/>
      <c r="O16" s="110"/>
    </row>
    <row r="17" spans="1:15" s="110" customFormat="1" ht="24.95" customHeight="1" x14ac:dyDescent="0.2">
      <c r="A17" s="193" t="s">
        <v>142</v>
      </c>
      <c r="B17" s="199" t="s">
        <v>220</v>
      </c>
      <c r="C17" s="113">
        <v>5.5718475073313787</v>
      </c>
      <c r="D17" s="115">
        <v>152</v>
      </c>
      <c r="E17" s="114">
        <v>68</v>
      </c>
      <c r="F17" s="114">
        <v>175</v>
      </c>
      <c r="G17" s="114">
        <v>122</v>
      </c>
      <c r="H17" s="140">
        <v>147</v>
      </c>
      <c r="I17" s="115">
        <v>5</v>
      </c>
      <c r="J17" s="116">
        <v>3.4013605442176869</v>
      </c>
    </row>
    <row r="18" spans="1:15" s="287" customFormat="1" ht="24.95" customHeight="1" x14ac:dyDescent="0.2">
      <c r="A18" s="201" t="s">
        <v>144</v>
      </c>
      <c r="B18" s="202" t="s">
        <v>145</v>
      </c>
      <c r="C18" s="113">
        <v>9.9340175953079175</v>
      </c>
      <c r="D18" s="115">
        <v>271</v>
      </c>
      <c r="E18" s="114">
        <v>122</v>
      </c>
      <c r="F18" s="114">
        <v>329</v>
      </c>
      <c r="G18" s="114">
        <v>214</v>
      </c>
      <c r="H18" s="140">
        <v>326</v>
      </c>
      <c r="I18" s="115">
        <v>-55</v>
      </c>
      <c r="J18" s="116">
        <v>-16.871165644171779</v>
      </c>
      <c r="K18" s="110"/>
      <c r="L18" s="110"/>
      <c r="M18" s="110"/>
      <c r="N18" s="110"/>
      <c r="O18" s="110"/>
    </row>
    <row r="19" spans="1:15" s="110" customFormat="1" ht="24.95" customHeight="1" x14ac:dyDescent="0.2">
      <c r="A19" s="193" t="s">
        <v>146</v>
      </c>
      <c r="B19" s="199" t="s">
        <v>147</v>
      </c>
      <c r="C19" s="113">
        <v>10.630498533724341</v>
      </c>
      <c r="D19" s="115">
        <v>290</v>
      </c>
      <c r="E19" s="114">
        <v>251</v>
      </c>
      <c r="F19" s="114">
        <v>321</v>
      </c>
      <c r="G19" s="114">
        <v>285</v>
      </c>
      <c r="H19" s="140">
        <v>286</v>
      </c>
      <c r="I19" s="115">
        <v>4</v>
      </c>
      <c r="J19" s="116">
        <v>1.3986013986013985</v>
      </c>
    </row>
    <row r="20" spans="1:15" s="287" customFormat="1" ht="24.95" customHeight="1" x14ac:dyDescent="0.2">
      <c r="A20" s="193" t="s">
        <v>148</v>
      </c>
      <c r="B20" s="199" t="s">
        <v>149</v>
      </c>
      <c r="C20" s="113">
        <v>8.5410557184750733</v>
      </c>
      <c r="D20" s="115">
        <v>233</v>
      </c>
      <c r="E20" s="114">
        <v>153</v>
      </c>
      <c r="F20" s="114">
        <v>233</v>
      </c>
      <c r="G20" s="114">
        <v>207</v>
      </c>
      <c r="H20" s="140">
        <v>265</v>
      </c>
      <c r="I20" s="115">
        <v>-32</v>
      </c>
      <c r="J20" s="116">
        <v>-12.075471698113208</v>
      </c>
      <c r="K20" s="110"/>
      <c r="L20" s="110"/>
      <c r="M20" s="110"/>
      <c r="N20" s="110"/>
      <c r="O20" s="110"/>
    </row>
    <row r="21" spans="1:15" s="110" customFormat="1" ht="24.95" customHeight="1" x14ac:dyDescent="0.2">
      <c r="A21" s="201" t="s">
        <v>150</v>
      </c>
      <c r="B21" s="202" t="s">
        <v>151</v>
      </c>
      <c r="C21" s="113">
        <v>6.0850439882697946</v>
      </c>
      <c r="D21" s="115">
        <v>166</v>
      </c>
      <c r="E21" s="114">
        <v>147</v>
      </c>
      <c r="F21" s="114">
        <v>195</v>
      </c>
      <c r="G21" s="114">
        <v>344</v>
      </c>
      <c r="H21" s="140">
        <v>219</v>
      </c>
      <c r="I21" s="115">
        <v>-53</v>
      </c>
      <c r="J21" s="116">
        <v>-24.200913242009133</v>
      </c>
    </row>
    <row r="22" spans="1:15" s="110" customFormat="1" ht="24.95" customHeight="1" x14ac:dyDescent="0.2">
      <c r="A22" s="201" t="s">
        <v>152</v>
      </c>
      <c r="B22" s="199" t="s">
        <v>153</v>
      </c>
      <c r="C22" s="113">
        <v>0.32991202346041054</v>
      </c>
      <c r="D22" s="115">
        <v>9</v>
      </c>
      <c r="E22" s="114">
        <v>3</v>
      </c>
      <c r="F22" s="114">
        <v>9</v>
      </c>
      <c r="G22" s="114">
        <v>7</v>
      </c>
      <c r="H22" s="140">
        <v>7</v>
      </c>
      <c r="I22" s="115">
        <v>2</v>
      </c>
      <c r="J22" s="116">
        <v>28.571428571428573</v>
      </c>
    </row>
    <row r="23" spans="1:15" s="110" customFormat="1" ht="24.95" customHeight="1" x14ac:dyDescent="0.2">
      <c r="A23" s="193" t="s">
        <v>154</v>
      </c>
      <c r="B23" s="199" t="s">
        <v>155</v>
      </c>
      <c r="C23" s="113">
        <v>0.47653958944281527</v>
      </c>
      <c r="D23" s="115">
        <v>13</v>
      </c>
      <c r="E23" s="114">
        <v>14</v>
      </c>
      <c r="F23" s="114">
        <v>28</v>
      </c>
      <c r="G23" s="114">
        <v>16</v>
      </c>
      <c r="H23" s="140">
        <v>20</v>
      </c>
      <c r="I23" s="115">
        <v>-7</v>
      </c>
      <c r="J23" s="116">
        <v>-35</v>
      </c>
    </row>
    <row r="24" spans="1:15" s="110" customFormat="1" ht="24.95" customHeight="1" x14ac:dyDescent="0.2">
      <c r="A24" s="193" t="s">
        <v>156</v>
      </c>
      <c r="B24" s="199" t="s">
        <v>221</v>
      </c>
      <c r="C24" s="113">
        <v>4.1055718475073313</v>
      </c>
      <c r="D24" s="115">
        <v>112</v>
      </c>
      <c r="E24" s="114">
        <v>64</v>
      </c>
      <c r="F24" s="114">
        <v>102</v>
      </c>
      <c r="G24" s="114">
        <v>84</v>
      </c>
      <c r="H24" s="140">
        <v>110</v>
      </c>
      <c r="I24" s="115">
        <v>2</v>
      </c>
      <c r="J24" s="116">
        <v>1.8181818181818181</v>
      </c>
    </row>
    <row r="25" spans="1:15" s="110" customFormat="1" ht="24.95" customHeight="1" x14ac:dyDescent="0.2">
      <c r="A25" s="193" t="s">
        <v>222</v>
      </c>
      <c r="B25" s="204" t="s">
        <v>159</v>
      </c>
      <c r="C25" s="113">
        <v>6.1583577712609969</v>
      </c>
      <c r="D25" s="115">
        <v>168</v>
      </c>
      <c r="E25" s="114">
        <v>118</v>
      </c>
      <c r="F25" s="114">
        <v>144</v>
      </c>
      <c r="G25" s="114">
        <v>190</v>
      </c>
      <c r="H25" s="140">
        <v>181</v>
      </c>
      <c r="I25" s="115">
        <v>-13</v>
      </c>
      <c r="J25" s="116">
        <v>-7.1823204419889501</v>
      </c>
    </row>
    <row r="26" spans="1:15" s="110" customFormat="1" ht="24.95" customHeight="1" x14ac:dyDescent="0.2">
      <c r="A26" s="201">
        <v>782.78300000000002</v>
      </c>
      <c r="B26" s="203" t="s">
        <v>160</v>
      </c>
      <c r="C26" s="113">
        <v>2.5293255131964809</v>
      </c>
      <c r="D26" s="115">
        <v>69</v>
      </c>
      <c r="E26" s="114">
        <v>67</v>
      </c>
      <c r="F26" s="114">
        <v>102</v>
      </c>
      <c r="G26" s="114">
        <v>73</v>
      </c>
      <c r="H26" s="140">
        <v>115</v>
      </c>
      <c r="I26" s="115">
        <v>-46</v>
      </c>
      <c r="J26" s="116">
        <v>-40</v>
      </c>
    </row>
    <row r="27" spans="1:15" s="110" customFormat="1" ht="24.95" customHeight="1" x14ac:dyDescent="0.2">
      <c r="A27" s="193" t="s">
        <v>161</v>
      </c>
      <c r="B27" s="199" t="s">
        <v>162</v>
      </c>
      <c r="C27" s="113">
        <v>2.6759530791788855</v>
      </c>
      <c r="D27" s="115">
        <v>73</v>
      </c>
      <c r="E27" s="114">
        <v>90</v>
      </c>
      <c r="F27" s="114">
        <v>134</v>
      </c>
      <c r="G27" s="114">
        <v>83</v>
      </c>
      <c r="H27" s="140">
        <v>84</v>
      </c>
      <c r="I27" s="115">
        <v>-11</v>
      </c>
      <c r="J27" s="116">
        <v>-13.095238095238095</v>
      </c>
    </row>
    <row r="28" spans="1:15" s="110" customFormat="1" ht="24.95" customHeight="1" x14ac:dyDescent="0.2">
      <c r="A28" s="193" t="s">
        <v>163</v>
      </c>
      <c r="B28" s="199" t="s">
        <v>164</v>
      </c>
      <c r="C28" s="113">
        <v>1.8695014662756597</v>
      </c>
      <c r="D28" s="115">
        <v>51</v>
      </c>
      <c r="E28" s="114">
        <v>37</v>
      </c>
      <c r="F28" s="114">
        <v>110</v>
      </c>
      <c r="G28" s="114">
        <v>41</v>
      </c>
      <c r="H28" s="140">
        <v>42</v>
      </c>
      <c r="I28" s="115">
        <v>9</v>
      </c>
      <c r="J28" s="116">
        <v>21.428571428571427</v>
      </c>
    </row>
    <row r="29" spans="1:15" s="110" customFormat="1" ht="24.95" customHeight="1" x14ac:dyDescent="0.2">
      <c r="A29" s="193">
        <v>86</v>
      </c>
      <c r="B29" s="199" t="s">
        <v>165</v>
      </c>
      <c r="C29" s="113">
        <v>4.5087976539589443</v>
      </c>
      <c r="D29" s="115">
        <v>123</v>
      </c>
      <c r="E29" s="114">
        <v>201</v>
      </c>
      <c r="F29" s="114">
        <v>146</v>
      </c>
      <c r="G29" s="114">
        <v>152</v>
      </c>
      <c r="H29" s="140">
        <v>143</v>
      </c>
      <c r="I29" s="115">
        <v>-20</v>
      </c>
      <c r="J29" s="116">
        <v>-13.986013986013987</v>
      </c>
    </row>
    <row r="30" spans="1:15" s="110" customFormat="1" ht="24.95" customHeight="1" x14ac:dyDescent="0.2">
      <c r="A30" s="193">
        <v>87.88</v>
      </c>
      <c r="B30" s="204" t="s">
        <v>166</v>
      </c>
      <c r="C30" s="113">
        <v>11.107038123167156</v>
      </c>
      <c r="D30" s="115">
        <v>303</v>
      </c>
      <c r="E30" s="114">
        <v>262</v>
      </c>
      <c r="F30" s="114">
        <v>330</v>
      </c>
      <c r="G30" s="114">
        <v>278</v>
      </c>
      <c r="H30" s="140">
        <v>270</v>
      </c>
      <c r="I30" s="115">
        <v>33</v>
      </c>
      <c r="J30" s="116">
        <v>12.222222222222221</v>
      </c>
    </row>
    <row r="31" spans="1:15" s="110" customFormat="1" ht="24.95" customHeight="1" x14ac:dyDescent="0.2">
      <c r="A31" s="193" t="s">
        <v>167</v>
      </c>
      <c r="B31" s="199" t="s">
        <v>168</v>
      </c>
      <c r="C31" s="113">
        <v>5.1686217008797657</v>
      </c>
      <c r="D31" s="115">
        <v>141</v>
      </c>
      <c r="E31" s="114">
        <v>100</v>
      </c>
      <c r="F31" s="114">
        <v>198</v>
      </c>
      <c r="G31" s="114">
        <v>154</v>
      </c>
      <c r="H31" s="140">
        <v>168</v>
      </c>
      <c r="I31" s="115">
        <v>-27</v>
      </c>
      <c r="J31" s="116">
        <v>-16.071428571428573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6.4149560117302054</v>
      </c>
      <c r="D34" s="115">
        <v>175</v>
      </c>
      <c r="E34" s="114">
        <v>63</v>
      </c>
      <c r="F34" s="114">
        <v>183</v>
      </c>
      <c r="G34" s="114">
        <v>172</v>
      </c>
      <c r="H34" s="140">
        <v>184</v>
      </c>
      <c r="I34" s="115">
        <v>-9</v>
      </c>
      <c r="J34" s="116">
        <v>-4.8913043478260869</v>
      </c>
    </row>
    <row r="35" spans="1:10" s="110" customFormat="1" ht="24.95" customHeight="1" x14ac:dyDescent="0.2">
      <c r="A35" s="292" t="s">
        <v>171</v>
      </c>
      <c r="B35" s="293" t="s">
        <v>172</v>
      </c>
      <c r="C35" s="113">
        <v>29.39882697947214</v>
      </c>
      <c r="D35" s="115">
        <v>802</v>
      </c>
      <c r="E35" s="114">
        <v>368</v>
      </c>
      <c r="F35" s="114">
        <v>762</v>
      </c>
      <c r="G35" s="114">
        <v>553</v>
      </c>
      <c r="H35" s="140">
        <v>804</v>
      </c>
      <c r="I35" s="115">
        <v>-2</v>
      </c>
      <c r="J35" s="116">
        <v>-0.24875621890547264</v>
      </c>
    </row>
    <row r="36" spans="1:10" s="110" customFormat="1" ht="24.95" customHeight="1" x14ac:dyDescent="0.2">
      <c r="A36" s="294" t="s">
        <v>173</v>
      </c>
      <c r="B36" s="295" t="s">
        <v>174</v>
      </c>
      <c r="C36" s="125">
        <v>64.186217008797655</v>
      </c>
      <c r="D36" s="143">
        <v>1751</v>
      </c>
      <c r="E36" s="144">
        <v>1507</v>
      </c>
      <c r="F36" s="144">
        <v>2052</v>
      </c>
      <c r="G36" s="144">
        <v>1914</v>
      </c>
      <c r="H36" s="145">
        <v>1910</v>
      </c>
      <c r="I36" s="143">
        <v>-159</v>
      </c>
      <c r="J36" s="146">
        <v>-8.3246073298429319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2728</v>
      </c>
      <c r="F11" s="264">
        <v>1938</v>
      </c>
      <c r="G11" s="264">
        <v>2997</v>
      </c>
      <c r="H11" s="264">
        <v>2639</v>
      </c>
      <c r="I11" s="265">
        <v>2898</v>
      </c>
      <c r="J11" s="263">
        <v>-170</v>
      </c>
      <c r="K11" s="266">
        <v>-5.8661145617667358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26.979472140762464</v>
      </c>
      <c r="E13" s="115">
        <v>736</v>
      </c>
      <c r="F13" s="114">
        <v>552</v>
      </c>
      <c r="G13" s="114">
        <v>661</v>
      </c>
      <c r="H13" s="114">
        <v>729</v>
      </c>
      <c r="I13" s="140">
        <v>741</v>
      </c>
      <c r="J13" s="115">
        <v>-5</v>
      </c>
      <c r="K13" s="116">
        <v>-0.67476383265856954</v>
      </c>
    </row>
    <row r="14" spans="1:15" ht="15.95" customHeight="1" x14ac:dyDescent="0.2">
      <c r="A14" s="306" t="s">
        <v>230</v>
      </c>
      <c r="B14" s="307"/>
      <c r="C14" s="308"/>
      <c r="D14" s="113">
        <v>59.420821114369502</v>
      </c>
      <c r="E14" s="115">
        <v>1621</v>
      </c>
      <c r="F14" s="114">
        <v>1093</v>
      </c>
      <c r="G14" s="114">
        <v>1875</v>
      </c>
      <c r="H14" s="114">
        <v>1567</v>
      </c>
      <c r="I14" s="140">
        <v>1768</v>
      </c>
      <c r="J14" s="115">
        <v>-147</v>
      </c>
      <c r="K14" s="116">
        <v>-8.3144796380090504</v>
      </c>
    </row>
    <row r="15" spans="1:15" ht="15.95" customHeight="1" x14ac:dyDescent="0.2">
      <c r="A15" s="306" t="s">
        <v>231</v>
      </c>
      <c r="B15" s="307"/>
      <c r="C15" s="308"/>
      <c r="D15" s="113">
        <v>6.7815249266862168</v>
      </c>
      <c r="E15" s="115">
        <v>185</v>
      </c>
      <c r="F15" s="114">
        <v>147</v>
      </c>
      <c r="G15" s="114">
        <v>207</v>
      </c>
      <c r="H15" s="114">
        <v>166</v>
      </c>
      <c r="I15" s="140">
        <v>205</v>
      </c>
      <c r="J15" s="115">
        <v>-20</v>
      </c>
      <c r="K15" s="116">
        <v>-9.7560975609756095</v>
      </c>
    </row>
    <row r="16" spans="1:15" ht="15.95" customHeight="1" x14ac:dyDescent="0.2">
      <c r="A16" s="306" t="s">
        <v>232</v>
      </c>
      <c r="B16" s="307"/>
      <c r="C16" s="308"/>
      <c r="D16" s="113">
        <v>6.7082111436950145</v>
      </c>
      <c r="E16" s="115">
        <v>183</v>
      </c>
      <c r="F16" s="114">
        <v>140</v>
      </c>
      <c r="G16" s="114">
        <v>206</v>
      </c>
      <c r="H16" s="114">
        <v>170</v>
      </c>
      <c r="I16" s="140">
        <v>182</v>
      </c>
      <c r="J16" s="115">
        <v>1</v>
      </c>
      <c r="K16" s="116">
        <v>0.5494505494505495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5.0953079178885634</v>
      </c>
      <c r="E18" s="115">
        <v>139</v>
      </c>
      <c r="F18" s="114">
        <v>59</v>
      </c>
      <c r="G18" s="114">
        <v>163</v>
      </c>
      <c r="H18" s="114">
        <v>161</v>
      </c>
      <c r="I18" s="140">
        <v>158</v>
      </c>
      <c r="J18" s="115">
        <v>-19</v>
      </c>
      <c r="K18" s="116">
        <v>-12.025316455696203</v>
      </c>
    </row>
    <row r="19" spans="1:11" ht="14.1" customHeight="1" x14ac:dyDescent="0.2">
      <c r="A19" s="306" t="s">
        <v>235</v>
      </c>
      <c r="B19" s="307" t="s">
        <v>236</v>
      </c>
      <c r="C19" s="308"/>
      <c r="D19" s="113">
        <v>3.775659824046921</v>
      </c>
      <c r="E19" s="115">
        <v>103</v>
      </c>
      <c r="F19" s="114">
        <v>26</v>
      </c>
      <c r="G19" s="114">
        <v>121</v>
      </c>
      <c r="H19" s="114">
        <v>127</v>
      </c>
      <c r="I19" s="140">
        <v>111</v>
      </c>
      <c r="J19" s="115">
        <v>-8</v>
      </c>
      <c r="K19" s="116">
        <v>-7.2072072072072073</v>
      </c>
    </row>
    <row r="20" spans="1:11" ht="14.1" customHeight="1" x14ac:dyDescent="0.2">
      <c r="A20" s="306">
        <v>12</v>
      </c>
      <c r="B20" s="307" t="s">
        <v>237</v>
      </c>
      <c r="C20" s="308"/>
      <c r="D20" s="113">
        <v>1.9794721407624634</v>
      </c>
      <c r="E20" s="115">
        <v>54</v>
      </c>
      <c r="F20" s="114">
        <v>20</v>
      </c>
      <c r="G20" s="114">
        <v>32</v>
      </c>
      <c r="H20" s="114">
        <v>66</v>
      </c>
      <c r="I20" s="140">
        <v>46</v>
      </c>
      <c r="J20" s="115">
        <v>8</v>
      </c>
      <c r="K20" s="116">
        <v>17.391304347826086</v>
      </c>
    </row>
    <row r="21" spans="1:11" ht="14.1" customHeight="1" x14ac:dyDescent="0.2">
      <c r="A21" s="306">
        <v>21</v>
      </c>
      <c r="B21" s="307" t="s">
        <v>238</v>
      </c>
      <c r="C21" s="308"/>
      <c r="D21" s="113">
        <v>1.0263929618768328</v>
      </c>
      <c r="E21" s="115">
        <v>28</v>
      </c>
      <c r="F21" s="114">
        <v>5</v>
      </c>
      <c r="G21" s="114" t="s">
        <v>513</v>
      </c>
      <c r="H21" s="114">
        <v>27</v>
      </c>
      <c r="I21" s="140">
        <v>43</v>
      </c>
      <c r="J21" s="115">
        <v>-15</v>
      </c>
      <c r="K21" s="116">
        <v>-34.883720930232556</v>
      </c>
    </row>
    <row r="22" spans="1:11" ht="14.1" customHeight="1" x14ac:dyDescent="0.2">
      <c r="A22" s="306">
        <v>22</v>
      </c>
      <c r="B22" s="307" t="s">
        <v>239</v>
      </c>
      <c r="C22" s="308"/>
      <c r="D22" s="113">
        <v>1.282991202346041</v>
      </c>
      <c r="E22" s="115">
        <v>35</v>
      </c>
      <c r="F22" s="114">
        <v>34</v>
      </c>
      <c r="G22" s="114">
        <v>57</v>
      </c>
      <c r="H22" s="114">
        <v>37</v>
      </c>
      <c r="I22" s="140">
        <v>62</v>
      </c>
      <c r="J22" s="115">
        <v>-27</v>
      </c>
      <c r="K22" s="116">
        <v>-43.548387096774192</v>
      </c>
    </row>
    <row r="23" spans="1:11" ht="14.1" customHeight="1" x14ac:dyDescent="0.2">
      <c r="A23" s="306">
        <v>23</v>
      </c>
      <c r="B23" s="307" t="s">
        <v>240</v>
      </c>
      <c r="C23" s="308"/>
      <c r="D23" s="113">
        <v>0.69648093841642233</v>
      </c>
      <c r="E23" s="115">
        <v>19</v>
      </c>
      <c r="F23" s="114">
        <v>14</v>
      </c>
      <c r="G23" s="114">
        <v>42</v>
      </c>
      <c r="H23" s="114">
        <v>14</v>
      </c>
      <c r="I23" s="140">
        <v>16</v>
      </c>
      <c r="J23" s="115">
        <v>3</v>
      </c>
      <c r="K23" s="116">
        <v>18.75</v>
      </c>
    </row>
    <row r="24" spans="1:11" ht="14.1" customHeight="1" x14ac:dyDescent="0.2">
      <c r="A24" s="306">
        <v>24</v>
      </c>
      <c r="B24" s="307" t="s">
        <v>241</v>
      </c>
      <c r="C24" s="308"/>
      <c r="D24" s="113">
        <v>2.3826979472140764</v>
      </c>
      <c r="E24" s="115">
        <v>65</v>
      </c>
      <c r="F24" s="114">
        <v>36</v>
      </c>
      <c r="G24" s="114">
        <v>52</v>
      </c>
      <c r="H24" s="114">
        <v>57</v>
      </c>
      <c r="I24" s="140">
        <v>90</v>
      </c>
      <c r="J24" s="115">
        <v>-25</v>
      </c>
      <c r="K24" s="116">
        <v>-27.777777777777779</v>
      </c>
    </row>
    <row r="25" spans="1:11" ht="14.1" customHeight="1" x14ac:dyDescent="0.2">
      <c r="A25" s="306">
        <v>25</v>
      </c>
      <c r="B25" s="307" t="s">
        <v>242</v>
      </c>
      <c r="C25" s="308"/>
      <c r="D25" s="113">
        <v>3.9222873900293256</v>
      </c>
      <c r="E25" s="115">
        <v>107</v>
      </c>
      <c r="F25" s="114">
        <v>57</v>
      </c>
      <c r="G25" s="114">
        <v>131</v>
      </c>
      <c r="H25" s="114">
        <v>93</v>
      </c>
      <c r="I25" s="140">
        <v>114</v>
      </c>
      <c r="J25" s="115">
        <v>-7</v>
      </c>
      <c r="K25" s="116">
        <v>-6.1403508771929829</v>
      </c>
    </row>
    <row r="26" spans="1:11" ht="14.1" customHeight="1" x14ac:dyDescent="0.2">
      <c r="A26" s="306">
        <v>26</v>
      </c>
      <c r="B26" s="307" t="s">
        <v>243</v>
      </c>
      <c r="C26" s="308"/>
      <c r="D26" s="113">
        <v>2.0894428152492668</v>
      </c>
      <c r="E26" s="115">
        <v>57</v>
      </c>
      <c r="F26" s="114">
        <v>29</v>
      </c>
      <c r="G26" s="114">
        <v>75</v>
      </c>
      <c r="H26" s="114">
        <v>38</v>
      </c>
      <c r="I26" s="140">
        <v>53</v>
      </c>
      <c r="J26" s="115">
        <v>4</v>
      </c>
      <c r="K26" s="116">
        <v>7.5471698113207548</v>
      </c>
    </row>
    <row r="27" spans="1:11" ht="14.1" customHeight="1" x14ac:dyDescent="0.2">
      <c r="A27" s="306">
        <v>27</v>
      </c>
      <c r="B27" s="307" t="s">
        <v>244</v>
      </c>
      <c r="C27" s="308"/>
      <c r="D27" s="113">
        <v>1.063049853372434</v>
      </c>
      <c r="E27" s="115">
        <v>29</v>
      </c>
      <c r="F27" s="114">
        <v>16</v>
      </c>
      <c r="G27" s="114">
        <v>20</v>
      </c>
      <c r="H27" s="114">
        <v>41</v>
      </c>
      <c r="I27" s="140">
        <v>59</v>
      </c>
      <c r="J27" s="115">
        <v>-30</v>
      </c>
      <c r="K27" s="116">
        <v>-50.847457627118644</v>
      </c>
    </row>
    <row r="28" spans="1:11" ht="14.1" customHeight="1" x14ac:dyDescent="0.2">
      <c r="A28" s="306">
        <v>28</v>
      </c>
      <c r="B28" s="307" t="s">
        <v>245</v>
      </c>
      <c r="C28" s="308"/>
      <c r="D28" s="113">
        <v>0</v>
      </c>
      <c r="E28" s="115">
        <v>0</v>
      </c>
      <c r="F28" s="114">
        <v>0</v>
      </c>
      <c r="G28" s="114" t="s">
        <v>513</v>
      </c>
      <c r="H28" s="114" t="s">
        <v>513</v>
      </c>
      <c r="I28" s="140" t="s">
        <v>513</v>
      </c>
      <c r="J28" s="115" t="s">
        <v>513</v>
      </c>
      <c r="K28" s="116" t="s">
        <v>513</v>
      </c>
    </row>
    <row r="29" spans="1:11" ht="14.1" customHeight="1" x14ac:dyDescent="0.2">
      <c r="A29" s="306">
        <v>29</v>
      </c>
      <c r="B29" s="307" t="s">
        <v>246</v>
      </c>
      <c r="C29" s="308"/>
      <c r="D29" s="113">
        <v>6.3782991202346038</v>
      </c>
      <c r="E29" s="115">
        <v>174</v>
      </c>
      <c r="F29" s="114">
        <v>88</v>
      </c>
      <c r="G29" s="114">
        <v>114</v>
      </c>
      <c r="H29" s="114">
        <v>116</v>
      </c>
      <c r="I29" s="140">
        <v>161</v>
      </c>
      <c r="J29" s="115">
        <v>13</v>
      </c>
      <c r="K29" s="116">
        <v>8.0745341614906838</v>
      </c>
    </row>
    <row r="30" spans="1:11" ht="14.1" customHeight="1" x14ac:dyDescent="0.2">
      <c r="A30" s="306" t="s">
        <v>247</v>
      </c>
      <c r="B30" s="307" t="s">
        <v>248</v>
      </c>
      <c r="C30" s="308"/>
      <c r="D30" s="113">
        <v>4.3621700879765397</v>
      </c>
      <c r="E30" s="115">
        <v>119</v>
      </c>
      <c r="F30" s="114">
        <v>42</v>
      </c>
      <c r="G30" s="114">
        <v>39</v>
      </c>
      <c r="H30" s="114">
        <v>24</v>
      </c>
      <c r="I30" s="140">
        <v>85</v>
      </c>
      <c r="J30" s="115">
        <v>34</v>
      </c>
      <c r="K30" s="116">
        <v>40</v>
      </c>
    </row>
    <row r="31" spans="1:11" ht="14.1" customHeight="1" x14ac:dyDescent="0.2">
      <c r="A31" s="306" t="s">
        <v>249</v>
      </c>
      <c r="B31" s="307" t="s">
        <v>250</v>
      </c>
      <c r="C31" s="308"/>
      <c r="D31" s="113">
        <v>2.0161290322580645</v>
      </c>
      <c r="E31" s="115">
        <v>55</v>
      </c>
      <c r="F31" s="114">
        <v>46</v>
      </c>
      <c r="G31" s="114">
        <v>72</v>
      </c>
      <c r="H31" s="114">
        <v>92</v>
      </c>
      <c r="I31" s="140" t="s">
        <v>513</v>
      </c>
      <c r="J31" s="115" t="s">
        <v>513</v>
      </c>
      <c r="K31" s="116" t="s">
        <v>513</v>
      </c>
    </row>
    <row r="32" spans="1:11" ht="14.1" customHeight="1" x14ac:dyDescent="0.2">
      <c r="A32" s="306">
        <v>31</v>
      </c>
      <c r="B32" s="307" t="s">
        <v>251</v>
      </c>
      <c r="C32" s="308"/>
      <c r="D32" s="113">
        <v>0.91642228739002929</v>
      </c>
      <c r="E32" s="115">
        <v>25</v>
      </c>
      <c r="F32" s="114">
        <v>13</v>
      </c>
      <c r="G32" s="114">
        <v>15</v>
      </c>
      <c r="H32" s="114">
        <v>7</v>
      </c>
      <c r="I32" s="140">
        <v>16</v>
      </c>
      <c r="J32" s="115">
        <v>9</v>
      </c>
      <c r="K32" s="116">
        <v>56.25</v>
      </c>
    </row>
    <row r="33" spans="1:11" ht="14.1" customHeight="1" x14ac:dyDescent="0.2">
      <c r="A33" s="306">
        <v>32</v>
      </c>
      <c r="B33" s="307" t="s">
        <v>252</v>
      </c>
      <c r="C33" s="308"/>
      <c r="D33" s="113">
        <v>5.6818181818181817</v>
      </c>
      <c r="E33" s="115">
        <v>155</v>
      </c>
      <c r="F33" s="114">
        <v>86</v>
      </c>
      <c r="G33" s="114">
        <v>147</v>
      </c>
      <c r="H33" s="114">
        <v>170</v>
      </c>
      <c r="I33" s="140">
        <v>181</v>
      </c>
      <c r="J33" s="115">
        <v>-26</v>
      </c>
      <c r="K33" s="116">
        <v>-14.3646408839779</v>
      </c>
    </row>
    <row r="34" spans="1:11" ht="14.1" customHeight="1" x14ac:dyDescent="0.2">
      <c r="A34" s="306">
        <v>33</v>
      </c>
      <c r="B34" s="307" t="s">
        <v>253</v>
      </c>
      <c r="C34" s="308"/>
      <c r="D34" s="113">
        <v>2.1994134897360702</v>
      </c>
      <c r="E34" s="115">
        <v>60</v>
      </c>
      <c r="F34" s="114">
        <v>25</v>
      </c>
      <c r="G34" s="114">
        <v>45</v>
      </c>
      <c r="H34" s="114">
        <v>30</v>
      </c>
      <c r="I34" s="140">
        <v>48</v>
      </c>
      <c r="J34" s="115">
        <v>12</v>
      </c>
      <c r="K34" s="116">
        <v>25</v>
      </c>
    </row>
    <row r="35" spans="1:11" ht="14.1" customHeight="1" x14ac:dyDescent="0.2">
      <c r="A35" s="306">
        <v>34</v>
      </c>
      <c r="B35" s="307" t="s">
        <v>254</v>
      </c>
      <c r="C35" s="308"/>
      <c r="D35" s="113">
        <v>5.4985337243401755</v>
      </c>
      <c r="E35" s="115">
        <v>150</v>
      </c>
      <c r="F35" s="114">
        <v>75</v>
      </c>
      <c r="G35" s="114">
        <v>110</v>
      </c>
      <c r="H35" s="114">
        <v>105</v>
      </c>
      <c r="I35" s="140">
        <v>122</v>
      </c>
      <c r="J35" s="115">
        <v>28</v>
      </c>
      <c r="K35" s="116">
        <v>22.950819672131146</v>
      </c>
    </row>
    <row r="36" spans="1:11" ht="14.1" customHeight="1" x14ac:dyDescent="0.2">
      <c r="A36" s="306">
        <v>41</v>
      </c>
      <c r="B36" s="307" t="s">
        <v>255</v>
      </c>
      <c r="C36" s="308"/>
      <c r="D36" s="113">
        <v>0.80645161290322576</v>
      </c>
      <c r="E36" s="115">
        <v>22</v>
      </c>
      <c r="F36" s="114">
        <v>16</v>
      </c>
      <c r="G36" s="114">
        <v>75</v>
      </c>
      <c r="H36" s="114">
        <v>17</v>
      </c>
      <c r="I36" s="140">
        <v>38</v>
      </c>
      <c r="J36" s="115">
        <v>-16</v>
      </c>
      <c r="K36" s="116">
        <v>-42.10526315789474</v>
      </c>
    </row>
    <row r="37" spans="1:11" ht="14.1" customHeight="1" x14ac:dyDescent="0.2">
      <c r="A37" s="306">
        <v>42</v>
      </c>
      <c r="B37" s="307" t="s">
        <v>256</v>
      </c>
      <c r="C37" s="308"/>
      <c r="D37" s="113" t="s">
        <v>513</v>
      </c>
      <c r="E37" s="115" t="s">
        <v>513</v>
      </c>
      <c r="F37" s="114" t="s">
        <v>513</v>
      </c>
      <c r="G37" s="114">
        <v>3</v>
      </c>
      <c r="H37" s="114" t="s">
        <v>513</v>
      </c>
      <c r="I37" s="140" t="s">
        <v>513</v>
      </c>
      <c r="J37" s="115" t="s">
        <v>513</v>
      </c>
      <c r="K37" s="116" t="s">
        <v>513</v>
      </c>
    </row>
    <row r="38" spans="1:11" ht="14.1" customHeight="1" x14ac:dyDescent="0.2">
      <c r="A38" s="306">
        <v>43</v>
      </c>
      <c r="B38" s="307" t="s">
        <v>257</v>
      </c>
      <c r="C38" s="308"/>
      <c r="D38" s="113">
        <v>0.62316715542521994</v>
      </c>
      <c r="E38" s="115">
        <v>17</v>
      </c>
      <c r="F38" s="114">
        <v>8</v>
      </c>
      <c r="G38" s="114">
        <v>17</v>
      </c>
      <c r="H38" s="114">
        <v>7</v>
      </c>
      <c r="I38" s="140">
        <v>10</v>
      </c>
      <c r="J38" s="115">
        <v>7</v>
      </c>
      <c r="K38" s="116">
        <v>70</v>
      </c>
    </row>
    <row r="39" spans="1:11" ht="14.1" customHeight="1" x14ac:dyDescent="0.2">
      <c r="A39" s="306">
        <v>51</v>
      </c>
      <c r="B39" s="307" t="s">
        <v>258</v>
      </c>
      <c r="C39" s="308"/>
      <c r="D39" s="113">
        <v>5.6085043988269794</v>
      </c>
      <c r="E39" s="115">
        <v>153</v>
      </c>
      <c r="F39" s="114">
        <v>127</v>
      </c>
      <c r="G39" s="114">
        <v>182</v>
      </c>
      <c r="H39" s="114">
        <v>138</v>
      </c>
      <c r="I39" s="140">
        <v>170</v>
      </c>
      <c r="J39" s="115">
        <v>-17</v>
      </c>
      <c r="K39" s="116">
        <v>-10</v>
      </c>
    </row>
    <row r="40" spans="1:11" ht="14.1" customHeight="1" x14ac:dyDescent="0.2">
      <c r="A40" s="306" t="s">
        <v>259</v>
      </c>
      <c r="B40" s="307" t="s">
        <v>260</v>
      </c>
      <c r="C40" s="308"/>
      <c r="D40" s="113">
        <v>5.0953079178885634</v>
      </c>
      <c r="E40" s="115">
        <v>139</v>
      </c>
      <c r="F40" s="114">
        <v>115</v>
      </c>
      <c r="G40" s="114">
        <v>148</v>
      </c>
      <c r="H40" s="114">
        <v>123</v>
      </c>
      <c r="I40" s="140">
        <v>144</v>
      </c>
      <c r="J40" s="115">
        <v>-5</v>
      </c>
      <c r="K40" s="116">
        <v>-3.4722222222222223</v>
      </c>
    </row>
    <row r="41" spans="1:11" ht="14.1" customHeight="1" x14ac:dyDescent="0.2">
      <c r="A41" s="306"/>
      <c r="B41" s="307" t="s">
        <v>261</v>
      </c>
      <c r="C41" s="308"/>
      <c r="D41" s="113">
        <v>3.2624633431085046</v>
      </c>
      <c r="E41" s="115">
        <v>89</v>
      </c>
      <c r="F41" s="114">
        <v>52</v>
      </c>
      <c r="G41" s="114">
        <v>97</v>
      </c>
      <c r="H41" s="114">
        <v>62</v>
      </c>
      <c r="I41" s="140">
        <v>109</v>
      </c>
      <c r="J41" s="115">
        <v>-20</v>
      </c>
      <c r="K41" s="116">
        <v>-18.348623853211009</v>
      </c>
    </row>
    <row r="42" spans="1:11" ht="14.1" customHeight="1" x14ac:dyDescent="0.2">
      <c r="A42" s="306">
        <v>52</v>
      </c>
      <c r="B42" s="307" t="s">
        <v>262</v>
      </c>
      <c r="C42" s="308"/>
      <c r="D42" s="113">
        <v>6.854838709677419</v>
      </c>
      <c r="E42" s="115">
        <v>187</v>
      </c>
      <c r="F42" s="114">
        <v>117</v>
      </c>
      <c r="G42" s="114">
        <v>215</v>
      </c>
      <c r="H42" s="114">
        <v>158</v>
      </c>
      <c r="I42" s="140">
        <v>199</v>
      </c>
      <c r="J42" s="115">
        <v>-12</v>
      </c>
      <c r="K42" s="116">
        <v>-6.0301507537688446</v>
      </c>
    </row>
    <row r="43" spans="1:11" ht="14.1" customHeight="1" x14ac:dyDescent="0.2">
      <c r="A43" s="306" t="s">
        <v>263</v>
      </c>
      <c r="B43" s="307" t="s">
        <v>264</v>
      </c>
      <c r="C43" s="308"/>
      <c r="D43" s="113">
        <v>5.7551319648093839</v>
      </c>
      <c r="E43" s="115">
        <v>157</v>
      </c>
      <c r="F43" s="114">
        <v>99</v>
      </c>
      <c r="G43" s="114">
        <v>168</v>
      </c>
      <c r="H43" s="114">
        <v>131</v>
      </c>
      <c r="I43" s="140">
        <v>144</v>
      </c>
      <c r="J43" s="115">
        <v>13</v>
      </c>
      <c r="K43" s="116">
        <v>9.0277777777777786</v>
      </c>
    </row>
    <row r="44" spans="1:11" ht="14.1" customHeight="1" x14ac:dyDescent="0.2">
      <c r="A44" s="306">
        <v>53</v>
      </c>
      <c r="B44" s="307" t="s">
        <v>265</v>
      </c>
      <c r="C44" s="308"/>
      <c r="D44" s="113">
        <v>1.2096774193548387</v>
      </c>
      <c r="E44" s="115">
        <v>33</v>
      </c>
      <c r="F44" s="114">
        <v>18</v>
      </c>
      <c r="G44" s="114">
        <v>39</v>
      </c>
      <c r="H44" s="114">
        <v>47</v>
      </c>
      <c r="I44" s="140">
        <v>34</v>
      </c>
      <c r="J44" s="115">
        <v>-1</v>
      </c>
      <c r="K44" s="116">
        <v>-2.9411764705882355</v>
      </c>
    </row>
    <row r="45" spans="1:11" ht="14.1" customHeight="1" x14ac:dyDescent="0.2">
      <c r="A45" s="306" t="s">
        <v>266</v>
      </c>
      <c r="B45" s="307" t="s">
        <v>267</v>
      </c>
      <c r="C45" s="308"/>
      <c r="D45" s="113">
        <v>1.2096774193548387</v>
      </c>
      <c r="E45" s="115">
        <v>33</v>
      </c>
      <c r="F45" s="114">
        <v>17</v>
      </c>
      <c r="G45" s="114">
        <v>39</v>
      </c>
      <c r="H45" s="114">
        <v>46</v>
      </c>
      <c r="I45" s="140">
        <v>33</v>
      </c>
      <c r="J45" s="115">
        <v>0</v>
      </c>
      <c r="K45" s="116">
        <v>0</v>
      </c>
    </row>
    <row r="46" spans="1:11" ht="14.1" customHeight="1" x14ac:dyDescent="0.2">
      <c r="A46" s="306">
        <v>54</v>
      </c>
      <c r="B46" s="307" t="s">
        <v>268</v>
      </c>
      <c r="C46" s="308"/>
      <c r="D46" s="113">
        <v>3.0425219941348973</v>
      </c>
      <c r="E46" s="115">
        <v>83</v>
      </c>
      <c r="F46" s="114">
        <v>62</v>
      </c>
      <c r="G46" s="114">
        <v>62</v>
      </c>
      <c r="H46" s="114">
        <v>82</v>
      </c>
      <c r="I46" s="140">
        <v>113</v>
      </c>
      <c r="J46" s="115">
        <v>-30</v>
      </c>
      <c r="K46" s="116">
        <v>-26.548672566371682</v>
      </c>
    </row>
    <row r="47" spans="1:11" ht="14.1" customHeight="1" x14ac:dyDescent="0.2">
      <c r="A47" s="306">
        <v>61</v>
      </c>
      <c r="B47" s="307" t="s">
        <v>269</v>
      </c>
      <c r="C47" s="308"/>
      <c r="D47" s="113">
        <v>0.84310850439882701</v>
      </c>
      <c r="E47" s="115">
        <v>23</v>
      </c>
      <c r="F47" s="114">
        <v>20</v>
      </c>
      <c r="G47" s="114">
        <v>29</v>
      </c>
      <c r="H47" s="114">
        <v>28</v>
      </c>
      <c r="I47" s="140">
        <v>44</v>
      </c>
      <c r="J47" s="115">
        <v>-21</v>
      </c>
      <c r="K47" s="116">
        <v>-47.727272727272727</v>
      </c>
    </row>
    <row r="48" spans="1:11" ht="14.1" customHeight="1" x14ac:dyDescent="0.2">
      <c r="A48" s="306">
        <v>62</v>
      </c>
      <c r="B48" s="307" t="s">
        <v>270</v>
      </c>
      <c r="C48" s="308"/>
      <c r="D48" s="113">
        <v>6.5615835777126099</v>
      </c>
      <c r="E48" s="115">
        <v>179</v>
      </c>
      <c r="F48" s="114">
        <v>172</v>
      </c>
      <c r="G48" s="114">
        <v>197</v>
      </c>
      <c r="H48" s="114">
        <v>208</v>
      </c>
      <c r="I48" s="140">
        <v>157</v>
      </c>
      <c r="J48" s="115">
        <v>22</v>
      </c>
      <c r="K48" s="116">
        <v>14.012738853503185</v>
      </c>
    </row>
    <row r="49" spans="1:11" ht="14.1" customHeight="1" x14ac:dyDescent="0.2">
      <c r="A49" s="306">
        <v>63</v>
      </c>
      <c r="B49" s="307" t="s">
        <v>271</v>
      </c>
      <c r="C49" s="308"/>
      <c r="D49" s="113">
        <v>3.5557184750733137</v>
      </c>
      <c r="E49" s="115">
        <v>97</v>
      </c>
      <c r="F49" s="114">
        <v>97</v>
      </c>
      <c r="G49" s="114">
        <v>146</v>
      </c>
      <c r="H49" s="114">
        <v>226</v>
      </c>
      <c r="I49" s="140">
        <v>131</v>
      </c>
      <c r="J49" s="115">
        <v>-34</v>
      </c>
      <c r="K49" s="116">
        <v>-25.954198473282442</v>
      </c>
    </row>
    <row r="50" spans="1:11" ht="14.1" customHeight="1" x14ac:dyDescent="0.2">
      <c r="A50" s="306" t="s">
        <v>272</v>
      </c>
      <c r="B50" s="307" t="s">
        <v>273</v>
      </c>
      <c r="C50" s="308"/>
      <c r="D50" s="113">
        <v>0.73313782991202348</v>
      </c>
      <c r="E50" s="115">
        <v>20</v>
      </c>
      <c r="F50" s="114">
        <v>23</v>
      </c>
      <c r="G50" s="114">
        <v>39</v>
      </c>
      <c r="H50" s="114">
        <v>54</v>
      </c>
      <c r="I50" s="140">
        <v>30</v>
      </c>
      <c r="J50" s="115">
        <v>-10</v>
      </c>
      <c r="K50" s="116">
        <v>-33.333333333333336</v>
      </c>
    </row>
    <row r="51" spans="1:11" ht="14.1" customHeight="1" x14ac:dyDescent="0.2">
      <c r="A51" s="306" t="s">
        <v>274</v>
      </c>
      <c r="B51" s="307" t="s">
        <v>275</v>
      </c>
      <c r="C51" s="308"/>
      <c r="D51" s="113">
        <v>2.0894428152492668</v>
      </c>
      <c r="E51" s="115">
        <v>57</v>
      </c>
      <c r="F51" s="114">
        <v>66</v>
      </c>
      <c r="G51" s="114">
        <v>92</v>
      </c>
      <c r="H51" s="114">
        <v>158</v>
      </c>
      <c r="I51" s="140">
        <v>87</v>
      </c>
      <c r="J51" s="115">
        <v>-30</v>
      </c>
      <c r="K51" s="116">
        <v>-34.482758620689658</v>
      </c>
    </row>
    <row r="52" spans="1:11" ht="14.1" customHeight="1" x14ac:dyDescent="0.2">
      <c r="A52" s="306">
        <v>71</v>
      </c>
      <c r="B52" s="307" t="s">
        <v>276</v>
      </c>
      <c r="C52" s="308"/>
      <c r="D52" s="113">
        <v>5.5351906158357771</v>
      </c>
      <c r="E52" s="115">
        <v>151</v>
      </c>
      <c r="F52" s="114">
        <v>103</v>
      </c>
      <c r="G52" s="114">
        <v>179</v>
      </c>
      <c r="H52" s="114">
        <v>145</v>
      </c>
      <c r="I52" s="140">
        <v>180</v>
      </c>
      <c r="J52" s="115">
        <v>-29</v>
      </c>
      <c r="K52" s="116">
        <v>-16.111111111111111</v>
      </c>
    </row>
    <row r="53" spans="1:11" ht="14.1" customHeight="1" x14ac:dyDescent="0.2">
      <c r="A53" s="306" t="s">
        <v>277</v>
      </c>
      <c r="B53" s="307" t="s">
        <v>278</v>
      </c>
      <c r="C53" s="308"/>
      <c r="D53" s="113">
        <v>2.0527859237536656</v>
      </c>
      <c r="E53" s="115">
        <v>56</v>
      </c>
      <c r="F53" s="114">
        <v>42</v>
      </c>
      <c r="G53" s="114">
        <v>64</v>
      </c>
      <c r="H53" s="114">
        <v>40</v>
      </c>
      <c r="I53" s="140">
        <v>59</v>
      </c>
      <c r="J53" s="115">
        <v>-3</v>
      </c>
      <c r="K53" s="116">
        <v>-5.0847457627118642</v>
      </c>
    </row>
    <row r="54" spans="1:11" ht="14.1" customHeight="1" x14ac:dyDescent="0.2">
      <c r="A54" s="306" t="s">
        <v>279</v>
      </c>
      <c r="B54" s="307" t="s">
        <v>280</v>
      </c>
      <c r="C54" s="308"/>
      <c r="D54" s="113">
        <v>3.1524926686217007</v>
      </c>
      <c r="E54" s="115">
        <v>86</v>
      </c>
      <c r="F54" s="114">
        <v>54</v>
      </c>
      <c r="G54" s="114">
        <v>104</v>
      </c>
      <c r="H54" s="114">
        <v>96</v>
      </c>
      <c r="I54" s="140">
        <v>96</v>
      </c>
      <c r="J54" s="115">
        <v>-10</v>
      </c>
      <c r="K54" s="116">
        <v>-10.416666666666666</v>
      </c>
    </row>
    <row r="55" spans="1:11" ht="14.1" customHeight="1" x14ac:dyDescent="0.2">
      <c r="A55" s="306">
        <v>72</v>
      </c>
      <c r="B55" s="307" t="s">
        <v>281</v>
      </c>
      <c r="C55" s="308"/>
      <c r="D55" s="113">
        <v>1.5395894428152492</v>
      </c>
      <c r="E55" s="115">
        <v>42</v>
      </c>
      <c r="F55" s="114">
        <v>24</v>
      </c>
      <c r="G55" s="114">
        <v>47</v>
      </c>
      <c r="H55" s="114">
        <v>29</v>
      </c>
      <c r="I55" s="140">
        <v>36</v>
      </c>
      <c r="J55" s="115">
        <v>6</v>
      </c>
      <c r="K55" s="116">
        <v>16.666666666666668</v>
      </c>
    </row>
    <row r="56" spans="1:11" ht="14.1" customHeight="1" x14ac:dyDescent="0.2">
      <c r="A56" s="306" t="s">
        <v>282</v>
      </c>
      <c r="B56" s="307" t="s">
        <v>283</v>
      </c>
      <c r="C56" s="308"/>
      <c r="D56" s="113">
        <v>0.2932551319648094</v>
      </c>
      <c r="E56" s="115">
        <v>8</v>
      </c>
      <c r="F56" s="114" t="s">
        <v>513</v>
      </c>
      <c r="G56" s="114">
        <v>18</v>
      </c>
      <c r="H56" s="114">
        <v>9</v>
      </c>
      <c r="I56" s="140">
        <v>15</v>
      </c>
      <c r="J56" s="115">
        <v>-7</v>
      </c>
      <c r="K56" s="116">
        <v>-46.666666666666664</v>
      </c>
    </row>
    <row r="57" spans="1:11" ht="14.1" customHeight="1" x14ac:dyDescent="0.2">
      <c r="A57" s="306" t="s">
        <v>284</v>
      </c>
      <c r="B57" s="307" t="s">
        <v>285</v>
      </c>
      <c r="C57" s="308"/>
      <c r="D57" s="113">
        <v>0.87976539589442815</v>
      </c>
      <c r="E57" s="115">
        <v>24</v>
      </c>
      <c r="F57" s="114">
        <v>16</v>
      </c>
      <c r="G57" s="114">
        <v>16</v>
      </c>
      <c r="H57" s="114">
        <v>17</v>
      </c>
      <c r="I57" s="140">
        <v>16</v>
      </c>
      <c r="J57" s="115">
        <v>8</v>
      </c>
      <c r="K57" s="116">
        <v>50</v>
      </c>
    </row>
    <row r="58" spans="1:11" ht="14.1" customHeight="1" x14ac:dyDescent="0.2">
      <c r="A58" s="306">
        <v>73</v>
      </c>
      <c r="B58" s="307" t="s">
        <v>286</v>
      </c>
      <c r="C58" s="308"/>
      <c r="D58" s="113">
        <v>1.9061583577712611</v>
      </c>
      <c r="E58" s="115">
        <v>52</v>
      </c>
      <c r="F58" s="114">
        <v>32</v>
      </c>
      <c r="G58" s="114">
        <v>83</v>
      </c>
      <c r="H58" s="114">
        <v>34</v>
      </c>
      <c r="I58" s="140">
        <v>46</v>
      </c>
      <c r="J58" s="115">
        <v>6</v>
      </c>
      <c r="K58" s="116">
        <v>13.043478260869565</v>
      </c>
    </row>
    <row r="59" spans="1:11" ht="14.1" customHeight="1" x14ac:dyDescent="0.2">
      <c r="A59" s="306" t="s">
        <v>287</v>
      </c>
      <c r="B59" s="307" t="s">
        <v>288</v>
      </c>
      <c r="C59" s="308"/>
      <c r="D59" s="113">
        <v>1.686217008797654</v>
      </c>
      <c r="E59" s="115">
        <v>46</v>
      </c>
      <c r="F59" s="114">
        <v>29</v>
      </c>
      <c r="G59" s="114">
        <v>74</v>
      </c>
      <c r="H59" s="114">
        <v>29</v>
      </c>
      <c r="I59" s="140">
        <v>43</v>
      </c>
      <c r="J59" s="115">
        <v>3</v>
      </c>
      <c r="K59" s="116">
        <v>6.9767441860465116</v>
      </c>
    </row>
    <row r="60" spans="1:11" ht="14.1" customHeight="1" x14ac:dyDescent="0.2">
      <c r="A60" s="306">
        <v>81</v>
      </c>
      <c r="B60" s="307" t="s">
        <v>289</v>
      </c>
      <c r="C60" s="308"/>
      <c r="D60" s="113">
        <v>6.4516129032258061</v>
      </c>
      <c r="E60" s="115">
        <v>176</v>
      </c>
      <c r="F60" s="114">
        <v>244</v>
      </c>
      <c r="G60" s="114">
        <v>196</v>
      </c>
      <c r="H60" s="114">
        <v>209</v>
      </c>
      <c r="I60" s="140">
        <v>200</v>
      </c>
      <c r="J60" s="115">
        <v>-24</v>
      </c>
      <c r="K60" s="116">
        <v>-12</v>
      </c>
    </row>
    <row r="61" spans="1:11" ht="14.1" customHeight="1" x14ac:dyDescent="0.2">
      <c r="A61" s="306" t="s">
        <v>290</v>
      </c>
      <c r="B61" s="307" t="s">
        <v>291</v>
      </c>
      <c r="C61" s="308"/>
      <c r="D61" s="113">
        <v>0.73313782991202348</v>
      </c>
      <c r="E61" s="115">
        <v>20</v>
      </c>
      <c r="F61" s="114">
        <v>28</v>
      </c>
      <c r="G61" s="114">
        <v>40</v>
      </c>
      <c r="H61" s="114">
        <v>37</v>
      </c>
      <c r="I61" s="140">
        <v>41</v>
      </c>
      <c r="J61" s="115">
        <v>-21</v>
      </c>
      <c r="K61" s="116">
        <v>-51.219512195121951</v>
      </c>
    </row>
    <row r="62" spans="1:11" ht="14.1" customHeight="1" x14ac:dyDescent="0.2">
      <c r="A62" s="306" t="s">
        <v>292</v>
      </c>
      <c r="B62" s="307" t="s">
        <v>293</v>
      </c>
      <c r="C62" s="308"/>
      <c r="D62" s="113">
        <v>3.4090909090909092</v>
      </c>
      <c r="E62" s="115">
        <v>93</v>
      </c>
      <c r="F62" s="114">
        <v>137</v>
      </c>
      <c r="G62" s="114">
        <v>97</v>
      </c>
      <c r="H62" s="114">
        <v>96</v>
      </c>
      <c r="I62" s="140">
        <v>106</v>
      </c>
      <c r="J62" s="115">
        <v>-13</v>
      </c>
      <c r="K62" s="116">
        <v>-12.264150943396226</v>
      </c>
    </row>
    <row r="63" spans="1:11" ht="14.1" customHeight="1" x14ac:dyDescent="0.2">
      <c r="A63" s="306"/>
      <c r="B63" s="307" t="s">
        <v>294</v>
      </c>
      <c r="C63" s="308"/>
      <c r="D63" s="113">
        <v>2.7126099706744866</v>
      </c>
      <c r="E63" s="115">
        <v>74</v>
      </c>
      <c r="F63" s="114">
        <v>128</v>
      </c>
      <c r="G63" s="114">
        <v>82</v>
      </c>
      <c r="H63" s="114">
        <v>92</v>
      </c>
      <c r="I63" s="140">
        <v>95</v>
      </c>
      <c r="J63" s="115">
        <v>-21</v>
      </c>
      <c r="K63" s="116">
        <v>-22.105263157894736</v>
      </c>
    </row>
    <row r="64" spans="1:11" ht="14.1" customHeight="1" x14ac:dyDescent="0.2">
      <c r="A64" s="306" t="s">
        <v>295</v>
      </c>
      <c r="B64" s="307" t="s">
        <v>296</v>
      </c>
      <c r="C64" s="308"/>
      <c r="D64" s="113">
        <v>0.87976539589442815</v>
      </c>
      <c r="E64" s="115">
        <v>24</v>
      </c>
      <c r="F64" s="114">
        <v>26</v>
      </c>
      <c r="G64" s="114">
        <v>27</v>
      </c>
      <c r="H64" s="114">
        <v>46</v>
      </c>
      <c r="I64" s="140">
        <v>23</v>
      </c>
      <c r="J64" s="115">
        <v>1</v>
      </c>
      <c r="K64" s="116">
        <v>4.3478260869565215</v>
      </c>
    </row>
    <row r="65" spans="1:11" ht="14.1" customHeight="1" x14ac:dyDescent="0.2">
      <c r="A65" s="306" t="s">
        <v>297</v>
      </c>
      <c r="B65" s="307" t="s">
        <v>298</v>
      </c>
      <c r="C65" s="308"/>
      <c r="D65" s="113">
        <v>0.69648093841642233</v>
      </c>
      <c r="E65" s="115">
        <v>19</v>
      </c>
      <c r="F65" s="114">
        <v>42</v>
      </c>
      <c r="G65" s="114">
        <v>18</v>
      </c>
      <c r="H65" s="114">
        <v>15</v>
      </c>
      <c r="I65" s="140">
        <v>12</v>
      </c>
      <c r="J65" s="115">
        <v>7</v>
      </c>
      <c r="K65" s="116">
        <v>58.333333333333336</v>
      </c>
    </row>
    <row r="66" spans="1:11" ht="14.1" customHeight="1" x14ac:dyDescent="0.2">
      <c r="A66" s="306">
        <v>82</v>
      </c>
      <c r="B66" s="307" t="s">
        <v>299</v>
      </c>
      <c r="C66" s="308"/>
      <c r="D66" s="113">
        <v>6.5615835777126099</v>
      </c>
      <c r="E66" s="115">
        <v>179</v>
      </c>
      <c r="F66" s="114">
        <v>133</v>
      </c>
      <c r="G66" s="114">
        <v>135</v>
      </c>
      <c r="H66" s="114">
        <v>123</v>
      </c>
      <c r="I66" s="140">
        <v>133</v>
      </c>
      <c r="J66" s="115">
        <v>46</v>
      </c>
      <c r="K66" s="116">
        <v>34.586466165413533</v>
      </c>
    </row>
    <row r="67" spans="1:11" ht="14.1" customHeight="1" x14ac:dyDescent="0.2">
      <c r="A67" s="306" t="s">
        <v>300</v>
      </c>
      <c r="B67" s="307" t="s">
        <v>301</v>
      </c>
      <c r="C67" s="308"/>
      <c r="D67" s="113">
        <v>4.838709677419355</v>
      </c>
      <c r="E67" s="115">
        <v>132</v>
      </c>
      <c r="F67" s="114">
        <v>119</v>
      </c>
      <c r="G67" s="114">
        <v>100</v>
      </c>
      <c r="H67" s="114">
        <v>106</v>
      </c>
      <c r="I67" s="140">
        <v>93</v>
      </c>
      <c r="J67" s="115">
        <v>39</v>
      </c>
      <c r="K67" s="116">
        <v>41.935483870967744</v>
      </c>
    </row>
    <row r="68" spans="1:11" ht="14.1" customHeight="1" x14ac:dyDescent="0.2">
      <c r="A68" s="306" t="s">
        <v>302</v>
      </c>
      <c r="B68" s="307" t="s">
        <v>303</v>
      </c>
      <c r="C68" s="308"/>
      <c r="D68" s="113">
        <v>1.1363636363636365</v>
      </c>
      <c r="E68" s="115">
        <v>31</v>
      </c>
      <c r="F68" s="114">
        <v>9</v>
      </c>
      <c r="G68" s="114">
        <v>17</v>
      </c>
      <c r="H68" s="114">
        <v>9</v>
      </c>
      <c r="I68" s="140">
        <v>23</v>
      </c>
      <c r="J68" s="115">
        <v>8</v>
      </c>
      <c r="K68" s="116">
        <v>34.782608695652172</v>
      </c>
    </row>
    <row r="69" spans="1:11" ht="14.1" customHeight="1" x14ac:dyDescent="0.2">
      <c r="A69" s="306">
        <v>83</v>
      </c>
      <c r="B69" s="307" t="s">
        <v>304</v>
      </c>
      <c r="C69" s="308"/>
      <c r="D69" s="113">
        <v>4.7653958944281527</v>
      </c>
      <c r="E69" s="115">
        <v>130</v>
      </c>
      <c r="F69" s="114">
        <v>102</v>
      </c>
      <c r="G69" s="114">
        <v>192</v>
      </c>
      <c r="H69" s="114">
        <v>137</v>
      </c>
      <c r="I69" s="140">
        <v>148</v>
      </c>
      <c r="J69" s="115">
        <v>-18</v>
      </c>
      <c r="K69" s="116">
        <v>-12.162162162162161</v>
      </c>
    </row>
    <row r="70" spans="1:11" ht="14.1" customHeight="1" x14ac:dyDescent="0.2">
      <c r="A70" s="306" t="s">
        <v>305</v>
      </c>
      <c r="B70" s="307" t="s">
        <v>306</v>
      </c>
      <c r="C70" s="308"/>
      <c r="D70" s="113">
        <v>3.7023460410557183</v>
      </c>
      <c r="E70" s="115">
        <v>101</v>
      </c>
      <c r="F70" s="114">
        <v>88</v>
      </c>
      <c r="G70" s="114">
        <v>171</v>
      </c>
      <c r="H70" s="114">
        <v>112</v>
      </c>
      <c r="I70" s="140">
        <v>120</v>
      </c>
      <c r="J70" s="115">
        <v>-19</v>
      </c>
      <c r="K70" s="116">
        <v>-15.833333333333334</v>
      </c>
    </row>
    <row r="71" spans="1:11" ht="14.1" customHeight="1" x14ac:dyDescent="0.2">
      <c r="A71" s="306"/>
      <c r="B71" s="307" t="s">
        <v>307</v>
      </c>
      <c r="C71" s="308"/>
      <c r="D71" s="113">
        <v>2.4193548387096775</v>
      </c>
      <c r="E71" s="115">
        <v>66</v>
      </c>
      <c r="F71" s="114">
        <v>53</v>
      </c>
      <c r="G71" s="114">
        <v>122</v>
      </c>
      <c r="H71" s="114">
        <v>68</v>
      </c>
      <c r="I71" s="140">
        <v>84</v>
      </c>
      <c r="J71" s="115">
        <v>-18</v>
      </c>
      <c r="K71" s="116">
        <v>-21.428571428571427</v>
      </c>
    </row>
    <row r="72" spans="1:11" ht="14.1" customHeight="1" x14ac:dyDescent="0.2">
      <c r="A72" s="306">
        <v>84</v>
      </c>
      <c r="B72" s="307" t="s">
        <v>308</v>
      </c>
      <c r="C72" s="308"/>
      <c r="D72" s="113">
        <v>1.3929618768328447</v>
      </c>
      <c r="E72" s="115">
        <v>38</v>
      </c>
      <c r="F72" s="114">
        <v>26</v>
      </c>
      <c r="G72" s="114">
        <v>69</v>
      </c>
      <c r="H72" s="114">
        <v>25</v>
      </c>
      <c r="I72" s="140">
        <v>31</v>
      </c>
      <c r="J72" s="115">
        <v>7</v>
      </c>
      <c r="K72" s="116">
        <v>22.580645161290324</v>
      </c>
    </row>
    <row r="73" spans="1:11" ht="14.1" customHeight="1" x14ac:dyDescent="0.2">
      <c r="A73" s="306" t="s">
        <v>309</v>
      </c>
      <c r="B73" s="307" t="s">
        <v>310</v>
      </c>
      <c r="C73" s="308"/>
      <c r="D73" s="113">
        <v>0.91642228739002929</v>
      </c>
      <c r="E73" s="115">
        <v>25</v>
      </c>
      <c r="F73" s="114">
        <v>13</v>
      </c>
      <c r="G73" s="114">
        <v>46</v>
      </c>
      <c r="H73" s="114">
        <v>12</v>
      </c>
      <c r="I73" s="140">
        <v>20</v>
      </c>
      <c r="J73" s="115">
        <v>5</v>
      </c>
      <c r="K73" s="116">
        <v>25</v>
      </c>
    </row>
    <row r="74" spans="1:11" ht="14.1" customHeight="1" x14ac:dyDescent="0.2">
      <c r="A74" s="306" t="s">
        <v>311</v>
      </c>
      <c r="B74" s="307" t="s">
        <v>312</v>
      </c>
      <c r="C74" s="308"/>
      <c r="D74" s="113" t="s">
        <v>513</v>
      </c>
      <c r="E74" s="115" t="s">
        <v>513</v>
      </c>
      <c r="F74" s="114">
        <v>4</v>
      </c>
      <c r="G74" s="114">
        <v>7</v>
      </c>
      <c r="H74" s="114">
        <v>4</v>
      </c>
      <c r="I74" s="140">
        <v>4</v>
      </c>
      <c r="J74" s="115" t="s">
        <v>513</v>
      </c>
      <c r="K74" s="116" t="s">
        <v>513</v>
      </c>
    </row>
    <row r="75" spans="1:11" ht="14.1" customHeight="1" x14ac:dyDescent="0.2">
      <c r="A75" s="306" t="s">
        <v>313</v>
      </c>
      <c r="B75" s="307" t="s">
        <v>314</v>
      </c>
      <c r="C75" s="308"/>
      <c r="D75" s="113">
        <v>0</v>
      </c>
      <c r="E75" s="115">
        <v>0</v>
      </c>
      <c r="F75" s="114">
        <v>0</v>
      </c>
      <c r="G75" s="114">
        <v>0</v>
      </c>
      <c r="H75" s="114">
        <v>3</v>
      </c>
      <c r="I75" s="140">
        <v>0</v>
      </c>
      <c r="J75" s="115">
        <v>0</v>
      </c>
      <c r="K75" s="116">
        <v>0</v>
      </c>
    </row>
    <row r="76" spans="1:11" ht="14.1" customHeight="1" x14ac:dyDescent="0.2">
      <c r="A76" s="306">
        <v>91</v>
      </c>
      <c r="B76" s="307" t="s">
        <v>315</v>
      </c>
      <c r="C76" s="308"/>
      <c r="D76" s="113">
        <v>0.43988269794721407</v>
      </c>
      <c r="E76" s="115">
        <v>12</v>
      </c>
      <c r="F76" s="114">
        <v>11</v>
      </c>
      <c r="G76" s="114">
        <v>10</v>
      </c>
      <c r="H76" s="114">
        <v>10</v>
      </c>
      <c r="I76" s="140">
        <v>7</v>
      </c>
      <c r="J76" s="115">
        <v>5</v>
      </c>
      <c r="K76" s="116">
        <v>71.428571428571431</v>
      </c>
    </row>
    <row r="77" spans="1:11" ht="14.1" customHeight="1" x14ac:dyDescent="0.2">
      <c r="A77" s="306">
        <v>92</v>
      </c>
      <c r="B77" s="307" t="s">
        <v>316</v>
      </c>
      <c r="C77" s="308"/>
      <c r="D77" s="113">
        <v>1.4296187683284458</v>
      </c>
      <c r="E77" s="115">
        <v>39</v>
      </c>
      <c r="F77" s="114">
        <v>40</v>
      </c>
      <c r="G77" s="114">
        <v>37</v>
      </c>
      <c r="H77" s="114">
        <v>16</v>
      </c>
      <c r="I77" s="140">
        <v>28</v>
      </c>
      <c r="J77" s="115">
        <v>11</v>
      </c>
      <c r="K77" s="116">
        <v>39.285714285714285</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0.40322580645161288</v>
      </c>
      <c r="E79" s="115">
        <v>11</v>
      </c>
      <c r="F79" s="114">
        <v>19</v>
      </c>
      <c r="G79" s="114">
        <v>29</v>
      </c>
      <c r="H79" s="114">
        <v>26</v>
      </c>
      <c r="I79" s="140">
        <v>18</v>
      </c>
      <c r="J79" s="115">
        <v>-7</v>
      </c>
      <c r="K79" s="116">
        <v>-38.888888888888886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0.10997067448680352</v>
      </c>
      <c r="E81" s="143">
        <v>3</v>
      </c>
      <c r="F81" s="144">
        <v>6</v>
      </c>
      <c r="G81" s="144">
        <v>48</v>
      </c>
      <c r="H81" s="144">
        <v>7</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2674</v>
      </c>
      <c r="E11" s="114">
        <v>2552</v>
      </c>
      <c r="F11" s="114">
        <v>2524</v>
      </c>
      <c r="G11" s="114">
        <v>2272</v>
      </c>
      <c r="H11" s="140">
        <v>2849</v>
      </c>
      <c r="I11" s="115">
        <v>-175</v>
      </c>
      <c r="J11" s="116">
        <v>-6.1425061425061429</v>
      </c>
    </row>
    <row r="12" spans="1:15" s="110" customFormat="1" ht="24.95" customHeight="1" x14ac:dyDescent="0.2">
      <c r="A12" s="193" t="s">
        <v>132</v>
      </c>
      <c r="B12" s="194" t="s">
        <v>133</v>
      </c>
      <c r="C12" s="113">
        <v>7.2176514584891551</v>
      </c>
      <c r="D12" s="115">
        <v>193</v>
      </c>
      <c r="E12" s="114">
        <v>236</v>
      </c>
      <c r="F12" s="114">
        <v>149</v>
      </c>
      <c r="G12" s="114">
        <v>100</v>
      </c>
      <c r="H12" s="140">
        <v>173</v>
      </c>
      <c r="I12" s="115">
        <v>20</v>
      </c>
      <c r="J12" s="116">
        <v>11.560693641618498</v>
      </c>
    </row>
    <row r="13" spans="1:15" s="110" customFormat="1" ht="24.95" customHeight="1" x14ac:dyDescent="0.2">
      <c r="A13" s="193" t="s">
        <v>134</v>
      </c>
      <c r="B13" s="199" t="s">
        <v>214</v>
      </c>
      <c r="C13" s="113">
        <v>1.6080777860882574</v>
      </c>
      <c r="D13" s="115">
        <v>43</v>
      </c>
      <c r="E13" s="114">
        <v>50</v>
      </c>
      <c r="F13" s="114">
        <v>39</v>
      </c>
      <c r="G13" s="114">
        <v>40</v>
      </c>
      <c r="H13" s="140">
        <v>37</v>
      </c>
      <c r="I13" s="115">
        <v>6</v>
      </c>
      <c r="J13" s="116">
        <v>16.216216216216218</v>
      </c>
    </row>
    <row r="14" spans="1:15" s="287" customFormat="1" ht="24.95" customHeight="1" x14ac:dyDescent="0.2">
      <c r="A14" s="193" t="s">
        <v>215</v>
      </c>
      <c r="B14" s="199" t="s">
        <v>137</v>
      </c>
      <c r="C14" s="113">
        <v>12.677636499626029</v>
      </c>
      <c r="D14" s="115">
        <v>339</v>
      </c>
      <c r="E14" s="114">
        <v>212</v>
      </c>
      <c r="F14" s="114">
        <v>293</v>
      </c>
      <c r="G14" s="114">
        <v>300</v>
      </c>
      <c r="H14" s="140">
        <v>535</v>
      </c>
      <c r="I14" s="115">
        <v>-196</v>
      </c>
      <c r="J14" s="116">
        <v>-36.635514018691588</v>
      </c>
      <c r="K14" s="110"/>
      <c r="L14" s="110"/>
      <c r="M14" s="110"/>
      <c r="N14" s="110"/>
      <c r="O14" s="110"/>
    </row>
    <row r="15" spans="1:15" s="110" customFormat="1" ht="24.95" customHeight="1" x14ac:dyDescent="0.2">
      <c r="A15" s="193" t="s">
        <v>216</v>
      </c>
      <c r="B15" s="199" t="s">
        <v>217</v>
      </c>
      <c r="C15" s="113">
        <v>2.0942408376963351</v>
      </c>
      <c r="D15" s="115">
        <v>56</v>
      </c>
      <c r="E15" s="114">
        <v>50</v>
      </c>
      <c r="F15" s="114">
        <v>109</v>
      </c>
      <c r="G15" s="114">
        <v>96</v>
      </c>
      <c r="H15" s="140">
        <v>85</v>
      </c>
      <c r="I15" s="115">
        <v>-29</v>
      </c>
      <c r="J15" s="116">
        <v>-34.117647058823529</v>
      </c>
    </row>
    <row r="16" spans="1:15" s="287" customFormat="1" ht="24.95" customHeight="1" x14ac:dyDescent="0.2">
      <c r="A16" s="193" t="s">
        <v>218</v>
      </c>
      <c r="B16" s="199" t="s">
        <v>141</v>
      </c>
      <c r="C16" s="113">
        <v>5.1608077786088256</v>
      </c>
      <c r="D16" s="115">
        <v>138</v>
      </c>
      <c r="E16" s="114">
        <v>88</v>
      </c>
      <c r="F16" s="114">
        <v>103</v>
      </c>
      <c r="G16" s="114">
        <v>132</v>
      </c>
      <c r="H16" s="140">
        <v>182</v>
      </c>
      <c r="I16" s="115">
        <v>-44</v>
      </c>
      <c r="J16" s="116">
        <v>-24.175824175824175</v>
      </c>
      <c r="K16" s="110"/>
      <c r="L16" s="110"/>
      <c r="M16" s="110"/>
      <c r="N16" s="110"/>
      <c r="O16" s="110"/>
    </row>
    <row r="17" spans="1:15" s="110" customFormat="1" ht="24.95" customHeight="1" x14ac:dyDescent="0.2">
      <c r="A17" s="193" t="s">
        <v>142</v>
      </c>
      <c r="B17" s="199" t="s">
        <v>220</v>
      </c>
      <c r="C17" s="113">
        <v>5.4225878833208681</v>
      </c>
      <c r="D17" s="115">
        <v>145</v>
      </c>
      <c r="E17" s="114">
        <v>74</v>
      </c>
      <c r="F17" s="114">
        <v>81</v>
      </c>
      <c r="G17" s="114">
        <v>72</v>
      </c>
      <c r="H17" s="140">
        <v>268</v>
      </c>
      <c r="I17" s="115">
        <v>-123</v>
      </c>
      <c r="J17" s="116">
        <v>-45.895522388059703</v>
      </c>
    </row>
    <row r="18" spans="1:15" s="287" customFormat="1" ht="24.95" customHeight="1" x14ac:dyDescent="0.2">
      <c r="A18" s="201" t="s">
        <v>144</v>
      </c>
      <c r="B18" s="202" t="s">
        <v>145</v>
      </c>
      <c r="C18" s="113">
        <v>10.05983545250561</v>
      </c>
      <c r="D18" s="115">
        <v>269</v>
      </c>
      <c r="E18" s="114">
        <v>283</v>
      </c>
      <c r="F18" s="114">
        <v>243</v>
      </c>
      <c r="G18" s="114">
        <v>153</v>
      </c>
      <c r="H18" s="140">
        <v>250</v>
      </c>
      <c r="I18" s="115">
        <v>19</v>
      </c>
      <c r="J18" s="116">
        <v>7.6</v>
      </c>
      <c r="K18" s="110"/>
      <c r="L18" s="110"/>
      <c r="M18" s="110"/>
      <c r="N18" s="110"/>
      <c r="O18" s="110"/>
    </row>
    <row r="19" spans="1:15" s="110" customFormat="1" ht="24.95" customHeight="1" x14ac:dyDescent="0.2">
      <c r="A19" s="193" t="s">
        <v>146</v>
      </c>
      <c r="B19" s="199" t="s">
        <v>147</v>
      </c>
      <c r="C19" s="113">
        <v>11.892296185489903</v>
      </c>
      <c r="D19" s="115">
        <v>318</v>
      </c>
      <c r="E19" s="114">
        <v>274</v>
      </c>
      <c r="F19" s="114">
        <v>279</v>
      </c>
      <c r="G19" s="114">
        <v>266</v>
      </c>
      <c r="H19" s="140">
        <v>312</v>
      </c>
      <c r="I19" s="115">
        <v>6</v>
      </c>
      <c r="J19" s="116">
        <v>1.9230769230769231</v>
      </c>
    </row>
    <row r="20" spans="1:15" s="287" customFormat="1" ht="24.95" customHeight="1" x14ac:dyDescent="0.2">
      <c r="A20" s="193" t="s">
        <v>148</v>
      </c>
      <c r="B20" s="199" t="s">
        <v>149</v>
      </c>
      <c r="C20" s="113">
        <v>7.5168287210172027</v>
      </c>
      <c r="D20" s="115">
        <v>201</v>
      </c>
      <c r="E20" s="114">
        <v>160</v>
      </c>
      <c r="F20" s="114">
        <v>217</v>
      </c>
      <c r="G20" s="114">
        <v>214</v>
      </c>
      <c r="H20" s="140">
        <v>192</v>
      </c>
      <c r="I20" s="115">
        <v>9</v>
      </c>
      <c r="J20" s="116">
        <v>4.6875</v>
      </c>
      <c r="K20" s="110"/>
      <c r="L20" s="110"/>
      <c r="M20" s="110"/>
      <c r="N20" s="110"/>
      <c r="O20" s="110"/>
    </row>
    <row r="21" spans="1:15" s="110" customFormat="1" ht="24.95" customHeight="1" x14ac:dyDescent="0.2">
      <c r="A21" s="201" t="s">
        <v>150</v>
      </c>
      <c r="B21" s="202" t="s">
        <v>151</v>
      </c>
      <c r="C21" s="113">
        <v>8.3769633507853403</v>
      </c>
      <c r="D21" s="115">
        <v>224</v>
      </c>
      <c r="E21" s="114">
        <v>295</v>
      </c>
      <c r="F21" s="114">
        <v>220</v>
      </c>
      <c r="G21" s="114">
        <v>184</v>
      </c>
      <c r="H21" s="140">
        <v>211</v>
      </c>
      <c r="I21" s="115">
        <v>13</v>
      </c>
      <c r="J21" s="116">
        <v>6.1611374407582939</v>
      </c>
    </row>
    <row r="22" spans="1:15" s="110" customFormat="1" ht="24.95" customHeight="1" x14ac:dyDescent="0.2">
      <c r="A22" s="201" t="s">
        <v>152</v>
      </c>
      <c r="B22" s="199" t="s">
        <v>153</v>
      </c>
      <c r="C22" s="113">
        <v>0.18698578908002991</v>
      </c>
      <c r="D22" s="115">
        <v>5</v>
      </c>
      <c r="E22" s="114">
        <v>7</v>
      </c>
      <c r="F22" s="114">
        <v>8</v>
      </c>
      <c r="G22" s="114">
        <v>21</v>
      </c>
      <c r="H22" s="140">
        <v>14</v>
      </c>
      <c r="I22" s="115">
        <v>-9</v>
      </c>
      <c r="J22" s="116">
        <v>-64.285714285714292</v>
      </c>
    </row>
    <row r="23" spans="1:15" s="110" customFormat="1" ht="24.95" customHeight="1" x14ac:dyDescent="0.2">
      <c r="A23" s="193" t="s">
        <v>154</v>
      </c>
      <c r="B23" s="199" t="s">
        <v>155</v>
      </c>
      <c r="C23" s="113">
        <v>0.82273747195213165</v>
      </c>
      <c r="D23" s="115">
        <v>22</v>
      </c>
      <c r="E23" s="114">
        <v>18</v>
      </c>
      <c r="F23" s="114">
        <v>17</v>
      </c>
      <c r="G23" s="114">
        <v>16</v>
      </c>
      <c r="H23" s="140">
        <v>36</v>
      </c>
      <c r="I23" s="115">
        <v>-14</v>
      </c>
      <c r="J23" s="116">
        <v>-38.888888888888886</v>
      </c>
    </row>
    <row r="24" spans="1:15" s="110" customFormat="1" ht="24.95" customHeight="1" x14ac:dyDescent="0.2">
      <c r="A24" s="193" t="s">
        <v>156</v>
      </c>
      <c r="B24" s="199" t="s">
        <v>221</v>
      </c>
      <c r="C24" s="113">
        <v>3.7397157816005984</v>
      </c>
      <c r="D24" s="115">
        <v>100</v>
      </c>
      <c r="E24" s="114">
        <v>73</v>
      </c>
      <c r="F24" s="114">
        <v>76</v>
      </c>
      <c r="G24" s="114">
        <v>70</v>
      </c>
      <c r="H24" s="140">
        <v>98</v>
      </c>
      <c r="I24" s="115">
        <v>2</v>
      </c>
      <c r="J24" s="116">
        <v>2.0408163265306123</v>
      </c>
    </row>
    <row r="25" spans="1:15" s="110" customFormat="1" ht="24.95" customHeight="1" x14ac:dyDescent="0.2">
      <c r="A25" s="193" t="s">
        <v>222</v>
      </c>
      <c r="B25" s="204" t="s">
        <v>159</v>
      </c>
      <c r="C25" s="113">
        <v>5.7591623036649215</v>
      </c>
      <c r="D25" s="115">
        <v>154</v>
      </c>
      <c r="E25" s="114">
        <v>179</v>
      </c>
      <c r="F25" s="114">
        <v>154</v>
      </c>
      <c r="G25" s="114">
        <v>148</v>
      </c>
      <c r="H25" s="140">
        <v>159</v>
      </c>
      <c r="I25" s="115">
        <v>-5</v>
      </c>
      <c r="J25" s="116">
        <v>-3.1446540880503147</v>
      </c>
    </row>
    <row r="26" spans="1:15" s="110" customFormat="1" ht="24.95" customHeight="1" x14ac:dyDescent="0.2">
      <c r="A26" s="201">
        <v>782.78300000000002</v>
      </c>
      <c r="B26" s="203" t="s">
        <v>160</v>
      </c>
      <c r="C26" s="113">
        <v>2.4682124158563949</v>
      </c>
      <c r="D26" s="115">
        <v>66</v>
      </c>
      <c r="E26" s="114">
        <v>90</v>
      </c>
      <c r="F26" s="114">
        <v>109</v>
      </c>
      <c r="G26" s="114">
        <v>92</v>
      </c>
      <c r="H26" s="140">
        <v>102</v>
      </c>
      <c r="I26" s="115">
        <v>-36</v>
      </c>
      <c r="J26" s="116">
        <v>-35.294117647058826</v>
      </c>
    </row>
    <row r="27" spans="1:15" s="110" customFormat="1" ht="24.95" customHeight="1" x14ac:dyDescent="0.2">
      <c r="A27" s="193" t="s">
        <v>161</v>
      </c>
      <c r="B27" s="199" t="s">
        <v>162</v>
      </c>
      <c r="C27" s="113">
        <v>2.9169783096484667</v>
      </c>
      <c r="D27" s="115">
        <v>78</v>
      </c>
      <c r="E27" s="114">
        <v>49</v>
      </c>
      <c r="F27" s="114">
        <v>100</v>
      </c>
      <c r="G27" s="114">
        <v>104</v>
      </c>
      <c r="H27" s="140">
        <v>101</v>
      </c>
      <c r="I27" s="115">
        <v>-23</v>
      </c>
      <c r="J27" s="116">
        <v>-22.772277227722771</v>
      </c>
    </row>
    <row r="28" spans="1:15" s="110" customFormat="1" ht="24.95" customHeight="1" x14ac:dyDescent="0.2">
      <c r="A28" s="193" t="s">
        <v>163</v>
      </c>
      <c r="B28" s="199" t="s">
        <v>164</v>
      </c>
      <c r="C28" s="113">
        <v>2.6178010471204187</v>
      </c>
      <c r="D28" s="115">
        <v>70</v>
      </c>
      <c r="E28" s="114">
        <v>30</v>
      </c>
      <c r="F28" s="114">
        <v>63</v>
      </c>
      <c r="G28" s="114">
        <v>31</v>
      </c>
      <c r="H28" s="140">
        <v>42</v>
      </c>
      <c r="I28" s="115">
        <v>28</v>
      </c>
      <c r="J28" s="116">
        <v>66.666666666666671</v>
      </c>
    </row>
    <row r="29" spans="1:15" s="110" customFormat="1" ht="24.95" customHeight="1" x14ac:dyDescent="0.2">
      <c r="A29" s="193">
        <v>86</v>
      </c>
      <c r="B29" s="199" t="s">
        <v>165</v>
      </c>
      <c r="C29" s="113">
        <v>5.4225878833208681</v>
      </c>
      <c r="D29" s="115">
        <v>145</v>
      </c>
      <c r="E29" s="114">
        <v>143</v>
      </c>
      <c r="F29" s="114">
        <v>129</v>
      </c>
      <c r="G29" s="114">
        <v>164</v>
      </c>
      <c r="H29" s="140">
        <v>123</v>
      </c>
      <c r="I29" s="115">
        <v>22</v>
      </c>
      <c r="J29" s="116">
        <v>17.886178861788618</v>
      </c>
    </row>
    <row r="30" spans="1:15" s="110" customFormat="1" ht="24.95" customHeight="1" x14ac:dyDescent="0.2">
      <c r="A30" s="193">
        <v>87.88</v>
      </c>
      <c r="B30" s="204" t="s">
        <v>166</v>
      </c>
      <c r="C30" s="113">
        <v>10.99476439790576</v>
      </c>
      <c r="D30" s="115">
        <v>294</v>
      </c>
      <c r="E30" s="114">
        <v>290</v>
      </c>
      <c r="F30" s="114">
        <v>285</v>
      </c>
      <c r="G30" s="114">
        <v>241</v>
      </c>
      <c r="H30" s="140">
        <v>307</v>
      </c>
      <c r="I30" s="115">
        <v>-13</v>
      </c>
      <c r="J30" s="116">
        <v>-4.234527687296417</v>
      </c>
    </row>
    <row r="31" spans="1:15" s="110" customFormat="1" ht="24.95" customHeight="1" x14ac:dyDescent="0.2">
      <c r="A31" s="193" t="s">
        <v>167</v>
      </c>
      <c r="B31" s="199" t="s">
        <v>168</v>
      </c>
      <c r="C31" s="113">
        <v>5.7217651458489156</v>
      </c>
      <c r="D31" s="115">
        <v>153</v>
      </c>
      <c r="E31" s="114">
        <v>163</v>
      </c>
      <c r="F31" s="114">
        <v>143</v>
      </c>
      <c r="G31" s="114">
        <v>128</v>
      </c>
      <c r="H31" s="140">
        <v>157</v>
      </c>
      <c r="I31" s="115">
        <v>-4</v>
      </c>
      <c r="J31" s="116">
        <v>-2.5477707006369426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7.2176514584891551</v>
      </c>
      <c r="D34" s="115">
        <v>193</v>
      </c>
      <c r="E34" s="114">
        <v>236</v>
      </c>
      <c r="F34" s="114">
        <v>149</v>
      </c>
      <c r="G34" s="114">
        <v>100</v>
      </c>
      <c r="H34" s="140">
        <v>173</v>
      </c>
      <c r="I34" s="115">
        <v>20</v>
      </c>
      <c r="J34" s="116">
        <v>11.560693641618498</v>
      </c>
    </row>
    <row r="35" spans="1:10" s="110" customFormat="1" ht="24.95" customHeight="1" x14ac:dyDescent="0.2">
      <c r="A35" s="292" t="s">
        <v>171</v>
      </c>
      <c r="B35" s="293" t="s">
        <v>172</v>
      </c>
      <c r="C35" s="113">
        <v>24.345549738219894</v>
      </c>
      <c r="D35" s="115">
        <v>651</v>
      </c>
      <c r="E35" s="114">
        <v>545</v>
      </c>
      <c r="F35" s="114">
        <v>575</v>
      </c>
      <c r="G35" s="114">
        <v>493</v>
      </c>
      <c r="H35" s="140">
        <v>822</v>
      </c>
      <c r="I35" s="115">
        <v>-171</v>
      </c>
      <c r="J35" s="116">
        <v>-20.802919708029197</v>
      </c>
    </row>
    <row r="36" spans="1:10" s="110" customFormat="1" ht="24.95" customHeight="1" x14ac:dyDescent="0.2">
      <c r="A36" s="294" t="s">
        <v>173</v>
      </c>
      <c r="B36" s="295" t="s">
        <v>174</v>
      </c>
      <c r="C36" s="125">
        <v>68.436798803290955</v>
      </c>
      <c r="D36" s="143">
        <v>1830</v>
      </c>
      <c r="E36" s="144">
        <v>1771</v>
      </c>
      <c r="F36" s="144">
        <v>1800</v>
      </c>
      <c r="G36" s="144">
        <v>1679</v>
      </c>
      <c r="H36" s="145">
        <v>1854</v>
      </c>
      <c r="I36" s="143">
        <v>-24</v>
      </c>
      <c r="J36" s="146">
        <v>-1.2944983818770226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2674</v>
      </c>
      <c r="F11" s="264">
        <v>2552</v>
      </c>
      <c r="G11" s="264">
        <v>2524</v>
      </c>
      <c r="H11" s="264">
        <v>2272</v>
      </c>
      <c r="I11" s="265">
        <v>2849</v>
      </c>
      <c r="J11" s="263">
        <v>-175</v>
      </c>
      <c r="K11" s="266">
        <v>-6.1425061425061429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21.80254300673149</v>
      </c>
      <c r="E13" s="115">
        <v>583</v>
      </c>
      <c r="F13" s="114">
        <v>701</v>
      </c>
      <c r="G13" s="114">
        <v>682</v>
      </c>
      <c r="H13" s="114">
        <v>574</v>
      </c>
      <c r="I13" s="140">
        <v>653</v>
      </c>
      <c r="J13" s="115">
        <v>-70</v>
      </c>
      <c r="K13" s="116">
        <v>-10.719754977029096</v>
      </c>
    </row>
    <row r="14" spans="1:17" ht="15.95" customHeight="1" x14ac:dyDescent="0.2">
      <c r="A14" s="306" t="s">
        <v>230</v>
      </c>
      <c r="B14" s="307"/>
      <c r="C14" s="308"/>
      <c r="D14" s="113">
        <v>63.275991024682121</v>
      </c>
      <c r="E14" s="115">
        <v>1692</v>
      </c>
      <c r="F14" s="114">
        <v>1567</v>
      </c>
      <c r="G14" s="114">
        <v>1446</v>
      </c>
      <c r="H14" s="114">
        <v>1360</v>
      </c>
      <c r="I14" s="140">
        <v>1787</v>
      </c>
      <c r="J14" s="115">
        <v>-95</v>
      </c>
      <c r="K14" s="116">
        <v>-5.316172355903749</v>
      </c>
    </row>
    <row r="15" spans="1:17" ht="15.95" customHeight="1" x14ac:dyDescent="0.2">
      <c r="A15" s="306" t="s">
        <v>231</v>
      </c>
      <c r="B15" s="307"/>
      <c r="C15" s="308"/>
      <c r="D15" s="113">
        <v>6.694091249065071</v>
      </c>
      <c r="E15" s="115">
        <v>179</v>
      </c>
      <c r="F15" s="114">
        <v>137</v>
      </c>
      <c r="G15" s="114">
        <v>165</v>
      </c>
      <c r="H15" s="114">
        <v>151</v>
      </c>
      <c r="I15" s="140">
        <v>210</v>
      </c>
      <c r="J15" s="115">
        <v>-31</v>
      </c>
      <c r="K15" s="116">
        <v>-14.761904761904763</v>
      </c>
    </row>
    <row r="16" spans="1:17" ht="15.95" customHeight="1" x14ac:dyDescent="0.2">
      <c r="A16" s="306" t="s">
        <v>232</v>
      </c>
      <c r="B16" s="307"/>
      <c r="C16" s="308"/>
      <c r="D16" s="113">
        <v>7.6664173522812264</v>
      </c>
      <c r="E16" s="115">
        <v>205</v>
      </c>
      <c r="F16" s="114">
        <v>134</v>
      </c>
      <c r="G16" s="114">
        <v>187</v>
      </c>
      <c r="H16" s="114">
        <v>176</v>
      </c>
      <c r="I16" s="140">
        <v>195</v>
      </c>
      <c r="J16" s="115">
        <v>10</v>
      </c>
      <c r="K16" s="116">
        <v>5.1282051282051286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3.5901271503365746</v>
      </c>
      <c r="E18" s="115">
        <v>96</v>
      </c>
      <c r="F18" s="114">
        <v>183</v>
      </c>
      <c r="G18" s="114">
        <v>134</v>
      </c>
      <c r="H18" s="114">
        <v>107</v>
      </c>
      <c r="I18" s="140">
        <v>140</v>
      </c>
      <c r="J18" s="115">
        <v>-44</v>
      </c>
      <c r="K18" s="116">
        <v>-31.428571428571427</v>
      </c>
    </row>
    <row r="19" spans="1:11" ht="14.1" customHeight="1" x14ac:dyDescent="0.2">
      <c r="A19" s="306" t="s">
        <v>235</v>
      </c>
      <c r="B19" s="307" t="s">
        <v>236</v>
      </c>
      <c r="C19" s="308"/>
      <c r="D19" s="113">
        <v>2.3186237845923712</v>
      </c>
      <c r="E19" s="115">
        <v>62</v>
      </c>
      <c r="F19" s="114">
        <v>143</v>
      </c>
      <c r="G19" s="114">
        <v>95</v>
      </c>
      <c r="H19" s="114">
        <v>68</v>
      </c>
      <c r="I19" s="140">
        <v>88</v>
      </c>
      <c r="J19" s="115">
        <v>-26</v>
      </c>
      <c r="K19" s="116">
        <v>-29.545454545454547</v>
      </c>
    </row>
    <row r="20" spans="1:11" ht="14.1" customHeight="1" x14ac:dyDescent="0.2">
      <c r="A20" s="306">
        <v>12</v>
      </c>
      <c r="B20" s="307" t="s">
        <v>237</v>
      </c>
      <c r="C20" s="308"/>
      <c r="D20" s="113">
        <v>1.7202692595362752</v>
      </c>
      <c r="E20" s="115">
        <v>46</v>
      </c>
      <c r="F20" s="114">
        <v>58</v>
      </c>
      <c r="G20" s="114">
        <v>34</v>
      </c>
      <c r="H20" s="114">
        <v>23</v>
      </c>
      <c r="I20" s="140">
        <v>46</v>
      </c>
      <c r="J20" s="115">
        <v>0</v>
      </c>
      <c r="K20" s="116">
        <v>0</v>
      </c>
    </row>
    <row r="21" spans="1:11" ht="14.1" customHeight="1" x14ac:dyDescent="0.2">
      <c r="A21" s="306">
        <v>21</v>
      </c>
      <c r="B21" s="307" t="s">
        <v>238</v>
      </c>
      <c r="C21" s="308"/>
      <c r="D21" s="113">
        <v>1.4958863126402393</v>
      </c>
      <c r="E21" s="115">
        <v>40</v>
      </c>
      <c r="F21" s="114" t="s">
        <v>513</v>
      </c>
      <c r="G21" s="114">
        <v>3</v>
      </c>
      <c r="H21" s="114">
        <v>5</v>
      </c>
      <c r="I21" s="140">
        <v>61</v>
      </c>
      <c r="J21" s="115">
        <v>-21</v>
      </c>
      <c r="K21" s="116">
        <v>-34.42622950819672</v>
      </c>
    </row>
    <row r="22" spans="1:11" ht="14.1" customHeight="1" x14ac:dyDescent="0.2">
      <c r="A22" s="306">
        <v>22</v>
      </c>
      <c r="B22" s="307" t="s">
        <v>239</v>
      </c>
      <c r="C22" s="308"/>
      <c r="D22" s="113">
        <v>1.6454749439042633</v>
      </c>
      <c r="E22" s="115">
        <v>44</v>
      </c>
      <c r="F22" s="114">
        <v>32</v>
      </c>
      <c r="G22" s="114">
        <v>32</v>
      </c>
      <c r="H22" s="114">
        <v>43</v>
      </c>
      <c r="I22" s="140">
        <v>59</v>
      </c>
      <c r="J22" s="115">
        <v>-15</v>
      </c>
      <c r="K22" s="116">
        <v>-25.423728813559322</v>
      </c>
    </row>
    <row r="23" spans="1:11" ht="14.1" customHeight="1" x14ac:dyDescent="0.2">
      <c r="A23" s="306">
        <v>23</v>
      </c>
      <c r="B23" s="307" t="s">
        <v>240</v>
      </c>
      <c r="C23" s="308"/>
      <c r="D23" s="113">
        <v>0.41136873597606582</v>
      </c>
      <c r="E23" s="115">
        <v>11</v>
      </c>
      <c r="F23" s="114">
        <v>16</v>
      </c>
      <c r="G23" s="114">
        <v>35</v>
      </c>
      <c r="H23" s="114">
        <v>7</v>
      </c>
      <c r="I23" s="140">
        <v>22</v>
      </c>
      <c r="J23" s="115">
        <v>-11</v>
      </c>
      <c r="K23" s="116">
        <v>-50</v>
      </c>
    </row>
    <row r="24" spans="1:11" ht="14.1" customHeight="1" x14ac:dyDescent="0.2">
      <c r="A24" s="306">
        <v>24</v>
      </c>
      <c r="B24" s="307" t="s">
        <v>241</v>
      </c>
      <c r="C24" s="308"/>
      <c r="D24" s="113">
        <v>2.3186237845923712</v>
      </c>
      <c r="E24" s="115">
        <v>62</v>
      </c>
      <c r="F24" s="114">
        <v>55</v>
      </c>
      <c r="G24" s="114">
        <v>67</v>
      </c>
      <c r="H24" s="114">
        <v>61</v>
      </c>
      <c r="I24" s="140">
        <v>83</v>
      </c>
      <c r="J24" s="115">
        <v>-21</v>
      </c>
      <c r="K24" s="116">
        <v>-25.301204819277107</v>
      </c>
    </row>
    <row r="25" spans="1:11" ht="14.1" customHeight="1" x14ac:dyDescent="0.2">
      <c r="A25" s="306">
        <v>25</v>
      </c>
      <c r="B25" s="307" t="s">
        <v>242</v>
      </c>
      <c r="C25" s="308"/>
      <c r="D25" s="113">
        <v>4.7120418848167542</v>
      </c>
      <c r="E25" s="115">
        <v>126</v>
      </c>
      <c r="F25" s="114">
        <v>82</v>
      </c>
      <c r="G25" s="114">
        <v>88</v>
      </c>
      <c r="H25" s="114">
        <v>85</v>
      </c>
      <c r="I25" s="140">
        <v>131</v>
      </c>
      <c r="J25" s="115">
        <v>-5</v>
      </c>
      <c r="K25" s="116">
        <v>-3.8167938931297711</v>
      </c>
    </row>
    <row r="26" spans="1:11" ht="14.1" customHeight="1" x14ac:dyDescent="0.2">
      <c r="A26" s="306">
        <v>26</v>
      </c>
      <c r="B26" s="307" t="s">
        <v>243</v>
      </c>
      <c r="C26" s="308"/>
      <c r="D26" s="113">
        <v>2.2812266267763648</v>
      </c>
      <c r="E26" s="115">
        <v>61</v>
      </c>
      <c r="F26" s="114">
        <v>42</v>
      </c>
      <c r="G26" s="114">
        <v>40</v>
      </c>
      <c r="H26" s="114">
        <v>42</v>
      </c>
      <c r="I26" s="140">
        <v>66</v>
      </c>
      <c r="J26" s="115">
        <v>-5</v>
      </c>
      <c r="K26" s="116">
        <v>-7.5757575757575761</v>
      </c>
    </row>
    <row r="27" spans="1:11" ht="14.1" customHeight="1" x14ac:dyDescent="0.2">
      <c r="A27" s="306">
        <v>27</v>
      </c>
      <c r="B27" s="307" t="s">
        <v>244</v>
      </c>
      <c r="C27" s="308"/>
      <c r="D27" s="113">
        <v>1.7576664173522811</v>
      </c>
      <c r="E27" s="115">
        <v>47</v>
      </c>
      <c r="F27" s="114">
        <v>26</v>
      </c>
      <c r="G27" s="114">
        <v>19</v>
      </c>
      <c r="H27" s="114">
        <v>25</v>
      </c>
      <c r="I27" s="140">
        <v>72</v>
      </c>
      <c r="J27" s="115">
        <v>-25</v>
      </c>
      <c r="K27" s="116">
        <v>-34.722222222222221</v>
      </c>
    </row>
    <row r="28" spans="1:11" ht="14.1" customHeight="1" x14ac:dyDescent="0.2">
      <c r="A28" s="306">
        <v>28</v>
      </c>
      <c r="B28" s="307" t="s">
        <v>245</v>
      </c>
      <c r="C28" s="308"/>
      <c r="D28" s="113" t="s">
        <v>513</v>
      </c>
      <c r="E28" s="115" t="s">
        <v>513</v>
      </c>
      <c r="F28" s="114">
        <v>0</v>
      </c>
      <c r="G28" s="114" t="s">
        <v>513</v>
      </c>
      <c r="H28" s="114" t="s">
        <v>513</v>
      </c>
      <c r="I28" s="140" t="s">
        <v>513</v>
      </c>
      <c r="J28" s="115" t="s">
        <v>513</v>
      </c>
      <c r="K28" s="116" t="s">
        <v>513</v>
      </c>
    </row>
    <row r="29" spans="1:11" ht="14.1" customHeight="1" x14ac:dyDescent="0.2">
      <c r="A29" s="306">
        <v>29</v>
      </c>
      <c r="B29" s="307" t="s">
        <v>246</v>
      </c>
      <c r="C29" s="308"/>
      <c r="D29" s="113">
        <v>4.5250560957367236</v>
      </c>
      <c r="E29" s="115">
        <v>121</v>
      </c>
      <c r="F29" s="114">
        <v>114</v>
      </c>
      <c r="G29" s="114">
        <v>171</v>
      </c>
      <c r="H29" s="114">
        <v>132</v>
      </c>
      <c r="I29" s="140">
        <v>98</v>
      </c>
      <c r="J29" s="115">
        <v>23</v>
      </c>
      <c r="K29" s="116">
        <v>23.469387755102041</v>
      </c>
    </row>
    <row r="30" spans="1:11" ht="14.1" customHeight="1" x14ac:dyDescent="0.2">
      <c r="A30" s="306" t="s">
        <v>247</v>
      </c>
      <c r="B30" s="307" t="s">
        <v>248</v>
      </c>
      <c r="C30" s="308"/>
      <c r="D30" s="113" t="s">
        <v>513</v>
      </c>
      <c r="E30" s="115" t="s">
        <v>513</v>
      </c>
      <c r="F30" s="114">
        <v>16</v>
      </c>
      <c r="G30" s="114">
        <v>108</v>
      </c>
      <c r="H30" s="114">
        <v>70</v>
      </c>
      <c r="I30" s="140" t="s">
        <v>513</v>
      </c>
      <c r="J30" s="115" t="s">
        <v>513</v>
      </c>
      <c r="K30" s="116" t="s">
        <v>513</v>
      </c>
    </row>
    <row r="31" spans="1:11" ht="14.1" customHeight="1" x14ac:dyDescent="0.2">
      <c r="A31" s="306" t="s">
        <v>249</v>
      </c>
      <c r="B31" s="307" t="s">
        <v>250</v>
      </c>
      <c r="C31" s="308"/>
      <c r="D31" s="113">
        <v>3.2909498878085266</v>
      </c>
      <c r="E31" s="115">
        <v>88</v>
      </c>
      <c r="F31" s="114">
        <v>95</v>
      </c>
      <c r="G31" s="114">
        <v>63</v>
      </c>
      <c r="H31" s="114">
        <v>62</v>
      </c>
      <c r="I31" s="140">
        <v>66</v>
      </c>
      <c r="J31" s="115">
        <v>22</v>
      </c>
      <c r="K31" s="116">
        <v>33.333333333333336</v>
      </c>
    </row>
    <row r="32" spans="1:11" ht="14.1" customHeight="1" x14ac:dyDescent="0.2">
      <c r="A32" s="306">
        <v>31</v>
      </c>
      <c r="B32" s="307" t="s">
        <v>251</v>
      </c>
      <c r="C32" s="308"/>
      <c r="D32" s="113">
        <v>0.63575168287210171</v>
      </c>
      <c r="E32" s="115">
        <v>17</v>
      </c>
      <c r="F32" s="114">
        <v>18</v>
      </c>
      <c r="G32" s="114">
        <v>11</v>
      </c>
      <c r="H32" s="114">
        <v>8</v>
      </c>
      <c r="I32" s="140">
        <v>11</v>
      </c>
      <c r="J32" s="115">
        <v>6</v>
      </c>
      <c r="K32" s="116">
        <v>54.545454545454547</v>
      </c>
    </row>
    <row r="33" spans="1:11" ht="14.1" customHeight="1" x14ac:dyDescent="0.2">
      <c r="A33" s="306">
        <v>32</v>
      </c>
      <c r="B33" s="307" t="s">
        <v>252</v>
      </c>
      <c r="C33" s="308"/>
      <c r="D33" s="113">
        <v>4.263275991024682</v>
      </c>
      <c r="E33" s="115">
        <v>114</v>
      </c>
      <c r="F33" s="114">
        <v>182</v>
      </c>
      <c r="G33" s="114">
        <v>126</v>
      </c>
      <c r="H33" s="114">
        <v>120</v>
      </c>
      <c r="I33" s="140">
        <v>147</v>
      </c>
      <c r="J33" s="115">
        <v>-33</v>
      </c>
      <c r="K33" s="116">
        <v>-22.448979591836736</v>
      </c>
    </row>
    <row r="34" spans="1:11" ht="14.1" customHeight="1" x14ac:dyDescent="0.2">
      <c r="A34" s="306">
        <v>33</v>
      </c>
      <c r="B34" s="307" t="s">
        <v>253</v>
      </c>
      <c r="C34" s="308"/>
      <c r="D34" s="113">
        <v>2.0942408376963351</v>
      </c>
      <c r="E34" s="115">
        <v>56</v>
      </c>
      <c r="F34" s="114">
        <v>57</v>
      </c>
      <c r="G34" s="114">
        <v>46</v>
      </c>
      <c r="H34" s="114">
        <v>28</v>
      </c>
      <c r="I34" s="140">
        <v>40</v>
      </c>
      <c r="J34" s="115">
        <v>16</v>
      </c>
      <c r="K34" s="116">
        <v>40</v>
      </c>
    </row>
    <row r="35" spans="1:11" ht="14.1" customHeight="1" x14ac:dyDescent="0.2">
      <c r="A35" s="306">
        <v>34</v>
      </c>
      <c r="B35" s="307" t="s">
        <v>254</v>
      </c>
      <c r="C35" s="308"/>
      <c r="D35" s="113">
        <v>4.1884816753926701</v>
      </c>
      <c r="E35" s="115">
        <v>112</v>
      </c>
      <c r="F35" s="114">
        <v>87</v>
      </c>
      <c r="G35" s="114">
        <v>84</v>
      </c>
      <c r="H35" s="114">
        <v>93</v>
      </c>
      <c r="I35" s="140">
        <v>107</v>
      </c>
      <c r="J35" s="115">
        <v>5</v>
      </c>
      <c r="K35" s="116">
        <v>4.6728971962616823</v>
      </c>
    </row>
    <row r="36" spans="1:11" ht="14.1" customHeight="1" x14ac:dyDescent="0.2">
      <c r="A36" s="306">
        <v>41</v>
      </c>
      <c r="B36" s="307" t="s">
        <v>255</v>
      </c>
      <c r="C36" s="308"/>
      <c r="D36" s="113">
        <v>1.1967090501121915</v>
      </c>
      <c r="E36" s="115">
        <v>32</v>
      </c>
      <c r="F36" s="114">
        <v>19</v>
      </c>
      <c r="G36" s="114">
        <v>14</v>
      </c>
      <c r="H36" s="114">
        <v>21</v>
      </c>
      <c r="I36" s="140">
        <v>36</v>
      </c>
      <c r="J36" s="115">
        <v>-4</v>
      </c>
      <c r="K36" s="116">
        <v>-11.111111111111111</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0.22438294689603591</v>
      </c>
      <c r="E38" s="115">
        <v>6</v>
      </c>
      <c r="F38" s="114">
        <v>5</v>
      </c>
      <c r="G38" s="114">
        <v>7</v>
      </c>
      <c r="H38" s="114">
        <v>12</v>
      </c>
      <c r="I38" s="140">
        <v>10</v>
      </c>
      <c r="J38" s="115">
        <v>-4</v>
      </c>
      <c r="K38" s="116">
        <v>-40</v>
      </c>
    </row>
    <row r="39" spans="1:11" ht="14.1" customHeight="1" x14ac:dyDescent="0.2">
      <c r="A39" s="306">
        <v>51</v>
      </c>
      <c r="B39" s="307" t="s">
        <v>258</v>
      </c>
      <c r="C39" s="308"/>
      <c r="D39" s="113">
        <v>5.4973821989528799</v>
      </c>
      <c r="E39" s="115">
        <v>147</v>
      </c>
      <c r="F39" s="114">
        <v>140</v>
      </c>
      <c r="G39" s="114">
        <v>135</v>
      </c>
      <c r="H39" s="114">
        <v>154</v>
      </c>
      <c r="I39" s="140">
        <v>169</v>
      </c>
      <c r="J39" s="115">
        <v>-22</v>
      </c>
      <c r="K39" s="116">
        <v>-13.017751479289942</v>
      </c>
    </row>
    <row r="40" spans="1:11" ht="14.1" customHeight="1" x14ac:dyDescent="0.2">
      <c r="A40" s="306" t="s">
        <v>259</v>
      </c>
      <c r="B40" s="307" t="s">
        <v>260</v>
      </c>
      <c r="C40" s="308"/>
      <c r="D40" s="113">
        <v>4.8242333582647721</v>
      </c>
      <c r="E40" s="115">
        <v>129</v>
      </c>
      <c r="F40" s="114">
        <v>127</v>
      </c>
      <c r="G40" s="114">
        <v>116</v>
      </c>
      <c r="H40" s="114">
        <v>129</v>
      </c>
      <c r="I40" s="140">
        <v>151</v>
      </c>
      <c r="J40" s="115">
        <v>-22</v>
      </c>
      <c r="K40" s="116">
        <v>-14.569536423841059</v>
      </c>
    </row>
    <row r="41" spans="1:11" ht="14.1" customHeight="1" x14ac:dyDescent="0.2">
      <c r="A41" s="306"/>
      <c r="B41" s="307" t="s">
        <v>261</v>
      </c>
      <c r="C41" s="308"/>
      <c r="D41" s="113">
        <v>2.8795811518324608</v>
      </c>
      <c r="E41" s="115">
        <v>77</v>
      </c>
      <c r="F41" s="114">
        <v>90</v>
      </c>
      <c r="G41" s="114">
        <v>80</v>
      </c>
      <c r="H41" s="114">
        <v>53</v>
      </c>
      <c r="I41" s="140">
        <v>114</v>
      </c>
      <c r="J41" s="115">
        <v>-37</v>
      </c>
      <c r="K41" s="116">
        <v>-32.456140350877192</v>
      </c>
    </row>
    <row r="42" spans="1:11" ht="14.1" customHeight="1" x14ac:dyDescent="0.2">
      <c r="A42" s="306">
        <v>52</v>
      </c>
      <c r="B42" s="307" t="s">
        <v>262</v>
      </c>
      <c r="C42" s="308"/>
      <c r="D42" s="113">
        <v>7.4420344053851908</v>
      </c>
      <c r="E42" s="115">
        <v>199</v>
      </c>
      <c r="F42" s="114">
        <v>167</v>
      </c>
      <c r="G42" s="114">
        <v>199</v>
      </c>
      <c r="H42" s="114">
        <v>137</v>
      </c>
      <c r="I42" s="140">
        <v>177</v>
      </c>
      <c r="J42" s="115">
        <v>22</v>
      </c>
      <c r="K42" s="116">
        <v>12.429378531073446</v>
      </c>
    </row>
    <row r="43" spans="1:11" ht="14.1" customHeight="1" x14ac:dyDescent="0.2">
      <c r="A43" s="306" t="s">
        <v>263</v>
      </c>
      <c r="B43" s="307" t="s">
        <v>264</v>
      </c>
      <c r="C43" s="308"/>
      <c r="D43" s="113">
        <v>5.8713537771129394</v>
      </c>
      <c r="E43" s="115">
        <v>157</v>
      </c>
      <c r="F43" s="114">
        <v>121</v>
      </c>
      <c r="G43" s="114">
        <v>170</v>
      </c>
      <c r="H43" s="114">
        <v>116</v>
      </c>
      <c r="I43" s="140">
        <v>151</v>
      </c>
      <c r="J43" s="115">
        <v>6</v>
      </c>
      <c r="K43" s="116">
        <v>3.9735099337748343</v>
      </c>
    </row>
    <row r="44" spans="1:11" ht="14.1" customHeight="1" x14ac:dyDescent="0.2">
      <c r="A44" s="306">
        <v>53</v>
      </c>
      <c r="B44" s="307" t="s">
        <v>265</v>
      </c>
      <c r="C44" s="308"/>
      <c r="D44" s="113">
        <v>1.0097232610321616</v>
      </c>
      <c r="E44" s="115">
        <v>27</v>
      </c>
      <c r="F44" s="114">
        <v>49</v>
      </c>
      <c r="G44" s="114">
        <v>28</v>
      </c>
      <c r="H44" s="114">
        <v>39</v>
      </c>
      <c r="I44" s="140">
        <v>27</v>
      </c>
      <c r="J44" s="115">
        <v>0</v>
      </c>
      <c r="K44" s="116">
        <v>0</v>
      </c>
    </row>
    <row r="45" spans="1:11" ht="14.1" customHeight="1" x14ac:dyDescent="0.2">
      <c r="A45" s="306" t="s">
        <v>266</v>
      </c>
      <c r="B45" s="307" t="s">
        <v>267</v>
      </c>
      <c r="C45" s="308"/>
      <c r="D45" s="113">
        <v>0.97232610321615554</v>
      </c>
      <c r="E45" s="115">
        <v>26</v>
      </c>
      <c r="F45" s="114">
        <v>48</v>
      </c>
      <c r="G45" s="114">
        <v>27</v>
      </c>
      <c r="H45" s="114">
        <v>39</v>
      </c>
      <c r="I45" s="140">
        <v>24</v>
      </c>
      <c r="J45" s="115">
        <v>2</v>
      </c>
      <c r="K45" s="116">
        <v>8.3333333333333339</v>
      </c>
    </row>
    <row r="46" spans="1:11" ht="14.1" customHeight="1" x14ac:dyDescent="0.2">
      <c r="A46" s="306">
        <v>54</v>
      </c>
      <c r="B46" s="307" t="s">
        <v>268</v>
      </c>
      <c r="C46" s="308"/>
      <c r="D46" s="113">
        <v>2.6925953627524306</v>
      </c>
      <c r="E46" s="115">
        <v>72</v>
      </c>
      <c r="F46" s="114">
        <v>99</v>
      </c>
      <c r="G46" s="114">
        <v>66</v>
      </c>
      <c r="H46" s="114">
        <v>62</v>
      </c>
      <c r="I46" s="140">
        <v>70</v>
      </c>
      <c r="J46" s="115">
        <v>2</v>
      </c>
      <c r="K46" s="116">
        <v>2.8571428571428572</v>
      </c>
    </row>
    <row r="47" spans="1:11" ht="14.1" customHeight="1" x14ac:dyDescent="0.2">
      <c r="A47" s="306">
        <v>61</v>
      </c>
      <c r="B47" s="307" t="s">
        <v>269</v>
      </c>
      <c r="C47" s="308"/>
      <c r="D47" s="113">
        <v>0.82273747195213165</v>
      </c>
      <c r="E47" s="115">
        <v>22</v>
      </c>
      <c r="F47" s="114">
        <v>20</v>
      </c>
      <c r="G47" s="114">
        <v>23</v>
      </c>
      <c r="H47" s="114">
        <v>28</v>
      </c>
      <c r="I47" s="140">
        <v>38</v>
      </c>
      <c r="J47" s="115">
        <v>-16</v>
      </c>
      <c r="K47" s="116">
        <v>-42.10526315789474</v>
      </c>
    </row>
    <row r="48" spans="1:11" ht="14.1" customHeight="1" x14ac:dyDescent="0.2">
      <c r="A48" s="306">
        <v>62</v>
      </c>
      <c r="B48" s="307" t="s">
        <v>270</v>
      </c>
      <c r="C48" s="308"/>
      <c r="D48" s="113">
        <v>6.6566940912490651</v>
      </c>
      <c r="E48" s="115">
        <v>178</v>
      </c>
      <c r="F48" s="114">
        <v>193</v>
      </c>
      <c r="G48" s="114">
        <v>164</v>
      </c>
      <c r="H48" s="114">
        <v>182</v>
      </c>
      <c r="I48" s="140">
        <v>192</v>
      </c>
      <c r="J48" s="115">
        <v>-14</v>
      </c>
      <c r="K48" s="116">
        <v>-7.291666666666667</v>
      </c>
    </row>
    <row r="49" spans="1:11" ht="14.1" customHeight="1" x14ac:dyDescent="0.2">
      <c r="A49" s="306">
        <v>63</v>
      </c>
      <c r="B49" s="307" t="s">
        <v>271</v>
      </c>
      <c r="C49" s="308"/>
      <c r="D49" s="113">
        <v>5.1234106207928196</v>
      </c>
      <c r="E49" s="115">
        <v>137</v>
      </c>
      <c r="F49" s="114">
        <v>184</v>
      </c>
      <c r="G49" s="114">
        <v>154</v>
      </c>
      <c r="H49" s="114">
        <v>125</v>
      </c>
      <c r="I49" s="140">
        <v>132</v>
      </c>
      <c r="J49" s="115">
        <v>5</v>
      </c>
      <c r="K49" s="116">
        <v>3.7878787878787881</v>
      </c>
    </row>
    <row r="50" spans="1:11" ht="14.1" customHeight="1" x14ac:dyDescent="0.2">
      <c r="A50" s="306" t="s">
        <v>272</v>
      </c>
      <c r="B50" s="307" t="s">
        <v>273</v>
      </c>
      <c r="C50" s="308"/>
      <c r="D50" s="113">
        <v>1.1967090501121915</v>
      </c>
      <c r="E50" s="115">
        <v>32</v>
      </c>
      <c r="F50" s="114">
        <v>42</v>
      </c>
      <c r="G50" s="114">
        <v>45</v>
      </c>
      <c r="H50" s="114">
        <v>28</v>
      </c>
      <c r="I50" s="140">
        <v>30</v>
      </c>
      <c r="J50" s="115">
        <v>2</v>
      </c>
      <c r="K50" s="116">
        <v>6.666666666666667</v>
      </c>
    </row>
    <row r="51" spans="1:11" ht="14.1" customHeight="1" x14ac:dyDescent="0.2">
      <c r="A51" s="306" t="s">
        <v>274</v>
      </c>
      <c r="B51" s="307" t="s">
        <v>275</v>
      </c>
      <c r="C51" s="308"/>
      <c r="D51" s="113">
        <v>3.0665669409124905</v>
      </c>
      <c r="E51" s="115">
        <v>82</v>
      </c>
      <c r="F51" s="114">
        <v>128</v>
      </c>
      <c r="G51" s="114">
        <v>100</v>
      </c>
      <c r="H51" s="114">
        <v>90</v>
      </c>
      <c r="I51" s="140">
        <v>83</v>
      </c>
      <c r="J51" s="115">
        <v>-1</v>
      </c>
      <c r="K51" s="116">
        <v>-1.2048192771084338</v>
      </c>
    </row>
    <row r="52" spans="1:11" ht="14.1" customHeight="1" x14ac:dyDescent="0.2">
      <c r="A52" s="306">
        <v>71</v>
      </c>
      <c r="B52" s="307" t="s">
        <v>276</v>
      </c>
      <c r="C52" s="308"/>
      <c r="D52" s="113">
        <v>6.133133881824981</v>
      </c>
      <c r="E52" s="115">
        <v>164</v>
      </c>
      <c r="F52" s="114">
        <v>128</v>
      </c>
      <c r="G52" s="114">
        <v>133</v>
      </c>
      <c r="H52" s="114">
        <v>140</v>
      </c>
      <c r="I52" s="140">
        <v>185</v>
      </c>
      <c r="J52" s="115">
        <v>-21</v>
      </c>
      <c r="K52" s="116">
        <v>-11.351351351351351</v>
      </c>
    </row>
    <row r="53" spans="1:11" ht="14.1" customHeight="1" x14ac:dyDescent="0.2">
      <c r="A53" s="306" t="s">
        <v>277</v>
      </c>
      <c r="B53" s="307" t="s">
        <v>278</v>
      </c>
      <c r="C53" s="308"/>
      <c r="D53" s="113">
        <v>2.0194465220643232</v>
      </c>
      <c r="E53" s="115">
        <v>54</v>
      </c>
      <c r="F53" s="114">
        <v>49</v>
      </c>
      <c r="G53" s="114">
        <v>45</v>
      </c>
      <c r="H53" s="114">
        <v>45</v>
      </c>
      <c r="I53" s="140">
        <v>51</v>
      </c>
      <c r="J53" s="115">
        <v>3</v>
      </c>
      <c r="K53" s="116">
        <v>5.882352941176471</v>
      </c>
    </row>
    <row r="54" spans="1:11" ht="14.1" customHeight="1" x14ac:dyDescent="0.2">
      <c r="A54" s="306" t="s">
        <v>279</v>
      </c>
      <c r="B54" s="307" t="s">
        <v>280</v>
      </c>
      <c r="C54" s="308"/>
      <c r="D54" s="113">
        <v>3.8145100972326103</v>
      </c>
      <c r="E54" s="115">
        <v>102</v>
      </c>
      <c r="F54" s="114">
        <v>71</v>
      </c>
      <c r="G54" s="114">
        <v>78</v>
      </c>
      <c r="H54" s="114">
        <v>77</v>
      </c>
      <c r="I54" s="140">
        <v>102</v>
      </c>
      <c r="J54" s="115">
        <v>0</v>
      </c>
      <c r="K54" s="116">
        <v>0</v>
      </c>
    </row>
    <row r="55" spans="1:11" ht="14.1" customHeight="1" x14ac:dyDescent="0.2">
      <c r="A55" s="306">
        <v>72</v>
      </c>
      <c r="B55" s="307" t="s">
        <v>281</v>
      </c>
      <c r="C55" s="308"/>
      <c r="D55" s="113">
        <v>1.9072550486163051</v>
      </c>
      <c r="E55" s="115">
        <v>51</v>
      </c>
      <c r="F55" s="114">
        <v>31</v>
      </c>
      <c r="G55" s="114">
        <v>33</v>
      </c>
      <c r="H55" s="114">
        <v>38</v>
      </c>
      <c r="I55" s="140">
        <v>62</v>
      </c>
      <c r="J55" s="115">
        <v>-11</v>
      </c>
      <c r="K55" s="116">
        <v>-17.741935483870968</v>
      </c>
    </row>
    <row r="56" spans="1:11" ht="14.1" customHeight="1" x14ac:dyDescent="0.2">
      <c r="A56" s="306" t="s">
        <v>282</v>
      </c>
      <c r="B56" s="307" t="s">
        <v>283</v>
      </c>
      <c r="C56" s="308"/>
      <c r="D56" s="113">
        <v>0.74794315632011965</v>
      </c>
      <c r="E56" s="115">
        <v>20</v>
      </c>
      <c r="F56" s="114">
        <v>13</v>
      </c>
      <c r="G56" s="114">
        <v>8</v>
      </c>
      <c r="H56" s="114">
        <v>14</v>
      </c>
      <c r="I56" s="140">
        <v>34</v>
      </c>
      <c r="J56" s="115">
        <v>-14</v>
      </c>
      <c r="K56" s="116">
        <v>-41.176470588235297</v>
      </c>
    </row>
    <row r="57" spans="1:11" ht="14.1" customHeight="1" x14ac:dyDescent="0.2">
      <c r="A57" s="306" t="s">
        <v>284</v>
      </c>
      <c r="B57" s="307" t="s">
        <v>285</v>
      </c>
      <c r="C57" s="308"/>
      <c r="D57" s="113">
        <v>0.82273747195213165</v>
      </c>
      <c r="E57" s="115">
        <v>22</v>
      </c>
      <c r="F57" s="114">
        <v>13</v>
      </c>
      <c r="G57" s="114">
        <v>17</v>
      </c>
      <c r="H57" s="114">
        <v>17</v>
      </c>
      <c r="I57" s="140">
        <v>22</v>
      </c>
      <c r="J57" s="115">
        <v>0</v>
      </c>
      <c r="K57" s="116">
        <v>0</v>
      </c>
    </row>
    <row r="58" spans="1:11" ht="14.1" customHeight="1" x14ac:dyDescent="0.2">
      <c r="A58" s="306">
        <v>73</v>
      </c>
      <c r="B58" s="307" t="s">
        <v>286</v>
      </c>
      <c r="C58" s="308"/>
      <c r="D58" s="113">
        <v>1.7202692595362752</v>
      </c>
      <c r="E58" s="115">
        <v>46</v>
      </c>
      <c r="F58" s="114">
        <v>18</v>
      </c>
      <c r="G58" s="114">
        <v>54</v>
      </c>
      <c r="H58" s="114">
        <v>33</v>
      </c>
      <c r="I58" s="140">
        <v>45</v>
      </c>
      <c r="J58" s="115">
        <v>1</v>
      </c>
      <c r="K58" s="116">
        <v>2.2222222222222223</v>
      </c>
    </row>
    <row r="59" spans="1:11" ht="14.1" customHeight="1" x14ac:dyDescent="0.2">
      <c r="A59" s="306" t="s">
        <v>287</v>
      </c>
      <c r="B59" s="307" t="s">
        <v>288</v>
      </c>
      <c r="C59" s="308"/>
      <c r="D59" s="113">
        <v>1.5332834704562452</v>
      </c>
      <c r="E59" s="115">
        <v>41</v>
      </c>
      <c r="F59" s="114">
        <v>13</v>
      </c>
      <c r="G59" s="114">
        <v>43</v>
      </c>
      <c r="H59" s="114">
        <v>30</v>
      </c>
      <c r="I59" s="140">
        <v>38</v>
      </c>
      <c r="J59" s="115">
        <v>3</v>
      </c>
      <c r="K59" s="116">
        <v>7.8947368421052628</v>
      </c>
    </row>
    <row r="60" spans="1:11" ht="14.1" customHeight="1" x14ac:dyDescent="0.2">
      <c r="A60" s="306">
        <v>81</v>
      </c>
      <c r="B60" s="307" t="s">
        <v>289</v>
      </c>
      <c r="C60" s="308"/>
      <c r="D60" s="113">
        <v>7.4420344053851908</v>
      </c>
      <c r="E60" s="115">
        <v>199</v>
      </c>
      <c r="F60" s="114">
        <v>163</v>
      </c>
      <c r="G60" s="114">
        <v>175</v>
      </c>
      <c r="H60" s="114">
        <v>199</v>
      </c>
      <c r="I60" s="140">
        <v>192</v>
      </c>
      <c r="J60" s="115">
        <v>7</v>
      </c>
      <c r="K60" s="116">
        <v>3.6458333333333335</v>
      </c>
    </row>
    <row r="61" spans="1:11" ht="14.1" customHeight="1" x14ac:dyDescent="0.2">
      <c r="A61" s="306" t="s">
        <v>290</v>
      </c>
      <c r="B61" s="307" t="s">
        <v>291</v>
      </c>
      <c r="C61" s="308"/>
      <c r="D61" s="113">
        <v>1.1967090501121915</v>
      </c>
      <c r="E61" s="115">
        <v>32</v>
      </c>
      <c r="F61" s="114">
        <v>38</v>
      </c>
      <c r="G61" s="114">
        <v>41</v>
      </c>
      <c r="H61" s="114">
        <v>42</v>
      </c>
      <c r="I61" s="140">
        <v>35</v>
      </c>
      <c r="J61" s="115">
        <v>-3</v>
      </c>
      <c r="K61" s="116">
        <v>-8.5714285714285712</v>
      </c>
    </row>
    <row r="62" spans="1:11" ht="14.1" customHeight="1" x14ac:dyDescent="0.2">
      <c r="A62" s="306" t="s">
        <v>292</v>
      </c>
      <c r="B62" s="307" t="s">
        <v>293</v>
      </c>
      <c r="C62" s="308"/>
      <c r="D62" s="113">
        <v>3.7023186237845924</v>
      </c>
      <c r="E62" s="115">
        <v>99</v>
      </c>
      <c r="F62" s="114">
        <v>89</v>
      </c>
      <c r="G62" s="114">
        <v>77</v>
      </c>
      <c r="H62" s="114">
        <v>88</v>
      </c>
      <c r="I62" s="140">
        <v>117</v>
      </c>
      <c r="J62" s="115">
        <v>-18</v>
      </c>
      <c r="K62" s="116">
        <v>-15.384615384615385</v>
      </c>
    </row>
    <row r="63" spans="1:11" ht="14.1" customHeight="1" x14ac:dyDescent="0.2">
      <c r="A63" s="306"/>
      <c r="B63" s="307" t="s">
        <v>294</v>
      </c>
      <c r="C63" s="308"/>
      <c r="D63" s="113">
        <v>3.1039640987284964</v>
      </c>
      <c r="E63" s="115">
        <v>83</v>
      </c>
      <c r="F63" s="114">
        <v>81</v>
      </c>
      <c r="G63" s="114">
        <v>72</v>
      </c>
      <c r="H63" s="114">
        <v>84</v>
      </c>
      <c r="I63" s="140">
        <v>109</v>
      </c>
      <c r="J63" s="115">
        <v>-26</v>
      </c>
      <c r="K63" s="116">
        <v>-23.853211009174313</v>
      </c>
    </row>
    <row r="64" spans="1:11" ht="14.1" customHeight="1" x14ac:dyDescent="0.2">
      <c r="A64" s="306" t="s">
        <v>295</v>
      </c>
      <c r="B64" s="307" t="s">
        <v>296</v>
      </c>
      <c r="C64" s="308"/>
      <c r="D64" s="113">
        <v>0.97232610321615554</v>
      </c>
      <c r="E64" s="115">
        <v>26</v>
      </c>
      <c r="F64" s="114">
        <v>15</v>
      </c>
      <c r="G64" s="114">
        <v>27</v>
      </c>
      <c r="H64" s="114">
        <v>43</v>
      </c>
      <c r="I64" s="140">
        <v>18</v>
      </c>
      <c r="J64" s="115">
        <v>8</v>
      </c>
      <c r="K64" s="116">
        <v>44.444444444444443</v>
      </c>
    </row>
    <row r="65" spans="1:11" ht="14.1" customHeight="1" x14ac:dyDescent="0.2">
      <c r="A65" s="306" t="s">
        <v>297</v>
      </c>
      <c r="B65" s="307" t="s">
        <v>298</v>
      </c>
      <c r="C65" s="308"/>
      <c r="D65" s="113">
        <v>0.78534031413612571</v>
      </c>
      <c r="E65" s="115">
        <v>21</v>
      </c>
      <c r="F65" s="114">
        <v>14</v>
      </c>
      <c r="G65" s="114">
        <v>12</v>
      </c>
      <c r="H65" s="114">
        <v>16</v>
      </c>
      <c r="I65" s="140">
        <v>10</v>
      </c>
      <c r="J65" s="115">
        <v>11</v>
      </c>
      <c r="K65" s="116">
        <v>110</v>
      </c>
    </row>
    <row r="66" spans="1:11" ht="14.1" customHeight="1" x14ac:dyDescent="0.2">
      <c r="A66" s="306">
        <v>82</v>
      </c>
      <c r="B66" s="307" t="s">
        <v>299</v>
      </c>
      <c r="C66" s="308"/>
      <c r="D66" s="113">
        <v>6.5818997756170532</v>
      </c>
      <c r="E66" s="115">
        <v>176</v>
      </c>
      <c r="F66" s="114">
        <v>178</v>
      </c>
      <c r="G66" s="114">
        <v>100</v>
      </c>
      <c r="H66" s="114">
        <v>118</v>
      </c>
      <c r="I66" s="140">
        <v>149</v>
      </c>
      <c r="J66" s="115">
        <v>27</v>
      </c>
      <c r="K66" s="116">
        <v>18.120805369127517</v>
      </c>
    </row>
    <row r="67" spans="1:11" ht="14.1" customHeight="1" x14ac:dyDescent="0.2">
      <c r="A67" s="306" t="s">
        <v>300</v>
      </c>
      <c r="B67" s="307" t="s">
        <v>301</v>
      </c>
      <c r="C67" s="308"/>
      <c r="D67" s="113">
        <v>4.7868362004487661</v>
      </c>
      <c r="E67" s="115">
        <v>128</v>
      </c>
      <c r="F67" s="114">
        <v>167</v>
      </c>
      <c r="G67" s="114">
        <v>74</v>
      </c>
      <c r="H67" s="114">
        <v>89</v>
      </c>
      <c r="I67" s="140">
        <v>99</v>
      </c>
      <c r="J67" s="115">
        <v>29</v>
      </c>
      <c r="K67" s="116">
        <v>29.292929292929294</v>
      </c>
    </row>
    <row r="68" spans="1:11" ht="14.1" customHeight="1" x14ac:dyDescent="0.2">
      <c r="A68" s="306" t="s">
        <v>302</v>
      </c>
      <c r="B68" s="307" t="s">
        <v>303</v>
      </c>
      <c r="C68" s="308"/>
      <c r="D68" s="113">
        <v>1.2715033657442034</v>
      </c>
      <c r="E68" s="115">
        <v>34</v>
      </c>
      <c r="F68" s="114">
        <v>6</v>
      </c>
      <c r="G68" s="114">
        <v>16</v>
      </c>
      <c r="H68" s="114">
        <v>19</v>
      </c>
      <c r="I68" s="140">
        <v>23</v>
      </c>
      <c r="J68" s="115">
        <v>11</v>
      </c>
      <c r="K68" s="116">
        <v>47.826086956521742</v>
      </c>
    </row>
    <row r="69" spans="1:11" ht="14.1" customHeight="1" x14ac:dyDescent="0.2">
      <c r="A69" s="306">
        <v>83</v>
      </c>
      <c r="B69" s="307" t="s">
        <v>304</v>
      </c>
      <c r="C69" s="308"/>
      <c r="D69" s="113">
        <v>5.0112191473448018</v>
      </c>
      <c r="E69" s="115">
        <v>134</v>
      </c>
      <c r="F69" s="114">
        <v>100</v>
      </c>
      <c r="G69" s="114">
        <v>159</v>
      </c>
      <c r="H69" s="114">
        <v>128</v>
      </c>
      <c r="I69" s="140">
        <v>164</v>
      </c>
      <c r="J69" s="115">
        <v>-30</v>
      </c>
      <c r="K69" s="116">
        <v>-18.292682926829269</v>
      </c>
    </row>
    <row r="70" spans="1:11" ht="14.1" customHeight="1" x14ac:dyDescent="0.2">
      <c r="A70" s="306" t="s">
        <v>305</v>
      </c>
      <c r="B70" s="307" t="s">
        <v>306</v>
      </c>
      <c r="C70" s="308"/>
      <c r="D70" s="113">
        <v>4.1510845175766642</v>
      </c>
      <c r="E70" s="115">
        <v>111</v>
      </c>
      <c r="F70" s="114">
        <v>88</v>
      </c>
      <c r="G70" s="114">
        <v>141</v>
      </c>
      <c r="H70" s="114">
        <v>104</v>
      </c>
      <c r="I70" s="140">
        <v>139</v>
      </c>
      <c r="J70" s="115">
        <v>-28</v>
      </c>
      <c r="K70" s="116">
        <v>-20.14388489208633</v>
      </c>
    </row>
    <row r="71" spans="1:11" ht="14.1" customHeight="1" x14ac:dyDescent="0.2">
      <c r="A71" s="306"/>
      <c r="B71" s="307" t="s">
        <v>307</v>
      </c>
      <c r="C71" s="308"/>
      <c r="D71" s="113">
        <v>2.430815258040389</v>
      </c>
      <c r="E71" s="115">
        <v>65</v>
      </c>
      <c r="F71" s="114">
        <v>45</v>
      </c>
      <c r="G71" s="114">
        <v>95</v>
      </c>
      <c r="H71" s="114">
        <v>53</v>
      </c>
      <c r="I71" s="140">
        <v>96</v>
      </c>
      <c r="J71" s="115">
        <v>-31</v>
      </c>
      <c r="K71" s="116">
        <v>-32.291666666666664</v>
      </c>
    </row>
    <row r="72" spans="1:11" ht="14.1" customHeight="1" x14ac:dyDescent="0.2">
      <c r="A72" s="306">
        <v>84</v>
      </c>
      <c r="B72" s="307" t="s">
        <v>308</v>
      </c>
      <c r="C72" s="308"/>
      <c r="D72" s="113">
        <v>1.8698578908002992</v>
      </c>
      <c r="E72" s="115">
        <v>50</v>
      </c>
      <c r="F72" s="114">
        <v>18</v>
      </c>
      <c r="G72" s="114">
        <v>51</v>
      </c>
      <c r="H72" s="114">
        <v>19</v>
      </c>
      <c r="I72" s="140">
        <v>34</v>
      </c>
      <c r="J72" s="115">
        <v>16</v>
      </c>
      <c r="K72" s="116">
        <v>47.058823529411768</v>
      </c>
    </row>
    <row r="73" spans="1:11" ht="14.1" customHeight="1" x14ac:dyDescent="0.2">
      <c r="A73" s="306" t="s">
        <v>309</v>
      </c>
      <c r="B73" s="307" t="s">
        <v>310</v>
      </c>
      <c r="C73" s="308"/>
      <c r="D73" s="113">
        <v>1.3836948391922215</v>
      </c>
      <c r="E73" s="115">
        <v>37</v>
      </c>
      <c r="F73" s="114">
        <v>7</v>
      </c>
      <c r="G73" s="114">
        <v>34</v>
      </c>
      <c r="H73" s="114">
        <v>9</v>
      </c>
      <c r="I73" s="140">
        <v>21</v>
      </c>
      <c r="J73" s="115">
        <v>16</v>
      </c>
      <c r="K73" s="116">
        <v>76.19047619047619</v>
      </c>
    </row>
    <row r="74" spans="1:11" ht="14.1" customHeight="1" x14ac:dyDescent="0.2">
      <c r="A74" s="306" t="s">
        <v>311</v>
      </c>
      <c r="B74" s="307" t="s">
        <v>312</v>
      </c>
      <c r="C74" s="308"/>
      <c r="D74" s="113">
        <v>0.18698578908002991</v>
      </c>
      <c r="E74" s="115">
        <v>5</v>
      </c>
      <c r="F74" s="114">
        <v>5</v>
      </c>
      <c r="G74" s="114">
        <v>4</v>
      </c>
      <c r="H74" s="114">
        <v>3</v>
      </c>
      <c r="I74" s="140">
        <v>7</v>
      </c>
      <c r="J74" s="115">
        <v>-2</v>
      </c>
      <c r="K74" s="116">
        <v>-28.571428571428573</v>
      </c>
    </row>
    <row r="75" spans="1:11" ht="14.1" customHeight="1" x14ac:dyDescent="0.2">
      <c r="A75" s="306" t="s">
        <v>313</v>
      </c>
      <c r="B75" s="307" t="s">
        <v>314</v>
      </c>
      <c r="C75" s="308"/>
      <c r="D75" s="113" t="s">
        <v>513</v>
      </c>
      <c r="E75" s="115" t="s">
        <v>513</v>
      </c>
      <c r="F75" s="114">
        <v>0</v>
      </c>
      <c r="G75" s="114" t="s">
        <v>513</v>
      </c>
      <c r="H75" s="114" t="s">
        <v>513</v>
      </c>
      <c r="I75" s="140">
        <v>0</v>
      </c>
      <c r="J75" s="115" t="s">
        <v>513</v>
      </c>
      <c r="K75" s="116" t="s">
        <v>513</v>
      </c>
    </row>
    <row r="76" spans="1:11" ht="14.1" customHeight="1" x14ac:dyDescent="0.2">
      <c r="A76" s="306">
        <v>91</v>
      </c>
      <c r="B76" s="307" t="s">
        <v>315</v>
      </c>
      <c r="C76" s="308"/>
      <c r="D76" s="113">
        <v>0.48616305160807777</v>
      </c>
      <c r="E76" s="115">
        <v>13</v>
      </c>
      <c r="F76" s="114">
        <v>9</v>
      </c>
      <c r="G76" s="114">
        <v>15</v>
      </c>
      <c r="H76" s="114">
        <v>5</v>
      </c>
      <c r="I76" s="140">
        <v>18</v>
      </c>
      <c r="J76" s="115">
        <v>-5</v>
      </c>
      <c r="K76" s="116">
        <v>-27.777777777777779</v>
      </c>
    </row>
    <row r="77" spans="1:11" ht="14.1" customHeight="1" x14ac:dyDescent="0.2">
      <c r="A77" s="306">
        <v>92</v>
      </c>
      <c r="B77" s="307" t="s">
        <v>316</v>
      </c>
      <c r="C77" s="308"/>
      <c r="D77" s="113">
        <v>1.4958863126402393</v>
      </c>
      <c r="E77" s="115">
        <v>40</v>
      </c>
      <c r="F77" s="114">
        <v>33</v>
      </c>
      <c r="G77" s="114">
        <v>43</v>
      </c>
      <c r="H77" s="114">
        <v>24</v>
      </c>
      <c r="I77" s="140">
        <v>35</v>
      </c>
      <c r="J77" s="115">
        <v>5</v>
      </c>
      <c r="K77" s="116">
        <v>14.285714285714286</v>
      </c>
    </row>
    <row r="78" spans="1:11" ht="14.1" customHeight="1" x14ac:dyDescent="0.2">
      <c r="A78" s="306">
        <v>93</v>
      </c>
      <c r="B78" s="307" t="s">
        <v>317</v>
      </c>
      <c r="C78" s="308"/>
      <c r="D78" s="113" t="s">
        <v>513</v>
      </c>
      <c r="E78" s="115" t="s">
        <v>513</v>
      </c>
      <c r="F78" s="114" t="s">
        <v>513</v>
      </c>
      <c r="G78" s="114">
        <v>5</v>
      </c>
      <c r="H78" s="114" t="s">
        <v>513</v>
      </c>
      <c r="I78" s="140" t="s">
        <v>513</v>
      </c>
      <c r="J78" s="115" t="s">
        <v>513</v>
      </c>
      <c r="K78" s="116" t="s">
        <v>513</v>
      </c>
    </row>
    <row r="79" spans="1:11" ht="14.1" customHeight="1" x14ac:dyDescent="0.2">
      <c r="A79" s="306">
        <v>94</v>
      </c>
      <c r="B79" s="307" t="s">
        <v>318</v>
      </c>
      <c r="C79" s="308"/>
      <c r="D79" s="113">
        <v>0.33657442034405383</v>
      </c>
      <c r="E79" s="115">
        <v>9</v>
      </c>
      <c r="F79" s="114">
        <v>27</v>
      </c>
      <c r="G79" s="114">
        <v>29</v>
      </c>
      <c r="H79" s="114">
        <v>14</v>
      </c>
      <c r="I79" s="140">
        <v>22</v>
      </c>
      <c r="J79" s="115">
        <v>-13</v>
      </c>
      <c r="K79" s="116">
        <v>-59.090909090909093</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0.56095736724008971</v>
      </c>
      <c r="E81" s="143">
        <v>15</v>
      </c>
      <c r="F81" s="144">
        <v>13</v>
      </c>
      <c r="G81" s="144">
        <v>44</v>
      </c>
      <c r="H81" s="144">
        <v>11</v>
      </c>
      <c r="I81" s="145">
        <v>4</v>
      </c>
      <c r="J81" s="143">
        <v>11</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35844</v>
      </c>
      <c r="C10" s="114">
        <v>18736</v>
      </c>
      <c r="D10" s="114">
        <v>17108</v>
      </c>
      <c r="E10" s="114">
        <v>27862</v>
      </c>
      <c r="F10" s="114">
        <v>7173</v>
      </c>
      <c r="G10" s="114">
        <v>3710</v>
      </c>
      <c r="H10" s="114">
        <v>11621</v>
      </c>
      <c r="I10" s="115">
        <v>5957</v>
      </c>
      <c r="J10" s="114">
        <v>5133</v>
      </c>
      <c r="K10" s="114">
        <v>824</v>
      </c>
      <c r="L10" s="423">
        <v>2653</v>
      </c>
      <c r="M10" s="424">
        <v>2771</v>
      </c>
    </row>
    <row r="11" spans="1:13" ht="11.1" customHeight="1" x14ac:dyDescent="0.2">
      <c r="A11" s="422" t="s">
        <v>387</v>
      </c>
      <c r="B11" s="115">
        <v>37178</v>
      </c>
      <c r="C11" s="114">
        <v>19749</v>
      </c>
      <c r="D11" s="114">
        <v>17429</v>
      </c>
      <c r="E11" s="114">
        <v>29080</v>
      </c>
      <c r="F11" s="114">
        <v>7285</v>
      </c>
      <c r="G11" s="114">
        <v>3721</v>
      </c>
      <c r="H11" s="114">
        <v>12243</v>
      </c>
      <c r="I11" s="115">
        <v>5877</v>
      </c>
      <c r="J11" s="114">
        <v>5011</v>
      </c>
      <c r="K11" s="114">
        <v>866</v>
      </c>
      <c r="L11" s="423">
        <v>3164</v>
      </c>
      <c r="M11" s="424">
        <v>1890</v>
      </c>
    </row>
    <row r="12" spans="1:13" ht="11.1" customHeight="1" x14ac:dyDescent="0.2">
      <c r="A12" s="422" t="s">
        <v>388</v>
      </c>
      <c r="B12" s="115">
        <v>37884</v>
      </c>
      <c r="C12" s="114">
        <v>20266</v>
      </c>
      <c r="D12" s="114">
        <v>17618</v>
      </c>
      <c r="E12" s="114">
        <v>29739</v>
      </c>
      <c r="F12" s="114">
        <v>7324</v>
      </c>
      <c r="G12" s="114">
        <v>4073</v>
      </c>
      <c r="H12" s="114">
        <v>12392</v>
      </c>
      <c r="I12" s="115">
        <v>5884</v>
      </c>
      <c r="J12" s="114">
        <v>4935</v>
      </c>
      <c r="K12" s="114">
        <v>949</v>
      </c>
      <c r="L12" s="423">
        <v>3368</v>
      </c>
      <c r="M12" s="424">
        <v>2692</v>
      </c>
    </row>
    <row r="13" spans="1:13" s="110" customFormat="1" ht="11.1" customHeight="1" x14ac:dyDescent="0.2">
      <c r="A13" s="422" t="s">
        <v>389</v>
      </c>
      <c r="B13" s="115">
        <v>36749</v>
      </c>
      <c r="C13" s="114">
        <v>19256</v>
      </c>
      <c r="D13" s="114">
        <v>17493</v>
      </c>
      <c r="E13" s="114">
        <v>28449</v>
      </c>
      <c r="F13" s="114">
        <v>7496</v>
      </c>
      <c r="G13" s="114">
        <v>3800</v>
      </c>
      <c r="H13" s="114">
        <v>12241</v>
      </c>
      <c r="I13" s="115">
        <v>5932</v>
      </c>
      <c r="J13" s="114">
        <v>5011</v>
      </c>
      <c r="K13" s="114">
        <v>921</v>
      </c>
      <c r="L13" s="423">
        <v>1808</v>
      </c>
      <c r="M13" s="424">
        <v>3163</v>
      </c>
    </row>
    <row r="14" spans="1:13" ht="15" customHeight="1" x14ac:dyDescent="0.2">
      <c r="A14" s="422" t="s">
        <v>390</v>
      </c>
      <c r="B14" s="115">
        <v>36901</v>
      </c>
      <c r="C14" s="114">
        <v>19361</v>
      </c>
      <c r="D14" s="114">
        <v>17540</v>
      </c>
      <c r="E14" s="114">
        <v>27361</v>
      </c>
      <c r="F14" s="114">
        <v>8814</v>
      </c>
      <c r="G14" s="114">
        <v>3610</v>
      </c>
      <c r="H14" s="114">
        <v>12536</v>
      </c>
      <c r="I14" s="115">
        <v>5867</v>
      </c>
      <c r="J14" s="114">
        <v>4976</v>
      </c>
      <c r="K14" s="114">
        <v>891</v>
      </c>
      <c r="L14" s="423">
        <v>2879</v>
      </c>
      <c r="M14" s="424">
        <v>2772</v>
      </c>
    </row>
    <row r="15" spans="1:13" ht="11.1" customHeight="1" x14ac:dyDescent="0.2">
      <c r="A15" s="422" t="s">
        <v>387</v>
      </c>
      <c r="B15" s="115">
        <v>37589</v>
      </c>
      <c r="C15" s="114">
        <v>19893</v>
      </c>
      <c r="D15" s="114">
        <v>17696</v>
      </c>
      <c r="E15" s="114">
        <v>27787</v>
      </c>
      <c r="F15" s="114">
        <v>9360</v>
      </c>
      <c r="G15" s="114">
        <v>3494</v>
      </c>
      <c r="H15" s="114">
        <v>12883</v>
      </c>
      <c r="I15" s="115">
        <v>5972</v>
      </c>
      <c r="J15" s="114">
        <v>5022</v>
      </c>
      <c r="K15" s="114">
        <v>950</v>
      </c>
      <c r="L15" s="423">
        <v>2753</v>
      </c>
      <c r="M15" s="424">
        <v>2091</v>
      </c>
    </row>
    <row r="16" spans="1:13" ht="11.1" customHeight="1" x14ac:dyDescent="0.2">
      <c r="A16" s="422" t="s">
        <v>388</v>
      </c>
      <c r="B16" s="115">
        <v>37884</v>
      </c>
      <c r="C16" s="114">
        <v>20209</v>
      </c>
      <c r="D16" s="114">
        <v>17675</v>
      </c>
      <c r="E16" s="114">
        <v>28060</v>
      </c>
      <c r="F16" s="114">
        <v>9502</v>
      </c>
      <c r="G16" s="114">
        <v>3636</v>
      </c>
      <c r="H16" s="114">
        <v>13081</v>
      </c>
      <c r="I16" s="115">
        <v>5996</v>
      </c>
      <c r="J16" s="114">
        <v>4989</v>
      </c>
      <c r="K16" s="114">
        <v>1007</v>
      </c>
      <c r="L16" s="423">
        <v>3022</v>
      </c>
      <c r="M16" s="424">
        <v>2819</v>
      </c>
    </row>
    <row r="17" spans="1:13" s="110" customFormat="1" ht="11.1" customHeight="1" x14ac:dyDescent="0.2">
      <c r="A17" s="422" t="s">
        <v>389</v>
      </c>
      <c r="B17" s="115">
        <v>36816</v>
      </c>
      <c r="C17" s="114">
        <v>19335</v>
      </c>
      <c r="D17" s="114">
        <v>17481</v>
      </c>
      <c r="E17" s="114">
        <v>27416</v>
      </c>
      <c r="F17" s="114">
        <v>9308</v>
      </c>
      <c r="G17" s="114">
        <v>3415</v>
      </c>
      <c r="H17" s="114">
        <v>12920</v>
      </c>
      <c r="I17" s="115">
        <v>6132</v>
      </c>
      <c r="J17" s="114">
        <v>5184</v>
      </c>
      <c r="K17" s="114">
        <v>948</v>
      </c>
      <c r="L17" s="423">
        <v>1838</v>
      </c>
      <c r="M17" s="424">
        <v>3021</v>
      </c>
    </row>
    <row r="18" spans="1:13" ht="15" customHeight="1" x14ac:dyDescent="0.2">
      <c r="A18" s="422" t="s">
        <v>391</v>
      </c>
      <c r="B18" s="115">
        <v>36897</v>
      </c>
      <c r="C18" s="114">
        <v>19407</v>
      </c>
      <c r="D18" s="114">
        <v>17490</v>
      </c>
      <c r="E18" s="114">
        <v>27284</v>
      </c>
      <c r="F18" s="114">
        <v>9558</v>
      </c>
      <c r="G18" s="114">
        <v>3273</v>
      </c>
      <c r="H18" s="114">
        <v>13096</v>
      </c>
      <c r="I18" s="115">
        <v>6122</v>
      </c>
      <c r="J18" s="114">
        <v>5150</v>
      </c>
      <c r="K18" s="114">
        <v>972</v>
      </c>
      <c r="L18" s="423">
        <v>3464</v>
      </c>
      <c r="M18" s="424">
        <v>3424</v>
      </c>
    </row>
    <row r="19" spans="1:13" ht="11.1" customHeight="1" x14ac:dyDescent="0.2">
      <c r="A19" s="422" t="s">
        <v>387</v>
      </c>
      <c r="B19" s="115">
        <v>37734</v>
      </c>
      <c r="C19" s="114">
        <v>19962</v>
      </c>
      <c r="D19" s="114">
        <v>17772</v>
      </c>
      <c r="E19" s="114">
        <v>27793</v>
      </c>
      <c r="F19" s="114">
        <v>9885</v>
      </c>
      <c r="G19" s="114">
        <v>3191</v>
      </c>
      <c r="H19" s="114">
        <v>13572</v>
      </c>
      <c r="I19" s="115">
        <v>6130</v>
      </c>
      <c r="J19" s="114">
        <v>5087</v>
      </c>
      <c r="K19" s="114">
        <v>1043</v>
      </c>
      <c r="L19" s="423">
        <v>3012</v>
      </c>
      <c r="M19" s="424">
        <v>2215</v>
      </c>
    </row>
    <row r="20" spans="1:13" ht="11.1" customHeight="1" x14ac:dyDescent="0.2">
      <c r="A20" s="422" t="s">
        <v>388</v>
      </c>
      <c r="B20" s="115">
        <v>38147</v>
      </c>
      <c r="C20" s="114">
        <v>20280</v>
      </c>
      <c r="D20" s="114">
        <v>17867</v>
      </c>
      <c r="E20" s="114">
        <v>28027</v>
      </c>
      <c r="F20" s="114">
        <v>10075</v>
      </c>
      <c r="G20" s="114">
        <v>3451</v>
      </c>
      <c r="H20" s="114">
        <v>13761</v>
      </c>
      <c r="I20" s="115">
        <v>6105</v>
      </c>
      <c r="J20" s="114">
        <v>5028</v>
      </c>
      <c r="K20" s="114">
        <v>1077</v>
      </c>
      <c r="L20" s="423">
        <v>2762</v>
      </c>
      <c r="M20" s="424">
        <v>2439</v>
      </c>
    </row>
    <row r="21" spans="1:13" s="110" customFormat="1" ht="11.1" customHeight="1" x14ac:dyDescent="0.2">
      <c r="A21" s="422" t="s">
        <v>389</v>
      </c>
      <c r="B21" s="115">
        <v>36948</v>
      </c>
      <c r="C21" s="114">
        <v>19311</v>
      </c>
      <c r="D21" s="114">
        <v>17637</v>
      </c>
      <c r="E21" s="114">
        <v>27052</v>
      </c>
      <c r="F21" s="114">
        <v>9891</v>
      </c>
      <c r="G21" s="114">
        <v>3270</v>
      </c>
      <c r="H21" s="114">
        <v>13441</v>
      </c>
      <c r="I21" s="115">
        <v>6179</v>
      </c>
      <c r="J21" s="114">
        <v>5100</v>
      </c>
      <c r="K21" s="114">
        <v>1079</v>
      </c>
      <c r="L21" s="423">
        <v>1591</v>
      </c>
      <c r="M21" s="424">
        <v>2805</v>
      </c>
    </row>
    <row r="22" spans="1:13" ht="15" customHeight="1" x14ac:dyDescent="0.2">
      <c r="A22" s="422" t="s">
        <v>392</v>
      </c>
      <c r="B22" s="115">
        <v>36950</v>
      </c>
      <c r="C22" s="114">
        <v>19209</v>
      </c>
      <c r="D22" s="114">
        <v>17741</v>
      </c>
      <c r="E22" s="114">
        <v>26761</v>
      </c>
      <c r="F22" s="114">
        <v>10107</v>
      </c>
      <c r="G22" s="114">
        <v>3072</v>
      </c>
      <c r="H22" s="114">
        <v>13637</v>
      </c>
      <c r="I22" s="115">
        <v>6064</v>
      </c>
      <c r="J22" s="114">
        <v>5031</v>
      </c>
      <c r="K22" s="114">
        <v>1033</v>
      </c>
      <c r="L22" s="423">
        <v>2547</v>
      </c>
      <c r="M22" s="424">
        <v>2635</v>
      </c>
    </row>
    <row r="23" spans="1:13" ht="11.1" customHeight="1" x14ac:dyDescent="0.2">
      <c r="A23" s="422" t="s">
        <v>387</v>
      </c>
      <c r="B23" s="115">
        <v>37710</v>
      </c>
      <c r="C23" s="114">
        <v>19733</v>
      </c>
      <c r="D23" s="114">
        <v>17977</v>
      </c>
      <c r="E23" s="114">
        <v>27313</v>
      </c>
      <c r="F23" s="114">
        <v>10290</v>
      </c>
      <c r="G23" s="114">
        <v>2928</v>
      </c>
      <c r="H23" s="114">
        <v>14140</v>
      </c>
      <c r="I23" s="115">
        <v>5965</v>
      </c>
      <c r="J23" s="114">
        <v>4891</v>
      </c>
      <c r="K23" s="114">
        <v>1074</v>
      </c>
      <c r="L23" s="423">
        <v>2717</v>
      </c>
      <c r="M23" s="424">
        <v>1937</v>
      </c>
    </row>
    <row r="24" spans="1:13" ht="11.1" customHeight="1" x14ac:dyDescent="0.2">
      <c r="A24" s="422" t="s">
        <v>388</v>
      </c>
      <c r="B24" s="115">
        <v>38073</v>
      </c>
      <c r="C24" s="114">
        <v>19989</v>
      </c>
      <c r="D24" s="114">
        <v>18084</v>
      </c>
      <c r="E24" s="114">
        <v>27035</v>
      </c>
      <c r="F24" s="114">
        <v>10224</v>
      </c>
      <c r="G24" s="114">
        <v>3080</v>
      </c>
      <c r="H24" s="114">
        <v>14387</v>
      </c>
      <c r="I24" s="115">
        <v>5944</v>
      </c>
      <c r="J24" s="114">
        <v>4823</v>
      </c>
      <c r="K24" s="114">
        <v>1121</v>
      </c>
      <c r="L24" s="423">
        <v>2821</v>
      </c>
      <c r="M24" s="424">
        <v>2468</v>
      </c>
    </row>
    <row r="25" spans="1:13" s="110" customFormat="1" ht="11.1" customHeight="1" x14ac:dyDescent="0.2">
      <c r="A25" s="422" t="s">
        <v>389</v>
      </c>
      <c r="B25" s="115">
        <v>37001</v>
      </c>
      <c r="C25" s="114">
        <v>19107</v>
      </c>
      <c r="D25" s="114">
        <v>17894</v>
      </c>
      <c r="E25" s="114">
        <v>26026</v>
      </c>
      <c r="F25" s="114">
        <v>10162</v>
      </c>
      <c r="G25" s="114">
        <v>2862</v>
      </c>
      <c r="H25" s="114">
        <v>14144</v>
      </c>
      <c r="I25" s="115">
        <v>5994</v>
      </c>
      <c r="J25" s="114">
        <v>4922</v>
      </c>
      <c r="K25" s="114">
        <v>1072</v>
      </c>
      <c r="L25" s="423">
        <v>1512</v>
      </c>
      <c r="M25" s="424">
        <v>2625</v>
      </c>
    </row>
    <row r="26" spans="1:13" ht="15" customHeight="1" x14ac:dyDescent="0.2">
      <c r="A26" s="422" t="s">
        <v>393</v>
      </c>
      <c r="B26" s="115">
        <v>36868</v>
      </c>
      <c r="C26" s="114">
        <v>19104</v>
      </c>
      <c r="D26" s="114">
        <v>17764</v>
      </c>
      <c r="E26" s="114">
        <v>25751</v>
      </c>
      <c r="F26" s="114">
        <v>10313</v>
      </c>
      <c r="G26" s="114">
        <v>2652</v>
      </c>
      <c r="H26" s="114">
        <v>14301</v>
      </c>
      <c r="I26" s="115">
        <v>5946</v>
      </c>
      <c r="J26" s="114">
        <v>4895</v>
      </c>
      <c r="K26" s="114">
        <v>1051</v>
      </c>
      <c r="L26" s="423">
        <v>2631</v>
      </c>
      <c r="M26" s="424">
        <v>2788</v>
      </c>
    </row>
    <row r="27" spans="1:13" ht="11.1" customHeight="1" x14ac:dyDescent="0.2">
      <c r="A27" s="422" t="s">
        <v>387</v>
      </c>
      <c r="B27" s="115">
        <v>37514</v>
      </c>
      <c r="C27" s="114">
        <v>19555</v>
      </c>
      <c r="D27" s="114">
        <v>17959</v>
      </c>
      <c r="E27" s="114">
        <v>26090</v>
      </c>
      <c r="F27" s="114">
        <v>10628</v>
      </c>
      <c r="G27" s="114">
        <v>2528</v>
      </c>
      <c r="H27" s="114">
        <v>14747</v>
      </c>
      <c r="I27" s="115">
        <v>5898</v>
      </c>
      <c r="J27" s="114">
        <v>4782</v>
      </c>
      <c r="K27" s="114">
        <v>1116</v>
      </c>
      <c r="L27" s="423">
        <v>2814</v>
      </c>
      <c r="M27" s="424">
        <v>2593</v>
      </c>
    </row>
    <row r="28" spans="1:13" ht="11.1" customHeight="1" x14ac:dyDescent="0.2">
      <c r="A28" s="422" t="s">
        <v>388</v>
      </c>
      <c r="B28" s="115">
        <v>37764</v>
      </c>
      <c r="C28" s="114">
        <v>19779</v>
      </c>
      <c r="D28" s="114">
        <v>17985</v>
      </c>
      <c r="E28" s="114">
        <v>27156</v>
      </c>
      <c r="F28" s="114">
        <v>10542</v>
      </c>
      <c r="G28" s="114">
        <v>2705</v>
      </c>
      <c r="H28" s="114">
        <v>14845</v>
      </c>
      <c r="I28" s="115">
        <v>5812</v>
      </c>
      <c r="J28" s="114">
        <v>4717</v>
      </c>
      <c r="K28" s="114">
        <v>1095</v>
      </c>
      <c r="L28" s="423">
        <v>2722</v>
      </c>
      <c r="M28" s="424">
        <v>2543</v>
      </c>
    </row>
    <row r="29" spans="1:13" s="110" customFormat="1" ht="11.1" customHeight="1" x14ac:dyDescent="0.2">
      <c r="A29" s="422" t="s">
        <v>389</v>
      </c>
      <c r="B29" s="115">
        <v>36976</v>
      </c>
      <c r="C29" s="114">
        <v>19139</v>
      </c>
      <c r="D29" s="114">
        <v>17837</v>
      </c>
      <c r="E29" s="114">
        <v>26537</v>
      </c>
      <c r="F29" s="114">
        <v>10425</v>
      </c>
      <c r="G29" s="114">
        <v>2585</v>
      </c>
      <c r="H29" s="114">
        <v>14593</v>
      </c>
      <c r="I29" s="115">
        <v>5767</v>
      </c>
      <c r="J29" s="114">
        <v>4726</v>
      </c>
      <c r="K29" s="114">
        <v>1041</v>
      </c>
      <c r="L29" s="423">
        <v>1781</v>
      </c>
      <c r="M29" s="424">
        <v>2621</v>
      </c>
    </row>
    <row r="30" spans="1:13" ht="15" customHeight="1" x14ac:dyDescent="0.2">
      <c r="A30" s="422" t="s">
        <v>394</v>
      </c>
      <c r="B30" s="115">
        <v>36978</v>
      </c>
      <c r="C30" s="114">
        <v>19068</v>
      </c>
      <c r="D30" s="114">
        <v>17910</v>
      </c>
      <c r="E30" s="114">
        <v>26218</v>
      </c>
      <c r="F30" s="114">
        <v>10750</v>
      </c>
      <c r="G30" s="114">
        <v>2372</v>
      </c>
      <c r="H30" s="114">
        <v>14705</v>
      </c>
      <c r="I30" s="115">
        <v>5450</v>
      </c>
      <c r="J30" s="114">
        <v>4434</v>
      </c>
      <c r="K30" s="114">
        <v>1016</v>
      </c>
      <c r="L30" s="423">
        <v>3032</v>
      </c>
      <c r="M30" s="424">
        <v>3118</v>
      </c>
    </row>
    <row r="31" spans="1:13" ht="11.1" customHeight="1" x14ac:dyDescent="0.2">
      <c r="A31" s="422" t="s">
        <v>387</v>
      </c>
      <c r="B31" s="115">
        <v>37792</v>
      </c>
      <c r="C31" s="114">
        <v>19647</v>
      </c>
      <c r="D31" s="114">
        <v>18145</v>
      </c>
      <c r="E31" s="114">
        <v>26694</v>
      </c>
      <c r="F31" s="114">
        <v>11089</v>
      </c>
      <c r="G31" s="114">
        <v>2221</v>
      </c>
      <c r="H31" s="114">
        <v>15128</v>
      </c>
      <c r="I31" s="115">
        <v>5390</v>
      </c>
      <c r="J31" s="114">
        <v>4292</v>
      </c>
      <c r="K31" s="114">
        <v>1098</v>
      </c>
      <c r="L31" s="423">
        <v>2719</v>
      </c>
      <c r="M31" s="424">
        <v>1915</v>
      </c>
    </row>
    <row r="32" spans="1:13" ht="11.1" customHeight="1" x14ac:dyDescent="0.2">
      <c r="A32" s="422" t="s">
        <v>388</v>
      </c>
      <c r="B32" s="115">
        <v>38392</v>
      </c>
      <c r="C32" s="114">
        <v>20012</v>
      </c>
      <c r="D32" s="114">
        <v>18380</v>
      </c>
      <c r="E32" s="114">
        <v>26966</v>
      </c>
      <c r="F32" s="114">
        <v>11423</v>
      </c>
      <c r="G32" s="114">
        <v>2473</v>
      </c>
      <c r="H32" s="114">
        <v>15293</v>
      </c>
      <c r="I32" s="115">
        <v>5383</v>
      </c>
      <c r="J32" s="114">
        <v>4281</v>
      </c>
      <c r="K32" s="114">
        <v>1102</v>
      </c>
      <c r="L32" s="423">
        <v>3269</v>
      </c>
      <c r="M32" s="424">
        <v>2824</v>
      </c>
    </row>
    <row r="33" spans="1:13" s="110" customFormat="1" ht="11.1" customHeight="1" x14ac:dyDescent="0.2">
      <c r="A33" s="422" t="s">
        <v>389</v>
      </c>
      <c r="B33" s="115">
        <v>37626</v>
      </c>
      <c r="C33" s="114">
        <v>19381</v>
      </c>
      <c r="D33" s="114">
        <v>18245</v>
      </c>
      <c r="E33" s="114">
        <v>26238</v>
      </c>
      <c r="F33" s="114">
        <v>11386</v>
      </c>
      <c r="G33" s="114">
        <v>2383</v>
      </c>
      <c r="H33" s="114">
        <v>14994</v>
      </c>
      <c r="I33" s="115">
        <v>5331</v>
      </c>
      <c r="J33" s="114">
        <v>4302</v>
      </c>
      <c r="K33" s="114">
        <v>1029</v>
      </c>
      <c r="L33" s="423">
        <v>1752</v>
      </c>
      <c r="M33" s="424">
        <v>2558</v>
      </c>
    </row>
    <row r="34" spans="1:13" ht="15" customHeight="1" x14ac:dyDescent="0.2">
      <c r="A34" s="422" t="s">
        <v>395</v>
      </c>
      <c r="B34" s="115">
        <v>37566</v>
      </c>
      <c r="C34" s="114">
        <v>19272</v>
      </c>
      <c r="D34" s="114">
        <v>18294</v>
      </c>
      <c r="E34" s="114">
        <v>26128</v>
      </c>
      <c r="F34" s="114">
        <v>11438</v>
      </c>
      <c r="G34" s="114">
        <v>2238</v>
      </c>
      <c r="H34" s="114">
        <v>15114</v>
      </c>
      <c r="I34" s="115">
        <v>5364</v>
      </c>
      <c r="J34" s="114">
        <v>4345</v>
      </c>
      <c r="K34" s="114">
        <v>1019</v>
      </c>
      <c r="L34" s="423">
        <v>2718</v>
      </c>
      <c r="M34" s="424">
        <v>2639</v>
      </c>
    </row>
    <row r="35" spans="1:13" ht="11.1" customHeight="1" x14ac:dyDescent="0.2">
      <c r="A35" s="422" t="s">
        <v>387</v>
      </c>
      <c r="B35" s="115">
        <v>38179</v>
      </c>
      <c r="C35" s="114">
        <v>19682</v>
      </c>
      <c r="D35" s="114">
        <v>18497</v>
      </c>
      <c r="E35" s="114">
        <v>26483</v>
      </c>
      <c r="F35" s="114">
        <v>11696</v>
      </c>
      <c r="G35" s="114">
        <v>2187</v>
      </c>
      <c r="H35" s="114">
        <v>15524</v>
      </c>
      <c r="I35" s="115">
        <v>5433</v>
      </c>
      <c r="J35" s="114">
        <v>4327</v>
      </c>
      <c r="K35" s="114">
        <v>1106</v>
      </c>
      <c r="L35" s="423">
        <v>2518</v>
      </c>
      <c r="M35" s="424">
        <v>1937</v>
      </c>
    </row>
    <row r="36" spans="1:13" ht="11.1" customHeight="1" x14ac:dyDescent="0.2">
      <c r="A36" s="422" t="s">
        <v>388</v>
      </c>
      <c r="B36" s="115">
        <v>38584</v>
      </c>
      <c r="C36" s="114">
        <v>20001</v>
      </c>
      <c r="D36" s="114">
        <v>18583</v>
      </c>
      <c r="E36" s="114">
        <v>26697</v>
      </c>
      <c r="F36" s="114">
        <v>11887</v>
      </c>
      <c r="G36" s="114">
        <v>2501</v>
      </c>
      <c r="H36" s="114">
        <v>15586</v>
      </c>
      <c r="I36" s="115">
        <v>5429</v>
      </c>
      <c r="J36" s="114">
        <v>4318</v>
      </c>
      <c r="K36" s="114">
        <v>1111</v>
      </c>
      <c r="L36" s="423">
        <v>3020</v>
      </c>
      <c r="M36" s="424">
        <v>2705</v>
      </c>
    </row>
    <row r="37" spans="1:13" s="110" customFormat="1" ht="11.1" customHeight="1" x14ac:dyDescent="0.2">
      <c r="A37" s="422" t="s">
        <v>389</v>
      </c>
      <c r="B37" s="115">
        <v>37795</v>
      </c>
      <c r="C37" s="114">
        <v>19354</v>
      </c>
      <c r="D37" s="114">
        <v>18441</v>
      </c>
      <c r="E37" s="114">
        <v>25941</v>
      </c>
      <c r="F37" s="114">
        <v>11854</v>
      </c>
      <c r="G37" s="114">
        <v>2419</v>
      </c>
      <c r="H37" s="114">
        <v>15304</v>
      </c>
      <c r="I37" s="115">
        <v>5491</v>
      </c>
      <c r="J37" s="114">
        <v>4395</v>
      </c>
      <c r="K37" s="114">
        <v>1096</v>
      </c>
      <c r="L37" s="423">
        <v>1799</v>
      </c>
      <c r="M37" s="424">
        <v>2615</v>
      </c>
    </row>
    <row r="38" spans="1:13" ht="15" customHeight="1" x14ac:dyDescent="0.2">
      <c r="A38" s="425" t="s">
        <v>396</v>
      </c>
      <c r="B38" s="115">
        <v>38020</v>
      </c>
      <c r="C38" s="114">
        <v>19452</v>
      </c>
      <c r="D38" s="114">
        <v>18568</v>
      </c>
      <c r="E38" s="114">
        <v>26001</v>
      </c>
      <c r="F38" s="114">
        <v>12019</v>
      </c>
      <c r="G38" s="114">
        <v>2320</v>
      </c>
      <c r="H38" s="114">
        <v>15499</v>
      </c>
      <c r="I38" s="115">
        <v>5401</v>
      </c>
      <c r="J38" s="114">
        <v>4316</v>
      </c>
      <c r="K38" s="114">
        <v>1085</v>
      </c>
      <c r="L38" s="423">
        <v>2906</v>
      </c>
      <c r="M38" s="424">
        <v>2718</v>
      </c>
    </row>
    <row r="39" spans="1:13" ht="11.1" customHeight="1" x14ac:dyDescent="0.2">
      <c r="A39" s="422" t="s">
        <v>387</v>
      </c>
      <c r="B39" s="115">
        <v>38797</v>
      </c>
      <c r="C39" s="114">
        <v>19934</v>
      </c>
      <c r="D39" s="114">
        <v>18863</v>
      </c>
      <c r="E39" s="114">
        <v>26388</v>
      </c>
      <c r="F39" s="114">
        <v>12409</v>
      </c>
      <c r="G39" s="114">
        <v>2326</v>
      </c>
      <c r="H39" s="114">
        <v>15974</v>
      </c>
      <c r="I39" s="115">
        <v>5514</v>
      </c>
      <c r="J39" s="114">
        <v>4315</v>
      </c>
      <c r="K39" s="114">
        <v>1199</v>
      </c>
      <c r="L39" s="423">
        <v>2718</v>
      </c>
      <c r="M39" s="424">
        <v>2020</v>
      </c>
    </row>
    <row r="40" spans="1:13" ht="11.1" customHeight="1" x14ac:dyDescent="0.2">
      <c r="A40" s="425" t="s">
        <v>388</v>
      </c>
      <c r="B40" s="115">
        <v>39336</v>
      </c>
      <c r="C40" s="114">
        <v>20246</v>
      </c>
      <c r="D40" s="114">
        <v>19090</v>
      </c>
      <c r="E40" s="114">
        <v>26725</v>
      </c>
      <c r="F40" s="114">
        <v>12611</v>
      </c>
      <c r="G40" s="114">
        <v>2592</v>
      </c>
      <c r="H40" s="114">
        <v>16089</v>
      </c>
      <c r="I40" s="115">
        <v>5498</v>
      </c>
      <c r="J40" s="114">
        <v>4248</v>
      </c>
      <c r="K40" s="114">
        <v>1250</v>
      </c>
      <c r="L40" s="423">
        <v>2991</v>
      </c>
      <c r="M40" s="424">
        <v>2544</v>
      </c>
    </row>
    <row r="41" spans="1:13" s="110" customFormat="1" ht="11.1" customHeight="1" x14ac:dyDescent="0.2">
      <c r="A41" s="422" t="s">
        <v>389</v>
      </c>
      <c r="B41" s="115">
        <v>38678</v>
      </c>
      <c r="C41" s="114">
        <v>19753</v>
      </c>
      <c r="D41" s="114">
        <v>18925</v>
      </c>
      <c r="E41" s="114">
        <v>26181</v>
      </c>
      <c r="F41" s="114">
        <v>12497</v>
      </c>
      <c r="G41" s="114">
        <v>2537</v>
      </c>
      <c r="H41" s="114">
        <v>15853</v>
      </c>
      <c r="I41" s="115">
        <v>5467</v>
      </c>
      <c r="J41" s="114">
        <v>4248</v>
      </c>
      <c r="K41" s="114">
        <v>1219</v>
      </c>
      <c r="L41" s="423">
        <v>1803</v>
      </c>
      <c r="M41" s="424">
        <v>2513</v>
      </c>
    </row>
    <row r="42" spans="1:13" ht="15" customHeight="1" x14ac:dyDescent="0.2">
      <c r="A42" s="422" t="s">
        <v>397</v>
      </c>
      <c r="B42" s="115">
        <v>38819</v>
      </c>
      <c r="C42" s="114">
        <v>19834</v>
      </c>
      <c r="D42" s="114">
        <v>18985</v>
      </c>
      <c r="E42" s="114">
        <v>26107</v>
      </c>
      <c r="F42" s="114">
        <v>12712</v>
      </c>
      <c r="G42" s="114">
        <v>2443</v>
      </c>
      <c r="H42" s="114">
        <v>15959</v>
      </c>
      <c r="I42" s="115">
        <v>5315</v>
      </c>
      <c r="J42" s="114">
        <v>4129</v>
      </c>
      <c r="K42" s="114">
        <v>1186</v>
      </c>
      <c r="L42" s="423">
        <v>2996</v>
      </c>
      <c r="M42" s="424">
        <v>2937</v>
      </c>
    </row>
    <row r="43" spans="1:13" ht="11.1" customHeight="1" x14ac:dyDescent="0.2">
      <c r="A43" s="422" t="s">
        <v>387</v>
      </c>
      <c r="B43" s="115">
        <v>39220</v>
      </c>
      <c r="C43" s="114">
        <v>20231</v>
      </c>
      <c r="D43" s="114">
        <v>18989</v>
      </c>
      <c r="E43" s="114">
        <v>26306</v>
      </c>
      <c r="F43" s="114">
        <v>12914</v>
      </c>
      <c r="G43" s="114">
        <v>2417</v>
      </c>
      <c r="H43" s="114">
        <v>16214</v>
      </c>
      <c r="I43" s="115">
        <v>5533</v>
      </c>
      <c r="J43" s="114">
        <v>4269</v>
      </c>
      <c r="K43" s="114">
        <v>1264</v>
      </c>
      <c r="L43" s="423">
        <v>2628</v>
      </c>
      <c r="M43" s="424">
        <v>2086</v>
      </c>
    </row>
    <row r="44" spans="1:13" ht="11.1" customHeight="1" x14ac:dyDescent="0.2">
      <c r="A44" s="422" t="s">
        <v>388</v>
      </c>
      <c r="B44" s="115">
        <v>39434</v>
      </c>
      <c r="C44" s="114">
        <v>20394</v>
      </c>
      <c r="D44" s="114">
        <v>19040</v>
      </c>
      <c r="E44" s="114">
        <v>26504</v>
      </c>
      <c r="F44" s="114">
        <v>12930</v>
      </c>
      <c r="G44" s="114">
        <v>2788</v>
      </c>
      <c r="H44" s="114">
        <v>16202</v>
      </c>
      <c r="I44" s="115">
        <v>5446</v>
      </c>
      <c r="J44" s="114">
        <v>4194</v>
      </c>
      <c r="K44" s="114">
        <v>1252</v>
      </c>
      <c r="L44" s="423">
        <v>2907</v>
      </c>
      <c r="M44" s="424">
        <v>2843</v>
      </c>
    </row>
    <row r="45" spans="1:13" s="110" customFormat="1" ht="11.1" customHeight="1" x14ac:dyDescent="0.2">
      <c r="A45" s="422" t="s">
        <v>389</v>
      </c>
      <c r="B45" s="115">
        <v>38788</v>
      </c>
      <c r="C45" s="114">
        <v>19893</v>
      </c>
      <c r="D45" s="114">
        <v>18895</v>
      </c>
      <c r="E45" s="114">
        <v>25932</v>
      </c>
      <c r="F45" s="114">
        <v>12856</v>
      </c>
      <c r="G45" s="114">
        <v>2734</v>
      </c>
      <c r="H45" s="114">
        <v>15917</v>
      </c>
      <c r="I45" s="115">
        <v>5393</v>
      </c>
      <c r="J45" s="114">
        <v>4150</v>
      </c>
      <c r="K45" s="114">
        <v>1243</v>
      </c>
      <c r="L45" s="423">
        <v>1957</v>
      </c>
      <c r="M45" s="424">
        <v>2628</v>
      </c>
    </row>
    <row r="46" spans="1:13" ht="15" customHeight="1" x14ac:dyDescent="0.2">
      <c r="A46" s="422" t="s">
        <v>398</v>
      </c>
      <c r="B46" s="115">
        <v>38805</v>
      </c>
      <c r="C46" s="114">
        <v>19969</v>
      </c>
      <c r="D46" s="114">
        <v>18836</v>
      </c>
      <c r="E46" s="114">
        <v>25927</v>
      </c>
      <c r="F46" s="114">
        <v>12878</v>
      </c>
      <c r="G46" s="114">
        <v>2683</v>
      </c>
      <c r="H46" s="114">
        <v>15949</v>
      </c>
      <c r="I46" s="115">
        <v>5259</v>
      </c>
      <c r="J46" s="114">
        <v>4022</v>
      </c>
      <c r="K46" s="114">
        <v>1237</v>
      </c>
      <c r="L46" s="423">
        <v>2898</v>
      </c>
      <c r="M46" s="424">
        <v>2849</v>
      </c>
    </row>
    <row r="47" spans="1:13" ht="11.1" customHeight="1" x14ac:dyDescent="0.2">
      <c r="A47" s="422" t="s">
        <v>387</v>
      </c>
      <c r="B47" s="115">
        <v>39166</v>
      </c>
      <c r="C47" s="114">
        <v>20156</v>
      </c>
      <c r="D47" s="114">
        <v>19010</v>
      </c>
      <c r="E47" s="114">
        <v>26056</v>
      </c>
      <c r="F47" s="114">
        <v>13110</v>
      </c>
      <c r="G47" s="114">
        <v>2602</v>
      </c>
      <c r="H47" s="114">
        <v>16207</v>
      </c>
      <c r="I47" s="115">
        <v>5305</v>
      </c>
      <c r="J47" s="114">
        <v>4025</v>
      </c>
      <c r="K47" s="114">
        <v>1280</v>
      </c>
      <c r="L47" s="423">
        <v>2639</v>
      </c>
      <c r="M47" s="424">
        <v>2272</v>
      </c>
    </row>
    <row r="48" spans="1:13" ht="11.1" customHeight="1" x14ac:dyDescent="0.2">
      <c r="A48" s="422" t="s">
        <v>388</v>
      </c>
      <c r="B48" s="115">
        <v>39738</v>
      </c>
      <c r="C48" s="114">
        <v>20513</v>
      </c>
      <c r="D48" s="114">
        <v>19225</v>
      </c>
      <c r="E48" s="114">
        <v>26381</v>
      </c>
      <c r="F48" s="114">
        <v>13357</v>
      </c>
      <c r="G48" s="114">
        <v>2969</v>
      </c>
      <c r="H48" s="114">
        <v>16367</v>
      </c>
      <c r="I48" s="115">
        <v>5231</v>
      </c>
      <c r="J48" s="114">
        <v>3942</v>
      </c>
      <c r="K48" s="114">
        <v>1289</v>
      </c>
      <c r="L48" s="423">
        <v>2997</v>
      </c>
      <c r="M48" s="424">
        <v>2524</v>
      </c>
    </row>
    <row r="49" spans="1:17" s="110" customFormat="1" ht="11.1" customHeight="1" x14ac:dyDescent="0.2">
      <c r="A49" s="422" t="s">
        <v>389</v>
      </c>
      <c r="B49" s="115">
        <v>39100</v>
      </c>
      <c r="C49" s="114">
        <v>20022</v>
      </c>
      <c r="D49" s="114">
        <v>19078</v>
      </c>
      <c r="E49" s="114">
        <v>25903</v>
      </c>
      <c r="F49" s="114">
        <v>13197</v>
      </c>
      <c r="G49" s="114">
        <v>2958</v>
      </c>
      <c r="H49" s="114">
        <v>16087</v>
      </c>
      <c r="I49" s="115">
        <v>5081</v>
      </c>
      <c r="J49" s="114">
        <v>3853</v>
      </c>
      <c r="K49" s="114">
        <v>1228</v>
      </c>
      <c r="L49" s="423">
        <v>1938</v>
      </c>
      <c r="M49" s="424">
        <v>2552</v>
      </c>
    </row>
    <row r="50" spans="1:17" ht="15" customHeight="1" x14ac:dyDescent="0.2">
      <c r="A50" s="422" t="s">
        <v>399</v>
      </c>
      <c r="B50" s="143">
        <v>39108</v>
      </c>
      <c r="C50" s="144">
        <v>20091</v>
      </c>
      <c r="D50" s="144">
        <v>19017</v>
      </c>
      <c r="E50" s="144">
        <v>25837</v>
      </c>
      <c r="F50" s="144">
        <v>13271</v>
      </c>
      <c r="G50" s="144">
        <v>2916</v>
      </c>
      <c r="H50" s="144">
        <v>16066</v>
      </c>
      <c r="I50" s="143">
        <v>4839</v>
      </c>
      <c r="J50" s="144">
        <v>3666</v>
      </c>
      <c r="K50" s="144">
        <v>1173</v>
      </c>
      <c r="L50" s="426">
        <v>2728</v>
      </c>
      <c r="M50" s="427">
        <v>2674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0.78082721298801705</v>
      </c>
      <c r="C6" s="480">
        <f>'Tabelle 3.3'!J11</f>
        <v>-7.9863091842555622</v>
      </c>
      <c r="D6" s="481">
        <f t="shared" ref="D6:E9" si="0">IF(OR(AND(B6&gt;=-50,B6&lt;=50),ISNUMBER(B6)=FALSE),B6,"")</f>
        <v>0.78082721298801705</v>
      </c>
      <c r="E6" s="481">
        <f t="shared" si="0"/>
        <v>-7.9863091842555622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0.78082721298801705</v>
      </c>
      <c r="C14" s="480">
        <f>'Tabelle 3.3'!J11</f>
        <v>-7.9863091842555622</v>
      </c>
      <c r="D14" s="481">
        <f>IF(OR(AND(B14&gt;=-50,B14&lt;=50),ISNUMBER(B14)=FALSE),B14,"")</f>
        <v>0.78082721298801705</v>
      </c>
      <c r="E14" s="481">
        <f>IF(OR(AND(C14&gt;=-50,C14&lt;=50),ISNUMBER(C14)=FALSE),C14,"")</f>
        <v>-7.9863091842555622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-4.2735042735042734</v>
      </c>
      <c r="C15" s="480">
        <f>'Tabelle 3.3'!J12</f>
        <v>-0.55096418732782371</v>
      </c>
      <c r="D15" s="481">
        <f t="shared" ref="D15:E45" si="3">IF(OR(AND(B15&gt;=-50,B15&lt;=50),ISNUMBER(B15)=FALSE),B15,"")</f>
        <v>-4.2735042735042734</v>
      </c>
      <c r="E15" s="481">
        <f t="shared" si="3"/>
        <v>-0.55096418732782371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9.7165991902834001</v>
      </c>
      <c r="C16" s="480">
        <f>'Tabelle 3.3'!J13</f>
        <v>7.5471698113207548</v>
      </c>
      <c r="D16" s="481">
        <f t="shared" si="3"/>
        <v>9.7165991902834001</v>
      </c>
      <c r="E16" s="481">
        <f t="shared" si="3"/>
        <v>7.5471698113207548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1.2628624883068289</v>
      </c>
      <c r="C17" s="480">
        <f>'Tabelle 3.3'!J14</f>
        <v>1.8796992481203008</v>
      </c>
      <c r="D17" s="481">
        <f t="shared" si="3"/>
        <v>1.2628624883068289</v>
      </c>
      <c r="E17" s="481">
        <f t="shared" si="3"/>
        <v>1.8796992481203008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-1.0787486515641855</v>
      </c>
      <c r="C18" s="480">
        <f>'Tabelle 3.3'!J15</f>
        <v>5.4054054054054053</v>
      </c>
      <c r="D18" s="481">
        <f t="shared" si="3"/>
        <v>-1.0787486515641855</v>
      </c>
      <c r="E18" s="481">
        <f t="shared" si="3"/>
        <v>5.4054054054054053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-2.7301092043681749</v>
      </c>
      <c r="C19" s="480">
        <f>'Tabelle 3.3'!J16</f>
        <v>-1.9801980198019802</v>
      </c>
      <c r="D19" s="481">
        <f t="shared" si="3"/>
        <v>-2.7301092043681749</v>
      </c>
      <c r="E19" s="481">
        <f t="shared" si="3"/>
        <v>-1.9801980198019802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5.5080396852548752</v>
      </c>
      <c r="C20" s="480">
        <f>'Tabelle 3.3'!J17</f>
        <v>1.8518518518518519</v>
      </c>
      <c r="D20" s="481">
        <f t="shared" si="3"/>
        <v>5.5080396852548752</v>
      </c>
      <c r="E20" s="481">
        <f t="shared" si="3"/>
        <v>1.8518518518518519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-0.63375583722481654</v>
      </c>
      <c r="C21" s="480">
        <f>'Tabelle 3.3'!J18</f>
        <v>-6.6265060240963853</v>
      </c>
      <c r="D21" s="481">
        <f t="shared" si="3"/>
        <v>-0.63375583722481654</v>
      </c>
      <c r="E21" s="481">
        <f t="shared" si="3"/>
        <v>-6.6265060240963853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2.0004445432318292</v>
      </c>
      <c r="C22" s="480">
        <f>'Tabelle 3.3'!J19</f>
        <v>-3.9942938659058487</v>
      </c>
      <c r="D22" s="481">
        <f t="shared" si="3"/>
        <v>2.0004445432318292</v>
      </c>
      <c r="E22" s="481">
        <f t="shared" si="3"/>
        <v>-3.9942938659058487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1.6313213703099512</v>
      </c>
      <c r="C23" s="480">
        <f>'Tabelle 3.3'!J20</f>
        <v>-27.786499215070645</v>
      </c>
      <c r="D23" s="481">
        <f t="shared" si="3"/>
        <v>1.6313213703099512</v>
      </c>
      <c r="E23" s="481">
        <f t="shared" si="3"/>
        <v>-27.786499215070645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-3.4796573875802999</v>
      </c>
      <c r="C24" s="480">
        <f>'Tabelle 3.3'!J21</f>
        <v>-13.893129770992367</v>
      </c>
      <c r="D24" s="481">
        <f t="shared" si="3"/>
        <v>-3.4796573875802999</v>
      </c>
      <c r="E24" s="481">
        <f t="shared" si="3"/>
        <v>-13.893129770992367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-12.931034482758621</v>
      </c>
      <c r="C25" s="480">
        <f>'Tabelle 3.3'!J22</f>
        <v>-20.833333333333332</v>
      </c>
      <c r="D25" s="481">
        <f t="shared" si="3"/>
        <v>-12.931034482758621</v>
      </c>
      <c r="E25" s="481">
        <f t="shared" si="3"/>
        <v>-20.833333333333332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-0.19083969465648856</v>
      </c>
      <c r="C26" s="480">
        <f>'Tabelle 3.3'!J23</f>
        <v>-7.8947368421052628</v>
      </c>
      <c r="D26" s="481">
        <f t="shared" si="3"/>
        <v>-0.19083969465648856</v>
      </c>
      <c r="E26" s="481">
        <f t="shared" si="3"/>
        <v>-7.8947368421052628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3.9886039886039888</v>
      </c>
      <c r="C27" s="480">
        <f>'Tabelle 3.3'!J24</f>
        <v>-0.2857142857142857</v>
      </c>
      <c r="D27" s="481">
        <f t="shared" si="3"/>
        <v>3.9886039886039888</v>
      </c>
      <c r="E27" s="481">
        <f t="shared" si="3"/>
        <v>-0.2857142857142857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-0.37546933667083854</v>
      </c>
      <c r="C28" s="480">
        <f>'Tabelle 3.3'!J25</f>
        <v>-8.6560364464692476</v>
      </c>
      <c r="D28" s="481">
        <f t="shared" si="3"/>
        <v>-0.37546933667083854</v>
      </c>
      <c r="E28" s="481">
        <f t="shared" si="3"/>
        <v>-8.6560364464692476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-8.8291746641074855</v>
      </c>
      <c r="C29" s="480">
        <f>'Tabelle 3.3'!J26</f>
        <v>65.78947368421052</v>
      </c>
      <c r="D29" s="481">
        <f t="shared" si="3"/>
        <v>-8.8291746641074855</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2.2903453136011276</v>
      </c>
      <c r="C30" s="480">
        <f>'Tabelle 3.3'!J27</f>
        <v>-0.91743119266055051</v>
      </c>
      <c r="D30" s="481">
        <f t="shared" si="3"/>
        <v>2.2903453136011276</v>
      </c>
      <c r="E30" s="481">
        <f t="shared" si="3"/>
        <v>-0.91743119266055051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5.4360135900339754</v>
      </c>
      <c r="C31" s="480">
        <f>'Tabelle 3.3'!J28</f>
        <v>-22.222222222222221</v>
      </c>
      <c r="D31" s="481">
        <f t="shared" si="3"/>
        <v>5.4360135900339754</v>
      </c>
      <c r="E31" s="481">
        <f t="shared" si="3"/>
        <v>-22.222222222222221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2.1138765768837366</v>
      </c>
      <c r="C32" s="480">
        <f>'Tabelle 3.3'!J29</f>
        <v>1.0830324909747293</v>
      </c>
      <c r="D32" s="481">
        <f t="shared" si="3"/>
        <v>2.1138765768837366</v>
      </c>
      <c r="E32" s="481">
        <f t="shared" si="3"/>
        <v>1.0830324909747293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-0.40841331427404531</v>
      </c>
      <c r="C33" s="480">
        <f>'Tabelle 3.3'!J30</f>
        <v>-3.8095238095238093</v>
      </c>
      <c r="D33" s="481">
        <f t="shared" si="3"/>
        <v>-0.40841331427404531</v>
      </c>
      <c r="E33" s="481">
        <f t="shared" si="3"/>
        <v>-3.8095238095238093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-0.39931545921277811</v>
      </c>
      <c r="C34" s="480">
        <f>'Tabelle 3.3'!J31</f>
        <v>-9.183673469387756</v>
      </c>
      <c r="D34" s="481">
        <f t="shared" si="3"/>
        <v>-0.39931545921277811</v>
      </c>
      <c r="E34" s="481">
        <f t="shared" si="3"/>
        <v>-9.183673469387756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-4.2735042735042734</v>
      </c>
      <c r="C37" s="480">
        <f>'Tabelle 3.3'!J34</f>
        <v>-0.55096418732782371</v>
      </c>
      <c r="D37" s="481">
        <f t="shared" si="3"/>
        <v>-4.2735042735042734</v>
      </c>
      <c r="E37" s="481">
        <f t="shared" si="3"/>
        <v>-0.55096418732782371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1.7094017094017093</v>
      </c>
      <c r="C38" s="480">
        <f>'Tabelle 3.3'!J35</f>
        <v>-1.9969278033794162</v>
      </c>
      <c r="D38" s="481">
        <f t="shared" si="3"/>
        <v>1.7094017094017093</v>
      </c>
      <c r="E38" s="481">
        <f t="shared" si="3"/>
        <v>-1.9969278033794162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0.76466560146085372</v>
      </c>
      <c r="C39" s="480">
        <f>'Tabelle 3.3'!J36</f>
        <v>-9.5406360424028271</v>
      </c>
      <c r="D39" s="481">
        <f t="shared" si="3"/>
        <v>0.76466560146085372</v>
      </c>
      <c r="E39" s="481">
        <f t="shared" si="3"/>
        <v>-9.5406360424028271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0.76466560146085372</v>
      </c>
      <c r="C45" s="480">
        <f>'Tabelle 3.3'!J36</f>
        <v>-9.5406360424028271</v>
      </c>
      <c r="D45" s="481">
        <f t="shared" si="3"/>
        <v>0.76466560146085372</v>
      </c>
      <c r="E45" s="481">
        <f t="shared" si="3"/>
        <v>-9.5406360424028271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36868</v>
      </c>
      <c r="C51" s="487">
        <v>4895</v>
      </c>
      <c r="D51" s="487">
        <v>1051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37514</v>
      </c>
      <c r="C52" s="487">
        <v>4782</v>
      </c>
      <c r="D52" s="487">
        <v>1116</v>
      </c>
      <c r="E52" s="488">
        <f t="shared" ref="E52:G70" si="11">IF($A$51=37802,IF(COUNTBLANK(B$51:B$70)&gt;0,#N/A,B52/B$51*100),IF(COUNTBLANK(B$51:B$75)&gt;0,#N/A,B52/B$51*100))</f>
        <v>101.75219702723228</v>
      </c>
      <c r="F52" s="488">
        <f t="shared" si="11"/>
        <v>97.691521961184876</v>
      </c>
      <c r="G52" s="488">
        <f t="shared" si="11"/>
        <v>106.18458610846812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37764</v>
      </c>
      <c r="C53" s="487">
        <v>4717</v>
      </c>
      <c r="D53" s="487">
        <v>1095</v>
      </c>
      <c r="E53" s="488">
        <f t="shared" si="11"/>
        <v>102.43029185201257</v>
      </c>
      <c r="F53" s="488">
        <f t="shared" si="11"/>
        <v>96.36363636363636</v>
      </c>
      <c r="G53" s="488">
        <f t="shared" si="11"/>
        <v>104.18648905803995</v>
      </c>
      <c r="H53" s="489">
        <f>IF(ISERROR(L53)=TRUE,IF(MONTH(A53)=MONTH(MAX(A$51:A$75)),A53,""),"")</f>
        <v>41883</v>
      </c>
      <c r="I53" s="488">
        <f t="shared" si="12"/>
        <v>102.43029185201257</v>
      </c>
      <c r="J53" s="488">
        <f t="shared" si="10"/>
        <v>96.36363636363636</v>
      </c>
      <c r="K53" s="488">
        <f t="shared" si="10"/>
        <v>104.18648905803995</v>
      </c>
      <c r="L53" s="488" t="e">
        <f t="shared" si="13"/>
        <v>#N/A</v>
      </c>
    </row>
    <row r="54" spans="1:14" ht="15" customHeight="1" x14ac:dyDescent="0.2">
      <c r="A54" s="490" t="s">
        <v>462</v>
      </c>
      <c r="B54" s="487">
        <v>36976</v>
      </c>
      <c r="C54" s="487">
        <v>4726</v>
      </c>
      <c r="D54" s="487">
        <v>1041</v>
      </c>
      <c r="E54" s="488">
        <f t="shared" si="11"/>
        <v>100.29293696430508</v>
      </c>
      <c r="F54" s="488">
        <f t="shared" si="11"/>
        <v>96.547497446373853</v>
      </c>
      <c r="G54" s="488">
        <f t="shared" si="11"/>
        <v>99.048525214081835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36978</v>
      </c>
      <c r="C55" s="487">
        <v>4434</v>
      </c>
      <c r="D55" s="487">
        <v>1016</v>
      </c>
      <c r="E55" s="488">
        <f t="shared" si="11"/>
        <v>100.29836172290334</v>
      </c>
      <c r="F55" s="488">
        <f t="shared" si="11"/>
        <v>90.582226762002037</v>
      </c>
      <c r="G55" s="488">
        <f t="shared" si="11"/>
        <v>96.6698382492864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37792</v>
      </c>
      <c r="C56" s="487">
        <v>4292</v>
      </c>
      <c r="D56" s="487">
        <v>1098</v>
      </c>
      <c r="E56" s="488">
        <f t="shared" si="11"/>
        <v>102.50623847238798</v>
      </c>
      <c r="F56" s="488">
        <f t="shared" si="11"/>
        <v>87.681307456588357</v>
      </c>
      <c r="G56" s="488">
        <f t="shared" si="11"/>
        <v>104.47193149381542</v>
      </c>
      <c r="H56" s="489" t="str">
        <f t="shared" si="14"/>
        <v/>
      </c>
      <c r="I56" s="488" t="str">
        <f t="shared" si="12"/>
        <v/>
      </c>
      <c r="J56" s="488" t="str">
        <f t="shared" si="10"/>
        <v/>
      </c>
      <c r="K56" s="488" t="str">
        <f t="shared" si="10"/>
        <v/>
      </c>
      <c r="L56" s="488" t="e">
        <f t="shared" si="13"/>
        <v>#N/A</v>
      </c>
    </row>
    <row r="57" spans="1:14" ht="15" customHeight="1" x14ac:dyDescent="0.2">
      <c r="A57" s="490">
        <v>42248</v>
      </c>
      <c r="B57" s="487">
        <v>38392</v>
      </c>
      <c r="C57" s="487">
        <v>4281</v>
      </c>
      <c r="D57" s="487">
        <v>1102</v>
      </c>
      <c r="E57" s="488">
        <f t="shared" si="11"/>
        <v>104.1336660518607</v>
      </c>
      <c r="F57" s="488">
        <f t="shared" si="11"/>
        <v>87.45658835546476</v>
      </c>
      <c r="G57" s="488">
        <f t="shared" si="11"/>
        <v>104.85252140818268</v>
      </c>
      <c r="H57" s="489">
        <f t="shared" si="14"/>
        <v>42248</v>
      </c>
      <c r="I57" s="488">
        <f t="shared" si="12"/>
        <v>104.1336660518607</v>
      </c>
      <c r="J57" s="488">
        <f t="shared" si="10"/>
        <v>87.45658835546476</v>
      </c>
      <c r="K57" s="488">
        <f t="shared" si="10"/>
        <v>104.85252140818268</v>
      </c>
      <c r="L57" s="488" t="e">
        <f t="shared" si="13"/>
        <v>#N/A</v>
      </c>
    </row>
    <row r="58" spans="1:14" ht="15" customHeight="1" x14ac:dyDescent="0.2">
      <c r="A58" s="490" t="s">
        <v>465</v>
      </c>
      <c r="B58" s="487">
        <v>37626</v>
      </c>
      <c r="C58" s="487">
        <v>4302</v>
      </c>
      <c r="D58" s="487">
        <v>1029</v>
      </c>
      <c r="E58" s="488">
        <f t="shared" si="11"/>
        <v>102.05598350873386</v>
      </c>
      <c r="F58" s="488">
        <f t="shared" si="11"/>
        <v>87.885597548518902</v>
      </c>
      <c r="G58" s="488">
        <f t="shared" si="11"/>
        <v>97.906755470980016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37566</v>
      </c>
      <c r="C59" s="487">
        <v>4345</v>
      </c>
      <c r="D59" s="487">
        <v>1019</v>
      </c>
      <c r="E59" s="488">
        <f t="shared" si="11"/>
        <v>101.89324075078659</v>
      </c>
      <c r="F59" s="488">
        <f t="shared" si="11"/>
        <v>88.764044943820224</v>
      </c>
      <c r="G59" s="488">
        <f t="shared" si="11"/>
        <v>96.955280685061851</v>
      </c>
      <c r="H59" s="489" t="str">
        <f t="shared" si="14"/>
        <v/>
      </c>
      <c r="I59" s="488" t="str">
        <f t="shared" si="12"/>
        <v/>
      </c>
      <c r="J59" s="488" t="str">
        <f t="shared" si="10"/>
        <v/>
      </c>
      <c r="K59" s="488" t="str">
        <f t="shared" si="10"/>
        <v/>
      </c>
      <c r="L59" s="488" t="e">
        <f t="shared" si="13"/>
        <v>#N/A</v>
      </c>
    </row>
    <row r="60" spans="1:14" ht="15" customHeight="1" x14ac:dyDescent="0.2">
      <c r="A60" s="490" t="s">
        <v>467</v>
      </c>
      <c r="B60" s="487">
        <v>38179</v>
      </c>
      <c r="C60" s="487">
        <v>4327</v>
      </c>
      <c r="D60" s="487">
        <v>1106</v>
      </c>
      <c r="E60" s="488">
        <f t="shared" si="11"/>
        <v>103.55592926114787</v>
      </c>
      <c r="F60" s="488">
        <f t="shared" si="11"/>
        <v>88.396322778345251</v>
      </c>
      <c r="G60" s="488">
        <f t="shared" si="11"/>
        <v>105.23311132254996</v>
      </c>
      <c r="H60" s="489" t="str">
        <f t="shared" si="14"/>
        <v/>
      </c>
      <c r="I60" s="488" t="str">
        <f t="shared" si="12"/>
        <v/>
      </c>
      <c r="J60" s="488" t="str">
        <f t="shared" si="10"/>
        <v/>
      </c>
      <c r="K60" s="488" t="str">
        <f t="shared" si="10"/>
        <v/>
      </c>
      <c r="L60" s="488" t="e">
        <f t="shared" si="13"/>
        <v>#N/A</v>
      </c>
    </row>
    <row r="61" spans="1:14" ht="15" customHeight="1" x14ac:dyDescent="0.2">
      <c r="A61" s="490">
        <v>42614</v>
      </c>
      <c r="B61" s="487">
        <v>38584</v>
      </c>
      <c r="C61" s="487">
        <v>4318</v>
      </c>
      <c r="D61" s="487">
        <v>1111</v>
      </c>
      <c r="E61" s="488">
        <f t="shared" si="11"/>
        <v>104.65444287729196</v>
      </c>
      <c r="F61" s="488">
        <f t="shared" si="11"/>
        <v>88.212461695607757</v>
      </c>
      <c r="G61" s="488">
        <f t="shared" si="11"/>
        <v>105.70884871550903</v>
      </c>
      <c r="H61" s="489">
        <f t="shared" si="14"/>
        <v>42614</v>
      </c>
      <c r="I61" s="488">
        <f t="shared" si="12"/>
        <v>104.65444287729196</v>
      </c>
      <c r="J61" s="488">
        <f t="shared" si="10"/>
        <v>88.212461695607757</v>
      </c>
      <c r="K61" s="488">
        <f t="shared" si="10"/>
        <v>105.70884871550903</v>
      </c>
      <c r="L61" s="488" t="e">
        <f t="shared" si="13"/>
        <v>#N/A</v>
      </c>
    </row>
    <row r="62" spans="1:14" ht="15" customHeight="1" x14ac:dyDescent="0.2">
      <c r="A62" s="490" t="s">
        <v>468</v>
      </c>
      <c r="B62" s="487">
        <v>37795</v>
      </c>
      <c r="C62" s="487">
        <v>4395</v>
      </c>
      <c r="D62" s="487">
        <v>1096</v>
      </c>
      <c r="E62" s="488">
        <f t="shared" si="11"/>
        <v>102.51437561028534</v>
      </c>
      <c r="F62" s="488">
        <f t="shared" si="11"/>
        <v>89.785495403472936</v>
      </c>
      <c r="G62" s="488">
        <f t="shared" si="11"/>
        <v>104.28163653663178</v>
      </c>
      <c r="H62" s="489" t="str">
        <f t="shared" si="14"/>
        <v/>
      </c>
      <c r="I62" s="488" t="str">
        <f t="shared" si="12"/>
        <v/>
      </c>
      <c r="J62" s="488" t="str">
        <f t="shared" si="10"/>
        <v/>
      </c>
      <c r="K62" s="488" t="str">
        <f t="shared" si="10"/>
        <v/>
      </c>
      <c r="L62" s="488" t="e">
        <f t="shared" si="13"/>
        <v>#N/A</v>
      </c>
    </row>
    <row r="63" spans="1:14" ht="15" customHeight="1" x14ac:dyDescent="0.2">
      <c r="A63" s="490" t="s">
        <v>469</v>
      </c>
      <c r="B63" s="487">
        <v>38020</v>
      </c>
      <c r="C63" s="487">
        <v>4316</v>
      </c>
      <c r="D63" s="487">
        <v>1085</v>
      </c>
      <c r="E63" s="488">
        <f t="shared" si="11"/>
        <v>103.1246609525876</v>
      </c>
      <c r="F63" s="488">
        <f t="shared" si="11"/>
        <v>88.171603677221654</v>
      </c>
      <c r="G63" s="488">
        <f t="shared" si="11"/>
        <v>103.23501427212179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38797</v>
      </c>
      <c r="C64" s="487">
        <v>4315</v>
      </c>
      <c r="D64" s="487">
        <v>1199</v>
      </c>
      <c r="E64" s="488">
        <f t="shared" si="11"/>
        <v>105.23217966800478</v>
      </c>
      <c r="F64" s="488">
        <f t="shared" si="11"/>
        <v>88.151174668028602</v>
      </c>
      <c r="G64" s="488">
        <f t="shared" si="11"/>
        <v>114.08182683158896</v>
      </c>
      <c r="H64" s="489" t="str">
        <f t="shared" si="14"/>
        <v/>
      </c>
      <c r="I64" s="488" t="str">
        <f t="shared" si="12"/>
        <v/>
      </c>
      <c r="J64" s="488" t="str">
        <f t="shared" si="10"/>
        <v/>
      </c>
      <c r="K64" s="488" t="str">
        <f t="shared" si="10"/>
        <v/>
      </c>
      <c r="L64" s="488" t="e">
        <f t="shared" si="13"/>
        <v>#N/A</v>
      </c>
    </row>
    <row r="65" spans="1:12" ht="15" customHeight="1" x14ac:dyDescent="0.2">
      <c r="A65" s="490">
        <v>42979</v>
      </c>
      <c r="B65" s="487">
        <v>39336</v>
      </c>
      <c r="C65" s="487">
        <v>4248</v>
      </c>
      <c r="D65" s="487">
        <v>1250</v>
      </c>
      <c r="E65" s="488">
        <f t="shared" si="11"/>
        <v>106.6941521102311</v>
      </c>
      <c r="F65" s="488">
        <f t="shared" si="11"/>
        <v>86.782431052093983</v>
      </c>
      <c r="G65" s="488">
        <f t="shared" si="11"/>
        <v>118.93434823977165</v>
      </c>
      <c r="H65" s="489">
        <f t="shared" si="14"/>
        <v>42979</v>
      </c>
      <c r="I65" s="488">
        <f t="shared" si="12"/>
        <v>106.6941521102311</v>
      </c>
      <c r="J65" s="488">
        <f t="shared" si="10"/>
        <v>86.782431052093983</v>
      </c>
      <c r="K65" s="488">
        <f t="shared" si="10"/>
        <v>118.93434823977165</v>
      </c>
      <c r="L65" s="488" t="e">
        <f t="shared" si="13"/>
        <v>#N/A</v>
      </c>
    </row>
    <row r="66" spans="1:12" ht="15" customHeight="1" x14ac:dyDescent="0.2">
      <c r="A66" s="490" t="s">
        <v>471</v>
      </c>
      <c r="B66" s="487">
        <v>38678</v>
      </c>
      <c r="C66" s="487">
        <v>4248</v>
      </c>
      <c r="D66" s="487">
        <v>1219</v>
      </c>
      <c r="E66" s="488">
        <f t="shared" si="11"/>
        <v>104.90940653140935</v>
      </c>
      <c r="F66" s="488">
        <f t="shared" si="11"/>
        <v>86.782431052093983</v>
      </c>
      <c r="G66" s="488">
        <f t="shared" si="11"/>
        <v>115.9847764034253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38819</v>
      </c>
      <c r="C67" s="487">
        <v>4129</v>
      </c>
      <c r="D67" s="487">
        <v>1186</v>
      </c>
      <c r="E67" s="488">
        <f t="shared" si="11"/>
        <v>105.29185201258544</v>
      </c>
      <c r="F67" s="488">
        <f t="shared" si="11"/>
        <v>84.35137895812052</v>
      </c>
      <c r="G67" s="488">
        <f t="shared" si="11"/>
        <v>112.84490960989532</v>
      </c>
      <c r="H67" s="489" t="str">
        <f t="shared" si="14"/>
        <v/>
      </c>
      <c r="I67" s="488" t="str">
        <f t="shared" si="12"/>
        <v/>
      </c>
      <c r="J67" s="488" t="str">
        <f t="shared" si="12"/>
        <v/>
      </c>
      <c r="K67" s="488" t="str">
        <f t="shared" si="12"/>
        <v/>
      </c>
      <c r="L67" s="488" t="e">
        <f t="shared" si="13"/>
        <v>#N/A</v>
      </c>
    </row>
    <row r="68" spans="1:12" ht="15" customHeight="1" x14ac:dyDescent="0.2">
      <c r="A68" s="490" t="s">
        <v>473</v>
      </c>
      <c r="B68" s="487">
        <v>39220</v>
      </c>
      <c r="C68" s="487">
        <v>4269</v>
      </c>
      <c r="D68" s="487">
        <v>1264</v>
      </c>
      <c r="E68" s="488">
        <f t="shared" si="11"/>
        <v>106.37951611153305</v>
      </c>
      <c r="F68" s="488">
        <f t="shared" si="11"/>
        <v>87.211440245148111</v>
      </c>
      <c r="G68" s="488">
        <f t="shared" si="11"/>
        <v>120.26641294005709</v>
      </c>
      <c r="H68" s="489" t="str">
        <f t="shared" si="14"/>
        <v/>
      </c>
      <c r="I68" s="488" t="str">
        <f t="shared" si="12"/>
        <v/>
      </c>
      <c r="J68" s="488" t="str">
        <f t="shared" si="12"/>
        <v/>
      </c>
      <c r="K68" s="488" t="str">
        <f t="shared" si="12"/>
        <v/>
      </c>
      <c r="L68" s="488" t="e">
        <f t="shared" si="13"/>
        <v>#N/A</v>
      </c>
    </row>
    <row r="69" spans="1:12" ht="15" customHeight="1" x14ac:dyDescent="0.2">
      <c r="A69" s="490">
        <v>43344</v>
      </c>
      <c r="B69" s="487">
        <v>39434</v>
      </c>
      <c r="C69" s="487">
        <v>4194</v>
      </c>
      <c r="D69" s="487">
        <v>1252</v>
      </c>
      <c r="E69" s="488">
        <f t="shared" si="11"/>
        <v>106.95996528154497</v>
      </c>
      <c r="F69" s="488">
        <f t="shared" si="11"/>
        <v>85.67926455566905</v>
      </c>
      <c r="G69" s="488">
        <f t="shared" si="11"/>
        <v>119.12464319695528</v>
      </c>
      <c r="H69" s="489">
        <f t="shared" si="14"/>
        <v>43344</v>
      </c>
      <c r="I69" s="488">
        <f t="shared" si="12"/>
        <v>106.95996528154497</v>
      </c>
      <c r="J69" s="488">
        <f t="shared" si="12"/>
        <v>85.67926455566905</v>
      </c>
      <c r="K69" s="488">
        <f t="shared" si="12"/>
        <v>119.12464319695528</v>
      </c>
      <c r="L69" s="488" t="e">
        <f t="shared" si="13"/>
        <v>#N/A</v>
      </c>
    </row>
    <row r="70" spans="1:12" ht="15" customHeight="1" x14ac:dyDescent="0.2">
      <c r="A70" s="490" t="s">
        <v>474</v>
      </c>
      <c r="B70" s="487">
        <v>38788</v>
      </c>
      <c r="C70" s="487">
        <v>4150</v>
      </c>
      <c r="D70" s="487">
        <v>1243</v>
      </c>
      <c r="E70" s="488">
        <f t="shared" si="11"/>
        <v>105.20776825431268</v>
      </c>
      <c r="F70" s="488">
        <f t="shared" si="11"/>
        <v>84.780388151174662</v>
      </c>
      <c r="G70" s="488">
        <f t="shared" si="11"/>
        <v>118.26831588962892</v>
      </c>
      <c r="H70" s="489" t="str">
        <f t="shared" si="14"/>
        <v/>
      </c>
      <c r="I70" s="488" t="str">
        <f t="shared" si="12"/>
        <v/>
      </c>
      <c r="J70" s="488" t="str">
        <f t="shared" si="12"/>
        <v/>
      </c>
      <c r="K70" s="488" t="str">
        <f t="shared" si="12"/>
        <v/>
      </c>
      <c r="L70" s="488" t="e">
        <f t="shared" si="13"/>
        <v>#N/A</v>
      </c>
    </row>
    <row r="71" spans="1:12" ht="15" customHeight="1" x14ac:dyDescent="0.2">
      <c r="A71" s="490" t="s">
        <v>475</v>
      </c>
      <c r="B71" s="487">
        <v>38805</v>
      </c>
      <c r="C71" s="487">
        <v>4022</v>
      </c>
      <c r="D71" s="487">
        <v>1237</v>
      </c>
      <c r="E71" s="491">
        <f t="shared" ref="E71:G75" si="15">IF($A$51=37802,IF(COUNTBLANK(B$51:B$70)&gt;0,#N/A,IF(ISBLANK(B71)=FALSE,B71/B$51*100,#N/A)),IF(COUNTBLANK(B$51:B$75)&gt;0,#N/A,B71/B$51*100))</f>
        <v>105.25387870239776</v>
      </c>
      <c r="F71" s="491">
        <f t="shared" si="15"/>
        <v>82.165474974463734</v>
      </c>
      <c r="G71" s="491">
        <f t="shared" si="15"/>
        <v>117.69743101807802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39166</v>
      </c>
      <c r="C72" s="487">
        <v>4025</v>
      </c>
      <c r="D72" s="487">
        <v>1280</v>
      </c>
      <c r="E72" s="491">
        <f t="shared" si="15"/>
        <v>106.23304762938048</v>
      </c>
      <c r="F72" s="491">
        <f t="shared" si="15"/>
        <v>82.226762002042904</v>
      </c>
      <c r="G72" s="491">
        <f t="shared" si="15"/>
        <v>121.78877259752616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39738</v>
      </c>
      <c r="C73" s="487">
        <v>3942</v>
      </c>
      <c r="D73" s="487">
        <v>1289</v>
      </c>
      <c r="E73" s="491">
        <f t="shared" si="15"/>
        <v>107.78452858847783</v>
      </c>
      <c r="F73" s="491">
        <f t="shared" si="15"/>
        <v>80.531154239019415</v>
      </c>
      <c r="G73" s="491">
        <f t="shared" si="15"/>
        <v>122.64509990485253</v>
      </c>
      <c r="H73" s="492">
        <f>IF(A$51=37802,IF(ISERROR(L73)=TRUE,IF(ISBLANK(A73)=FALSE,IF(MONTH(A73)=MONTH(MAX(A$51:A$75)),A73,""),""),""),IF(ISERROR(L73)=TRUE,IF(MONTH(A73)=MONTH(MAX(A$51:A$75)),A73,""),""))</f>
        <v>43709</v>
      </c>
      <c r="I73" s="488">
        <f t="shared" si="12"/>
        <v>107.78452858847783</v>
      </c>
      <c r="J73" s="488">
        <f t="shared" si="12"/>
        <v>80.531154239019415</v>
      </c>
      <c r="K73" s="488">
        <f t="shared" si="12"/>
        <v>122.64509990485253</v>
      </c>
      <c r="L73" s="488" t="e">
        <f t="shared" si="13"/>
        <v>#N/A</v>
      </c>
    </row>
    <row r="74" spans="1:12" ht="15" customHeight="1" x14ac:dyDescent="0.2">
      <c r="A74" s="490" t="s">
        <v>477</v>
      </c>
      <c r="B74" s="487">
        <v>39100</v>
      </c>
      <c r="C74" s="487">
        <v>3853</v>
      </c>
      <c r="D74" s="487">
        <v>1228</v>
      </c>
      <c r="E74" s="491">
        <f t="shared" si="15"/>
        <v>106.05403059563849</v>
      </c>
      <c r="F74" s="491">
        <f t="shared" si="15"/>
        <v>78.712972420837588</v>
      </c>
      <c r="G74" s="491">
        <f t="shared" si="15"/>
        <v>116.84110371075167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39108</v>
      </c>
      <c r="C75" s="493">
        <v>3666</v>
      </c>
      <c r="D75" s="493">
        <v>1173</v>
      </c>
      <c r="E75" s="491">
        <f t="shared" si="15"/>
        <v>106.07572963003147</v>
      </c>
      <c r="F75" s="491">
        <f t="shared" si="15"/>
        <v>74.892747701736468</v>
      </c>
      <c r="G75" s="491">
        <f t="shared" si="15"/>
        <v>111.60799238820172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107.78452858847783</v>
      </c>
      <c r="J77" s="488">
        <f>IF(J75&lt;&gt;"",J75,IF(J74&lt;&gt;"",J74,IF(J73&lt;&gt;"",J73,IF(J72&lt;&gt;"",J72,IF(J71&lt;&gt;"",J71,IF(J70&lt;&gt;"",J70,""))))))</f>
        <v>80.531154239019415</v>
      </c>
      <c r="K77" s="488">
        <f>IF(K75&lt;&gt;"",K75,IF(K74&lt;&gt;"",K74,IF(K73&lt;&gt;"",K73,IF(K72&lt;&gt;"",K72,IF(K71&lt;&gt;"",K71,IF(K70&lt;&gt;"",K70,""))))))</f>
        <v>122.64509990485253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+7,8%</v>
      </c>
      <c r="J79" s="488" t="str">
        <f>"GeB - ausschließlich: "&amp;IF(J77&gt;100,"+","")&amp;TEXT(J77-100,"0,0")&amp;"%"</f>
        <v>GeB - ausschließlich: -19,5%</v>
      </c>
      <c r="K79" s="488" t="str">
        <f>"GeB - im Nebenjob: "&amp;IF(K77&gt;100,"+","")&amp;TEXT(K77-100,"0,0")&amp;"%"</f>
        <v>GeB - im Nebenjob: +22,6%</v>
      </c>
    </row>
    <row r="81" spans="9:9" ht="15" customHeight="1" x14ac:dyDescent="0.2">
      <c r="I81" s="488" t="str">
        <f>IF(ISERROR(HLOOKUP(1,I$78:K$79,2,FALSE)),"",HLOOKUP(1,I$78:K$79,2,FALSE))</f>
        <v>GeB - im Nebenjob: +22,6%</v>
      </c>
    </row>
    <row r="82" spans="9:9" ht="15" customHeight="1" x14ac:dyDescent="0.2">
      <c r="I82" s="488" t="str">
        <f>IF(ISERROR(HLOOKUP(2,I$78:K$79,2,FALSE)),"",HLOOKUP(2,I$78:K$79,2,FALSE))</f>
        <v>SvB: +7,8%</v>
      </c>
    </row>
    <row r="83" spans="9:9" ht="15" customHeight="1" x14ac:dyDescent="0.2">
      <c r="I83" s="488" t="str">
        <f>IF(ISERROR(HLOOKUP(3,I$78:K$79,2,FALSE)),"",HLOOKUP(3,I$78:K$79,2,FALSE))</f>
        <v>GeB - ausschließlich: -19,5%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39108</v>
      </c>
      <c r="E12" s="114">
        <v>39100</v>
      </c>
      <c r="F12" s="114">
        <v>39738</v>
      </c>
      <c r="G12" s="114">
        <v>39166</v>
      </c>
      <c r="H12" s="114">
        <v>38805</v>
      </c>
      <c r="I12" s="115">
        <v>303</v>
      </c>
      <c r="J12" s="116">
        <v>0.78082721298801705</v>
      </c>
      <c r="N12" s="117"/>
    </row>
    <row r="13" spans="1:15" s="110" customFormat="1" ht="13.5" customHeight="1" x14ac:dyDescent="0.2">
      <c r="A13" s="118" t="s">
        <v>105</v>
      </c>
      <c r="B13" s="119" t="s">
        <v>106</v>
      </c>
      <c r="C13" s="113">
        <v>51.37312058913777</v>
      </c>
      <c r="D13" s="114">
        <v>20091</v>
      </c>
      <c r="E13" s="114">
        <v>20022</v>
      </c>
      <c r="F13" s="114">
        <v>20513</v>
      </c>
      <c r="G13" s="114">
        <v>20156</v>
      </c>
      <c r="H13" s="114">
        <v>19969</v>
      </c>
      <c r="I13" s="115">
        <v>122</v>
      </c>
      <c r="J13" s="116">
        <v>0.61094696780009017</v>
      </c>
    </row>
    <row r="14" spans="1:15" s="110" customFormat="1" ht="13.5" customHeight="1" x14ac:dyDescent="0.2">
      <c r="A14" s="120"/>
      <c r="B14" s="119" t="s">
        <v>107</v>
      </c>
      <c r="C14" s="113">
        <v>48.62687941086223</v>
      </c>
      <c r="D14" s="114">
        <v>19017</v>
      </c>
      <c r="E14" s="114">
        <v>19078</v>
      </c>
      <c r="F14" s="114">
        <v>19225</v>
      </c>
      <c r="G14" s="114">
        <v>19010</v>
      </c>
      <c r="H14" s="114">
        <v>18836</v>
      </c>
      <c r="I14" s="115">
        <v>181</v>
      </c>
      <c r="J14" s="116">
        <v>0.96092588660012745</v>
      </c>
    </row>
    <row r="15" spans="1:15" s="110" customFormat="1" ht="13.5" customHeight="1" x14ac:dyDescent="0.2">
      <c r="A15" s="118" t="s">
        <v>105</v>
      </c>
      <c r="B15" s="121" t="s">
        <v>108</v>
      </c>
      <c r="C15" s="113">
        <v>7.4562749309604177</v>
      </c>
      <c r="D15" s="114">
        <v>2916</v>
      </c>
      <c r="E15" s="114">
        <v>2958</v>
      </c>
      <c r="F15" s="114">
        <v>2969</v>
      </c>
      <c r="G15" s="114">
        <v>2602</v>
      </c>
      <c r="H15" s="114">
        <v>2683</v>
      </c>
      <c r="I15" s="115">
        <v>233</v>
      </c>
      <c r="J15" s="116">
        <v>8.6843086097651874</v>
      </c>
    </row>
    <row r="16" spans="1:15" s="110" customFormat="1" ht="13.5" customHeight="1" x14ac:dyDescent="0.2">
      <c r="A16" s="118"/>
      <c r="B16" s="121" t="s">
        <v>109</v>
      </c>
      <c r="C16" s="113">
        <v>64.933006034570937</v>
      </c>
      <c r="D16" s="114">
        <v>25394</v>
      </c>
      <c r="E16" s="114">
        <v>25394</v>
      </c>
      <c r="F16" s="114">
        <v>25953</v>
      </c>
      <c r="G16" s="114">
        <v>25963</v>
      </c>
      <c r="H16" s="114">
        <v>25728</v>
      </c>
      <c r="I16" s="115">
        <v>-334</v>
      </c>
      <c r="J16" s="116">
        <v>-1.2981965174129353</v>
      </c>
    </row>
    <row r="17" spans="1:10" s="110" customFormat="1" ht="13.5" customHeight="1" x14ac:dyDescent="0.2">
      <c r="A17" s="118"/>
      <c r="B17" s="121" t="s">
        <v>110</v>
      </c>
      <c r="C17" s="113">
        <v>26.74133169683952</v>
      </c>
      <c r="D17" s="114">
        <v>10458</v>
      </c>
      <c r="E17" s="114">
        <v>10391</v>
      </c>
      <c r="F17" s="114">
        <v>10485</v>
      </c>
      <c r="G17" s="114">
        <v>10294</v>
      </c>
      <c r="H17" s="114">
        <v>10112</v>
      </c>
      <c r="I17" s="115">
        <v>346</v>
      </c>
      <c r="J17" s="116">
        <v>3.4216772151898733</v>
      </c>
    </row>
    <row r="18" spans="1:10" s="110" customFormat="1" ht="13.5" customHeight="1" x14ac:dyDescent="0.2">
      <c r="A18" s="120"/>
      <c r="B18" s="121" t="s">
        <v>111</v>
      </c>
      <c r="C18" s="113">
        <v>0.86938733762912956</v>
      </c>
      <c r="D18" s="114">
        <v>340</v>
      </c>
      <c r="E18" s="114">
        <v>357</v>
      </c>
      <c r="F18" s="114">
        <v>331</v>
      </c>
      <c r="G18" s="114">
        <v>307</v>
      </c>
      <c r="H18" s="114">
        <v>282</v>
      </c>
      <c r="I18" s="115">
        <v>58</v>
      </c>
      <c r="J18" s="116">
        <v>20.567375886524822</v>
      </c>
    </row>
    <row r="19" spans="1:10" s="110" customFormat="1" ht="13.5" customHeight="1" x14ac:dyDescent="0.2">
      <c r="A19" s="120"/>
      <c r="B19" s="121" t="s">
        <v>112</v>
      </c>
      <c r="C19" s="113">
        <v>0.28894343868262246</v>
      </c>
      <c r="D19" s="114">
        <v>113</v>
      </c>
      <c r="E19" s="114">
        <v>122</v>
      </c>
      <c r="F19" s="114">
        <v>116</v>
      </c>
      <c r="G19" s="114">
        <v>96</v>
      </c>
      <c r="H19" s="114">
        <v>75</v>
      </c>
      <c r="I19" s="115">
        <v>38</v>
      </c>
      <c r="J19" s="116">
        <v>50.666666666666664</v>
      </c>
    </row>
    <row r="20" spans="1:10" s="110" customFormat="1" ht="13.5" customHeight="1" x14ac:dyDescent="0.2">
      <c r="A20" s="118" t="s">
        <v>113</v>
      </c>
      <c r="B20" s="122" t="s">
        <v>114</v>
      </c>
      <c r="C20" s="113">
        <v>66.065766595070059</v>
      </c>
      <c r="D20" s="114">
        <v>25837</v>
      </c>
      <c r="E20" s="114">
        <v>25903</v>
      </c>
      <c r="F20" s="114">
        <v>26381</v>
      </c>
      <c r="G20" s="114">
        <v>26056</v>
      </c>
      <c r="H20" s="114">
        <v>25927</v>
      </c>
      <c r="I20" s="115">
        <v>-90</v>
      </c>
      <c r="J20" s="116">
        <v>-0.3471284761059899</v>
      </c>
    </row>
    <row r="21" spans="1:10" s="110" customFormat="1" ht="13.5" customHeight="1" x14ac:dyDescent="0.2">
      <c r="A21" s="120"/>
      <c r="B21" s="122" t="s">
        <v>115</v>
      </c>
      <c r="C21" s="113">
        <v>33.934233404929941</v>
      </c>
      <c r="D21" s="114">
        <v>13271</v>
      </c>
      <c r="E21" s="114">
        <v>13197</v>
      </c>
      <c r="F21" s="114">
        <v>13357</v>
      </c>
      <c r="G21" s="114">
        <v>13110</v>
      </c>
      <c r="H21" s="114">
        <v>12878</v>
      </c>
      <c r="I21" s="115">
        <v>393</v>
      </c>
      <c r="J21" s="116">
        <v>3.0517161049852461</v>
      </c>
    </row>
    <row r="22" spans="1:10" s="110" customFormat="1" ht="13.5" customHeight="1" x14ac:dyDescent="0.2">
      <c r="A22" s="118" t="s">
        <v>113</v>
      </c>
      <c r="B22" s="122" t="s">
        <v>116</v>
      </c>
      <c r="C22" s="113">
        <v>95.08029047765163</v>
      </c>
      <c r="D22" s="114">
        <v>37184</v>
      </c>
      <c r="E22" s="114">
        <v>37274</v>
      </c>
      <c r="F22" s="114">
        <v>37896</v>
      </c>
      <c r="G22" s="114">
        <v>37325</v>
      </c>
      <c r="H22" s="114">
        <v>37018</v>
      </c>
      <c r="I22" s="115">
        <v>166</v>
      </c>
      <c r="J22" s="116">
        <v>0.44843049327354262</v>
      </c>
    </row>
    <row r="23" spans="1:10" s="110" customFormat="1" ht="13.5" customHeight="1" x14ac:dyDescent="0.2">
      <c r="A23" s="123"/>
      <c r="B23" s="124" t="s">
        <v>117</v>
      </c>
      <c r="C23" s="125">
        <v>4.8711261123043874</v>
      </c>
      <c r="D23" s="114">
        <v>1905</v>
      </c>
      <c r="E23" s="114">
        <v>1800</v>
      </c>
      <c r="F23" s="114">
        <v>1815</v>
      </c>
      <c r="G23" s="114">
        <v>1830</v>
      </c>
      <c r="H23" s="114">
        <v>1779</v>
      </c>
      <c r="I23" s="115">
        <v>126</v>
      </c>
      <c r="J23" s="116">
        <v>7.0826306913996628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4839</v>
      </c>
      <c r="E26" s="114">
        <v>5081</v>
      </c>
      <c r="F26" s="114">
        <v>5231</v>
      </c>
      <c r="G26" s="114">
        <v>5305</v>
      </c>
      <c r="H26" s="140">
        <v>5259</v>
      </c>
      <c r="I26" s="115">
        <v>-420</v>
      </c>
      <c r="J26" s="116">
        <v>-7.9863091842555622</v>
      </c>
    </row>
    <row r="27" spans="1:10" s="110" customFormat="1" ht="13.5" customHeight="1" x14ac:dyDescent="0.2">
      <c r="A27" s="118" t="s">
        <v>105</v>
      </c>
      <c r="B27" s="119" t="s">
        <v>106</v>
      </c>
      <c r="C27" s="113">
        <v>44.34800578631949</v>
      </c>
      <c r="D27" s="115">
        <v>2146</v>
      </c>
      <c r="E27" s="114">
        <v>2241</v>
      </c>
      <c r="F27" s="114">
        <v>2271</v>
      </c>
      <c r="G27" s="114">
        <v>2302</v>
      </c>
      <c r="H27" s="140">
        <v>2294</v>
      </c>
      <c r="I27" s="115">
        <v>-148</v>
      </c>
      <c r="J27" s="116">
        <v>-6.4516129032258061</v>
      </c>
    </row>
    <row r="28" spans="1:10" s="110" customFormat="1" ht="13.5" customHeight="1" x14ac:dyDescent="0.2">
      <c r="A28" s="120"/>
      <c r="B28" s="119" t="s">
        <v>107</v>
      </c>
      <c r="C28" s="113">
        <v>55.65199421368051</v>
      </c>
      <c r="D28" s="115">
        <v>2693</v>
      </c>
      <c r="E28" s="114">
        <v>2840</v>
      </c>
      <c r="F28" s="114">
        <v>2960</v>
      </c>
      <c r="G28" s="114">
        <v>3003</v>
      </c>
      <c r="H28" s="140">
        <v>2965</v>
      </c>
      <c r="I28" s="115">
        <v>-272</v>
      </c>
      <c r="J28" s="116">
        <v>-9.1736930860033734</v>
      </c>
    </row>
    <row r="29" spans="1:10" s="110" customFormat="1" ht="13.5" customHeight="1" x14ac:dyDescent="0.2">
      <c r="A29" s="118" t="s">
        <v>105</v>
      </c>
      <c r="B29" s="121" t="s">
        <v>108</v>
      </c>
      <c r="C29" s="113">
        <v>8.3901632568712543</v>
      </c>
      <c r="D29" s="115">
        <v>406</v>
      </c>
      <c r="E29" s="114">
        <v>427</v>
      </c>
      <c r="F29" s="114">
        <v>494</v>
      </c>
      <c r="G29" s="114">
        <v>544</v>
      </c>
      <c r="H29" s="140">
        <v>442</v>
      </c>
      <c r="I29" s="115">
        <v>-36</v>
      </c>
      <c r="J29" s="116">
        <v>-8.1447963800904972</v>
      </c>
    </row>
    <row r="30" spans="1:10" s="110" customFormat="1" ht="13.5" customHeight="1" x14ac:dyDescent="0.2">
      <c r="A30" s="118"/>
      <c r="B30" s="121" t="s">
        <v>109</v>
      </c>
      <c r="C30" s="113">
        <v>39.388303368464555</v>
      </c>
      <c r="D30" s="115">
        <v>1906</v>
      </c>
      <c r="E30" s="114">
        <v>2043</v>
      </c>
      <c r="F30" s="114">
        <v>2069</v>
      </c>
      <c r="G30" s="114">
        <v>2111</v>
      </c>
      <c r="H30" s="140">
        <v>2202</v>
      </c>
      <c r="I30" s="115">
        <v>-296</v>
      </c>
      <c r="J30" s="116">
        <v>-13.442325158946412</v>
      </c>
    </row>
    <row r="31" spans="1:10" s="110" customFormat="1" ht="13.5" customHeight="1" x14ac:dyDescent="0.2">
      <c r="A31" s="118"/>
      <c r="B31" s="121" t="s">
        <v>110</v>
      </c>
      <c r="C31" s="113">
        <v>28.518288902665841</v>
      </c>
      <c r="D31" s="115">
        <v>1380</v>
      </c>
      <c r="E31" s="114">
        <v>1419</v>
      </c>
      <c r="F31" s="114">
        <v>1468</v>
      </c>
      <c r="G31" s="114">
        <v>1488</v>
      </c>
      <c r="H31" s="140">
        <v>1506</v>
      </c>
      <c r="I31" s="115">
        <v>-126</v>
      </c>
      <c r="J31" s="116">
        <v>-8.3665338645418323</v>
      </c>
    </row>
    <row r="32" spans="1:10" s="110" customFormat="1" ht="13.5" customHeight="1" x14ac:dyDescent="0.2">
      <c r="A32" s="120"/>
      <c r="B32" s="121" t="s">
        <v>111</v>
      </c>
      <c r="C32" s="113">
        <v>23.682579045257285</v>
      </c>
      <c r="D32" s="115">
        <v>1146</v>
      </c>
      <c r="E32" s="114">
        <v>1191</v>
      </c>
      <c r="F32" s="114">
        <v>1199</v>
      </c>
      <c r="G32" s="114">
        <v>1161</v>
      </c>
      <c r="H32" s="140">
        <v>1109</v>
      </c>
      <c r="I32" s="115">
        <v>37</v>
      </c>
      <c r="J32" s="116">
        <v>3.3363390441839496</v>
      </c>
    </row>
    <row r="33" spans="1:10" s="110" customFormat="1" ht="13.5" customHeight="1" x14ac:dyDescent="0.2">
      <c r="A33" s="120"/>
      <c r="B33" s="121" t="s">
        <v>112</v>
      </c>
      <c r="C33" s="113">
        <v>3.5751188262037612</v>
      </c>
      <c r="D33" s="115">
        <v>173</v>
      </c>
      <c r="E33" s="114">
        <v>176</v>
      </c>
      <c r="F33" s="114">
        <v>175</v>
      </c>
      <c r="G33" s="114">
        <v>144</v>
      </c>
      <c r="H33" s="140">
        <v>141</v>
      </c>
      <c r="I33" s="115">
        <v>32</v>
      </c>
      <c r="J33" s="116">
        <v>22.695035460992909</v>
      </c>
    </row>
    <row r="34" spans="1:10" s="110" customFormat="1" ht="13.5" customHeight="1" x14ac:dyDescent="0.2">
      <c r="A34" s="118" t="s">
        <v>113</v>
      </c>
      <c r="B34" s="122" t="s">
        <v>116</v>
      </c>
      <c r="C34" s="113">
        <v>95.887580078528615</v>
      </c>
      <c r="D34" s="115">
        <v>4640</v>
      </c>
      <c r="E34" s="114">
        <v>4859</v>
      </c>
      <c r="F34" s="114">
        <v>4994</v>
      </c>
      <c r="G34" s="114">
        <v>5084</v>
      </c>
      <c r="H34" s="140">
        <v>5052</v>
      </c>
      <c r="I34" s="115">
        <v>-412</v>
      </c>
      <c r="J34" s="116">
        <v>-8.1551860649247825</v>
      </c>
    </row>
    <row r="35" spans="1:10" s="110" customFormat="1" ht="13.5" customHeight="1" x14ac:dyDescent="0.2">
      <c r="A35" s="118"/>
      <c r="B35" s="119" t="s">
        <v>117</v>
      </c>
      <c r="C35" s="113">
        <v>4.0090927877660674</v>
      </c>
      <c r="D35" s="115">
        <v>194</v>
      </c>
      <c r="E35" s="114">
        <v>217</v>
      </c>
      <c r="F35" s="114">
        <v>232</v>
      </c>
      <c r="G35" s="114">
        <v>215</v>
      </c>
      <c r="H35" s="140">
        <v>200</v>
      </c>
      <c r="I35" s="115">
        <v>-6</v>
      </c>
      <c r="J35" s="116">
        <v>-3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3666</v>
      </c>
      <c r="E37" s="114">
        <v>3853</v>
      </c>
      <c r="F37" s="114">
        <v>3942</v>
      </c>
      <c r="G37" s="114">
        <v>4025</v>
      </c>
      <c r="H37" s="140">
        <v>4022</v>
      </c>
      <c r="I37" s="115">
        <v>-356</v>
      </c>
      <c r="J37" s="116">
        <v>-8.851317752362009</v>
      </c>
    </row>
    <row r="38" spans="1:10" s="110" customFormat="1" ht="13.5" customHeight="1" x14ac:dyDescent="0.2">
      <c r="A38" s="118" t="s">
        <v>105</v>
      </c>
      <c r="B38" s="119" t="s">
        <v>106</v>
      </c>
      <c r="C38" s="113">
        <v>46.781232951445716</v>
      </c>
      <c r="D38" s="115">
        <v>1715</v>
      </c>
      <c r="E38" s="114">
        <v>1790</v>
      </c>
      <c r="F38" s="114">
        <v>1791</v>
      </c>
      <c r="G38" s="114">
        <v>1828</v>
      </c>
      <c r="H38" s="140">
        <v>1832</v>
      </c>
      <c r="I38" s="115">
        <v>-117</v>
      </c>
      <c r="J38" s="116">
        <v>-6.3864628820960698</v>
      </c>
    </row>
    <row r="39" spans="1:10" s="110" customFormat="1" ht="13.5" customHeight="1" x14ac:dyDescent="0.2">
      <c r="A39" s="120"/>
      <c r="B39" s="119" t="s">
        <v>107</v>
      </c>
      <c r="C39" s="113">
        <v>53.218767048554284</v>
      </c>
      <c r="D39" s="115">
        <v>1951</v>
      </c>
      <c r="E39" s="114">
        <v>2063</v>
      </c>
      <c r="F39" s="114">
        <v>2151</v>
      </c>
      <c r="G39" s="114">
        <v>2197</v>
      </c>
      <c r="H39" s="140">
        <v>2190</v>
      </c>
      <c r="I39" s="115">
        <v>-239</v>
      </c>
      <c r="J39" s="116">
        <v>-10.91324200913242</v>
      </c>
    </row>
    <row r="40" spans="1:10" s="110" customFormat="1" ht="13.5" customHeight="1" x14ac:dyDescent="0.2">
      <c r="A40" s="118" t="s">
        <v>105</v>
      </c>
      <c r="B40" s="121" t="s">
        <v>108</v>
      </c>
      <c r="C40" s="113">
        <v>8.9470812875068191</v>
      </c>
      <c r="D40" s="115">
        <v>328</v>
      </c>
      <c r="E40" s="114">
        <v>338</v>
      </c>
      <c r="F40" s="114">
        <v>404</v>
      </c>
      <c r="G40" s="114">
        <v>458</v>
      </c>
      <c r="H40" s="140">
        <v>360</v>
      </c>
      <c r="I40" s="115">
        <v>-32</v>
      </c>
      <c r="J40" s="116">
        <v>-8.8888888888888893</v>
      </c>
    </row>
    <row r="41" spans="1:10" s="110" customFormat="1" ht="13.5" customHeight="1" x14ac:dyDescent="0.2">
      <c r="A41" s="118"/>
      <c r="B41" s="121" t="s">
        <v>109</v>
      </c>
      <c r="C41" s="113">
        <v>30.250954719039825</v>
      </c>
      <c r="D41" s="115">
        <v>1109</v>
      </c>
      <c r="E41" s="114">
        <v>1203</v>
      </c>
      <c r="F41" s="114">
        <v>1174</v>
      </c>
      <c r="G41" s="114">
        <v>1211</v>
      </c>
      <c r="H41" s="140">
        <v>1325</v>
      </c>
      <c r="I41" s="115">
        <v>-216</v>
      </c>
      <c r="J41" s="116">
        <v>-16.30188679245283</v>
      </c>
    </row>
    <row r="42" spans="1:10" s="110" customFormat="1" ht="13.5" customHeight="1" x14ac:dyDescent="0.2">
      <c r="A42" s="118"/>
      <c r="B42" s="121" t="s">
        <v>110</v>
      </c>
      <c r="C42" s="113">
        <v>30.22367703218767</v>
      </c>
      <c r="D42" s="115">
        <v>1108</v>
      </c>
      <c r="E42" s="114">
        <v>1139</v>
      </c>
      <c r="F42" s="114">
        <v>1183</v>
      </c>
      <c r="G42" s="114">
        <v>1212</v>
      </c>
      <c r="H42" s="140">
        <v>1249</v>
      </c>
      <c r="I42" s="115">
        <v>-141</v>
      </c>
      <c r="J42" s="116">
        <v>-11.289031224979984</v>
      </c>
    </row>
    <row r="43" spans="1:10" s="110" customFormat="1" ht="13.5" customHeight="1" x14ac:dyDescent="0.2">
      <c r="A43" s="120"/>
      <c r="B43" s="121" t="s">
        <v>111</v>
      </c>
      <c r="C43" s="113">
        <v>30.551009274413531</v>
      </c>
      <c r="D43" s="115">
        <v>1120</v>
      </c>
      <c r="E43" s="114">
        <v>1172</v>
      </c>
      <c r="F43" s="114">
        <v>1180</v>
      </c>
      <c r="G43" s="114">
        <v>1143</v>
      </c>
      <c r="H43" s="140">
        <v>1088</v>
      </c>
      <c r="I43" s="115">
        <v>32</v>
      </c>
      <c r="J43" s="116">
        <v>2.9411764705882355</v>
      </c>
    </row>
    <row r="44" spans="1:10" s="110" customFormat="1" ht="13.5" customHeight="1" x14ac:dyDescent="0.2">
      <c r="A44" s="120"/>
      <c r="B44" s="121" t="s">
        <v>112</v>
      </c>
      <c r="C44" s="113">
        <v>4.4189852700490997</v>
      </c>
      <c r="D44" s="115">
        <v>162</v>
      </c>
      <c r="E44" s="114">
        <v>171</v>
      </c>
      <c r="F44" s="114">
        <v>171</v>
      </c>
      <c r="G44" s="114" t="s">
        <v>513</v>
      </c>
      <c r="H44" s="140" t="s">
        <v>513</v>
      </c>
      <c r="I44" s="115" t="s">
        <v>513</v>
      </c>
      <c r="J44" s="116" t="s">
        <v>513</v>
      </c>
    </row>
    <row r="45" spans="1:10" s="110" customFormat="1" ht="13.5" customHeight="1" x14ac:dyDescent="0.2">
      <c r="A45" s="118" t="s">
        <v>113</v>
      </c>
      <c r="B45" s="122" t="s">
        <v>116</v>
      </c>
      <c r="C45" s="113">
        <v>95.417348608837969</v>
      </c>
      <c r="D45" s="115">
        <v>3498</v>
      </c>
      <c r="E45" s="114">
        <v>3663</v>
      </c>
      <c r="F45" s="114">
        <v>3731</v>
      </c>
      <c r="G45" s="114">
        <v>3827</v>
      </c>
      <c r="H45" s="140">
        <v>3843</v>
      </c>
      <c r="I45" s="115">
        <v>-345</v>
      </c>
      <c r="J45" s="116">
        <v>-8.97736143637783</v>
      </c>
    </row>
    <row r="46" spans="1:10" s="110" customFormat="1" ht="13.5" customHeight="1" x14ac:dyDescent="0.2">
      <c r="A46" s="118"/>
      <c r="B46" s="119" t="s">
        <v>117</v>
      </c>
      <c r="C46" s="113">
        <v>4.4462629569012551</v>
      </c>
      <c r="D46" s="115">
        <v>163</v>
      </c>
      <c r="E46" s="114">
        <v>185</v>
      </c>
      <c r="F46" s="114">
        <v>206</v>
      </c>
      <c r="G46" s="114">
        <v>192</v>
      </c>
      <c r="H46" s="140">
        <v>172</v>
      </c>
      <c r="I46" s="115">
        <v>-9</v>
      </c>
      <c r="J46" s="116">
        <v>-5.2325581395348841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1173</v>
      </c>
      <c r="E48" s="114">
        <v>1228</v>
      </c>
      <c r="F48" s="114">
        <v>1289</v>
      </c>
      <c r="G48" s="114">
        <v>1280</v>
      </c>
      <c r="H48" s="140">
        <v>1237</v>
      </c>
      <c r="I48" s="115">
        <v>-64</v>
      </c>
      <c r="J48" s="116">
        <v>-5.1738075990299111</v>
      </c>
    </row>
    <row r="49" spans="1:12" s="110" customFormat="1" ht="13.5" customHeight="1" x14ac:dyDescent="0.2">
      <c r="A49" s="118" t="s">
        <v>105</v>
      </c>
      <c r="B49" s="119" t="s">
        <v>106</v>
      </c>
      <c r="C49" s="113">
        <v>36.743393009377662</v>
      </c>
      <c r="D49" s="115">
        <v>431</v>
      </c>
      <c r="E49" s="114">
        <v>451</v>
      </c>
      <c r="F49" s="114">
        <v>480</v>
      </c>
      <c r="G49" s="114">
        <v>474</v>
      </c>
      <c r="H49" s="140">
        <v>462</v>
      </c>
      <c r="I49" s="115">
        <v>-31</v>
      </c>
      <c r="J49" s="116">
        <v>-6.7099567099567103</v>
      </c>
    </row>
    <row r="50" spans="1:12" s="110" customFormat="1" ht="13.5" customHeight="1" x14ac:dyDescent="0.2">
      <c r="A50" s="120"/>
      <c r="B50" s="119" t="s">
        <v>107</v>
      </c>
      <c r="C50" s="113">
        <v>63.256606990622338</v>
      </c>
      <c r="D50" s="115">
        <v>742</v>
      </c>
      <c r="E50" s="114">
        <v>777</v>
      </c>
      <c r="F50" s="114">
        <v>809</v>
      </c>
      <c r="G50" s="114">
        <v>806</v>
      </c>
      <c r="H50" s="140">
        <v>775</v>
      </c>
      <c r="I50" s="115">
        <v>-33</v>
      </c>
      <c r="J50" s="116">
        <v>-4.258064516129032</v>
      </c>
    </row>
    <row r="51" spans="1:12" s="110" customFormat="1" ht="13.5" customHeight="1" x14ac:dyDescent="0.2">
      <c r="A51" s="118" t="s">
        <v>105</v>
      </c>
      <c r="B51" s="121" t="s">
        <v>108</v>
      </c>
      <c r="C51" s="113">
        <v>6.6496163682864449</v>
      </c>
      <c r="D51" s="115">
        <v>78</v>
      </c>
      <c r="E51" s="114">
        <v>89</v>
      </c>
      <c r="F51" s="114">
        <v>90</v>
      </c>
      <c r="G51" s="114">
        <v>86</v>
      </c>
      <c r="H51" s="140">
        <v>82</v>
      </c>
      <c r="I51" s="115">
        <v>-4</v>
      </c>
      <c r="J51" s="116">
        <v>-4.8780487804878048</v>
      </c>
    </row>
    <row r="52" spans="1:12" s="110" customFormat="1" ht="13.5" customHeight="1" x14ac:dyDescent="0.2">
      <c r="A52" s="118"/>
      <c r="B52" s="121" t="s">
        <v>109</v>
      </c>
      <c r="C52" s="113">
        <v>67.945439045183292</v>
      </c>
      <c r="D52" s="115">
        <v>797</v>
      </c>
      <c r="E52" s="114">
        <v>840</v>
      </c>
      <c r="F52" s="114">
        <v>895</v>
      </c>
      <c r="G52" s="114">
        <v>900</v>
      </c>
      <c r="H52" s="140">
        <v>877</v>
      </c>
      <c r="I52" s="115">
        <v>-80</v>
      </c>
      <c r="J52" s="116">
        <v>-9.1220068415051312</v>
      </c>
    </row>
    <row r="53" spans="1:12" s="110" customFormat="1" ht="13.5" customHeight="1" x14ac:dyDescent="0.2">
      <c r="A53" s="118"/>
      <c r="B53" s="121" t="s">
        <v>110</v>
      </c>
      <c r="C53" s="113">
        <v>23.188405797101449</v>
      </c>
      <c r="D53" s="115">
        <v>272</v>
      </c>
      <c r="E53" s="114">
        <v>280</v>
      </c>
      <c r="F53" s="114">
        <v>285</v>
      </c>
      <c r="G53" s="114">
        <v>276</v>
      </c>
      <c r="H53" s="140">
        <v>257</v>
      </c>
      <c r="I53" s="115">
        <v>15</v>
      </c>
      <c r="J53" s="116">
        <v>5.836575875486381</v>
      </c>
    </row>
    <row r="54" spans="1:12" s="110" customFormat="1" ht="13.5" customHeight="1" x14ac:dyDescent="0.2">
      <c r="A54" s="120"/>
      <c r="B54" s="121" t="s">
        <v>111</v>
      </c>
      <c r="C54" s="113">
        <v>2.2165387894288151</v>
      </c>
      <c r="D54" s="115">
        <v>26</v>
      </c>
      <c r="E54" s="114">
        <v>19</v>
      </c>
      <c r="F54" s="114">
        <v>19</v>
      </c>
      <c r="G54" s="114">
        <v>18</v>
      </c>
      <c r="H54" s="140">
        <v>21</v>
      </c>
      <c r="I54" s="115">
        <v>5</v>
      </c>
      <c r="J54" s="116">
        <v>23.80952380952381</v>
      </c>
    </row>
    <row r="55" spans="1:12" s="110" customFormat="1" ht="13.5" customHeight="1" x14ac:dyDescent="0.2">
      <c r="A55" s="120"/>
      <c r="B55" s="121" t="s">
        <v>112</v>
      </c>
      <c r="C55" s="113">
        <v>0.93776641091219093</v>
      </c>
      <c r="D55" s="115">
        <v>11</v>
      </c>
      <c r="E55" s="114">
        <v>5</v>
      </c>
      <c r="F55" s="114">
        <v>4</v>
      </c>
      <c r="G55" s="114" t="s">
        <v>513</v>
      </c>
      <c r="H55" s="140" t="s">
        <v>513</v>
      </c>
      <c r="I55" s="115" t="s">
        <v>513</v>
      </c>
      <c r="J55" s="116" t="s">
        <v>513</v>
      </c>
    </row>
    <row r="56" spans="1:12" s="110" customFormat="1" ht="13.5" customHeight="1" x14ac:dyDescent="0.2">
      <c r="A56" s="118" t="s">
        <v>113</v>
      </c>
      <c r="B56" s="122" t="s">
        <v>116</v>
      </c>
      <c r="C56" s="113">
        <v>97.35720375106564</v>
      </c>
      <c r="D56" s="115">
        <v>1142</v>
      </c>
      <c r="E56" s="114">
        <v>1196</v>
      </c>
      <c r="F56" s="114">
        <v>1263</v>
      </c>
      <c r="G56" s="114">
        <v>1257</v>
      </c>
      <c r="H56" s="140">
        <v>1209</v>
      </c>
      <c r="I56" s="115">
        <v>-67</v>
      </c>
      <c r="J56" s="116">
        <v>-5.5417700578990905</v>
      </c>
    </row>
    <row r="57" spans="1:12" s="110" customFormat="1" ht="13.5" customHeight="1" x14ac:dyDescent="0.2">
      <c r="A57" s="142"/>
      <c r="B57" s="124" t="s">
        <v>117</v>
      </c>
      <c r="C57" s="125">
        <v>2.6427962489343564</v>
      </c>
      <c r="D57" s="143">
        <v>31</v>
      </c>
      <c r="E57" s="144">
        <v>32</v>
      </c>
      <c r="F57" s="144">
        <v>26</v>
      </c>
      <c r="G57" s="144">
        <v>23</v>
      </c>
      <c r="H57" s="145">
        <v>28</v>
      </c>
      <c r="I57" s="143">
        <v>3</v>
      </c>
      <c r="J57" s="146">
        <v>10.714285714285714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39108</v>
      </c>
      <c r="E12" s="236">
        <v>39100</v>
      </c>
      <c r="F12" s="114">
        <v>39738</v>
      </c>
      <c r="G12" s="114">
        <v>39166</v>
      </c>
      <c r="H12" s="140">
        <v>38805</v>
      </c>
      <c r="I12" s="115">
        <v>303</v>
      </c>
      <c r="J12" s="116">
        <v>0.78082721298801705</v>
      </c>
    </row>
    <row r="13" spans="1:15" s="110" customFormat="1" ht="12" customHeight="1" x14ac:dyDescent="0.2">
      <c r="A13" s="118" t="s">
        <v>105</v>
      </c>
      <c r="B13" s="119" t="s">
        <v>106</v>
      </c>
      <c r="C13" s="113">
        <v>51.37312058913777</v>
      </c>
      <c r="D13" s="115">
        <v>20091</v>
      </c>
      <c r="E13" s="114">
        <v>20022</v>
      </c>
      <c r="F13" s="114">
        <v>20513</v>
      </c>
      <c r="G13" s="114">
        <v>20156</v>
      </c>
      <c r="H13" s="140">
        <v>19969</v>
      </c>
      <c r="I13" s="115">
        <v>122</v>
      </c>
      <c r="J13" s="116">
        <v>0.61094696780009017</v>
      </c>
    </row>
    <row r="14" spans="1:15" s="110" customFormat="1" ht="12" customHeight="1" x14ac:dyDescent="0.2">
      <c r="A14" s="118"/>
      <c r="B14" s="119" t="s">
        <v>107</v>
      </c>
      <c r="C14" s="113">
        <v>48.62687941086223</v>
      </c>
      <c r="D14" s="115">
        <v>19017</v>
      </c>
      <c r="E14" s="114">
        <v>19078</v>
      </c>
      <c r="F14" s="114">
        <v>19225</v>
      </c>
      <c r="G14" s="114">
        <v>19010</v>
      </c>
      <c r="H14" s="140">
        <v>18836</v>
      </c>
      <c r="I14" s="115">
        <v>181</v>
      </c>
      <c r="J14" s="116">
        <v>0.96092588660012745</v>
      </c>
    </row>
    <row r="15" spans="1:15" s="110" customFormat="1" ht="12" customHeight="1" x14ac:dyDescent="0.2">
      <c r="A15" s="118" t="s">
        <v>105</v>
      </c>
      <c r="B15" s="121" t="s">
        <v>108</v>
      </c>
      <c r="C15" s="113">
        <v>7.4562749309604177</v>
      </c>
      <c r="D15" s="115">
        <v>2916</v>
      </c>
      <c r="E15" s="114">
        <v>2958</v>
      </c>
      <c r="F15" s="114">
        <v>2969</v>
      </c>
      <c r="G15" s="114">
        <v>2602</v>
      </c>
      <c r="H15" s="140">
        <v>2683</v>
      </c>
      <c r="I15" s="115">
        <v>233</v>
      </c>
      <c r="J15" s="116">
        <v>8.6843086097651874</v>
      </c>
    </row>
    <row r="16" spans="1:15" s="110" customFormat="1" ht="12" customHeight="1" x14ac:dyDescent="0.2">
      <c r="A16" s="118"/>
      <c r="B16" s="121" t="s">
        <v>109</v>
      </c>
      <c r="C16" s="113">
        <v>64.933006034570937</v>
      </c>
      <c r="D16" s="115">
        <v>25394</v>
      </c>
      <c r="E16" s="114">
        <v>25394</v>
      </c>
      <c r="F16" s="114">
        <v>25953</v>
      </c>
      <c r="G16" s="114">
        <v>25963</v>
      </c>
      <c r="H16" s="140">
        <v>25728</v>
      </c>
      <c r="I16" s="115">
        <v>-334</v>
      </c>
      <c r="J16" s="116">
        <v>-1.2981965174129353</v>
      </c>
    </row>
    <row r="17" spans="1:10" s="110" customFormat="1" ht="12" customHeight="1" x14ac:dyDescent="0.2">
      <c r="A17" s="118"/>
      <c r="B17" s="121" t="s">
        <v>110</v>
      </c>
      <c r="C17" s="113">
        <v>26.74133169683952</v>
      </c>
      <c r="D17" s="115">
        <v>10458</v>
      </c>
      <c r="E17" s="114">
        <v>10391</v>
      </c>
      <c r="F17" s="114">
        <v>10485</v>
      </c>
      <c r="G17" s="114">
        <v>10294</v>
      </c>
      <c r="H17" s="140">
        <v>10112</v>
      </c>
      <c r="I17" s="115">
        <v>346</v>
      </c>
      <c r="J17" s="116">
        <v>3.4216772151898733</v>
      </c>
    </row>
    <row r="18" spans="1:10" s="110" customFormat="1" ht="12" customHeight="1" x14ac:dyDescent="0.2">
      <c r="A18" s="120"/>
      <c r="B18" s="121" t="s">
        <v>111</v>
      </c>
      <c r="C18" s="113">
        <v>0.86938733762912956</v>
      </c>
      <c r="D18" s="115">
        <v>340</v>
      </c>
      <c r="E18" s="114">
        <v>357</v>
      </c>
      <c r="F18" s="114">
        <v>331</v>
      </c>
      <c r="G18" s="114">
        <v>307</v>
      </c>
      <c r="H18" s="140">
        <v>282</v>
      </c>
      <c r="I18" s="115">
        <v>58</v>
      </c>
      <c r="J18" s="116">
        <v>20.567375886524822</v>
      </c>
    </row>
    <row r="19" spans="1:10" s="110" customFormat="1" ht="12" customHeight="1" x14ac:dyDescent="0.2">
      <c r="A19" s="120"/>
      <c r="B19" s="121" t="s">
        <v>112</v>
      </c>
      <c r="C19" s="113">
        <v>0.28894343868262246</v>
      </c>
      <c r="D19" s="115">
        <v>113</v>
      </c>
      <c r="E19" s="114">
        <v>122</v>
      </c>
      <c r="F19" s="114">
        <v>116</v>
      </c>
      <c r="G19" s="114">
        <v>96</v>
      </c>
      <c r="H19" s="140">
        <v>75</v>
      </c>
      <c r="I19" s="115">
        <v>38</v>
      </c>
      <c r="J19" s="116">
        <v>50.666666666666664</v>
      </c>
    </row>
    <row r="20" spans="1:10" s="110" customFormat="1" ht="12" customHeight="1" x14ac:dyDescent="0.2">
      <c r="A20" s="118" t="s">
        <v>113</v>
      </c>
      <c r="B20" s="119" t="s">
        <v>181</v>
      </c>
      <c r="C20" s="113">
        <v>66.065766595070059</v>
      </c>
      <c r="D20" s="115">
        <v>25837</v>
      </c>
      <c r="E20" s="114">
        <v>25903</v>
      </c>
      <c r="F20" s="114">
        <v>26381</v>
      </c>
      <c r="G20" s="114">
        <v>26056</v>
      </c>
      <c r="H20" s="140">
        <v>25927</v>
      </c>
      <c r="I20" s="115">
        <v>-90</v>
      </c>
      <c r="J20" s="116">
        <v>-0.3471284761059899</v>
      </c>
    </row>
    <row r="21" spans="1:10" s="110" customFormat="1" ht="12" customHeight="1" x14ac:dyDescent="0.2">
      <c r="A21" s="118"/>
      <c r="B21" s="119" t="s">
        <v>182</v>
      </c>
      <c r="C21" s="113">
        <v>33.934233404929941</v>
      </c>
      <c r="D21" s="115">
        <v>13271</v>
      </c>
      <c r="E21" s="114">
        <v>13197</v>
      </c>
      <c r="F21" s="114">
        <v>13357</v>
      </c>
      <c r="G21" s="114">
        <v>13110</v>
      </c>
      <c r="H21" s="140">
        <v>12878</v>
      </c>
      <c r="I21" s="115">
        <v>393</v>
      </c>
      <c r="J21" s="116">
        <v>3.0517161049852461</v>
      </c>
    </row>
    <row r="22" spans="1:10" s="110" customFormat="1" ht="12" customHeight="1" x14ac:dyDescent="0.2">
      <c r="A22" s="118" t="s">
        <v>113</v>
      </c>
      <c r="B22" s="119" t="s">
        <v>116</v>
      </c>
      <c r="C22" s="113">
        <v>95.08029047765163</v>
      </c>
      <c r="D22" s="115">
        <v>37184</v>
      </c>
      <c r="E22" s="114">
        <v>37274</v>
      </c>
      <c r="F22" s="114">
        <v>37896</v>
      </c>
      <c r="G22" s="114">
        <v>37325</v>
      </c>
      <c r="H22" s="140">
        <v>37018</v>
      </c>
      <c r="I22" s="115">
        <v>166</v>
      </c>
      <c r="J22" s="116">
        <v>0.44843049327354262</v>
      </c>
    </row>
    <row r="23" spans="1:10" s="110" customFormat="1" ht="12" customHeight="1" x14ac:dyDescent="0.2">
      <c r="A23" s="118"/>
      <c r="B23" s="119" t="s">
        <v>117</v>
      </c>
      <c r="C23" s="113">
        <v>4.8711261123043874</v>
      </c>
      <c r="D23" s="115">
        <v>1905</v>
      </c>
      <c r="E23" s="114">
        <v>1800</v>
      </c>
      <c r="F23" s="114">
        <v>1815</v>
      </c>
      <c r="G23" s="114">
        <v>1830</v>
      </c>
      <c r="H23" s="140">
        <v>1779</v>
      </c>
      <c r="I23" s="115">
        <v>126</v>
      </c>
      <c r="J23" s="116">
        <v>7.0826306913996628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42995</v>
      </c>
      <c r="E64" s="236">
        <v>43154</v>
      </c>
      <c r="F64" s="236">
        <v>43722</v>
      </c>
      <c r="G64" s="236">
        <v>43216</v>
      </c>
      <c r="H64" s="140">
        <v>42927</v>
      </c>
      <c r="I64" s="115">
        <v>68</v>
      </c>
      <c r="J64" s="116">
        <v>0.15840846087543969</v>
      </c>
    </row>
    <row r="65" spans="1:12" s="110" customFormat="1" ht="12" customHeight="1" x14ac:dyDescent="0.2">
      <c r="A65" s="118" t="s">
        <v>105</v>
      </c>
      <c r="B65" s="119" t="s">
        <v>106</v>
      </c>
      <c r="C65" s="113">
        <v>51.833934178392838</v>
      </c>
      <c r="D65" s="235">
        <v>22286</v>
      </c>
      <c r="E65" s="236">
        <v>22373</v>
      </c>
      <c r="F65" s="236">
        <v>22879</v>
      </c>
      <c r="G65" s="236">
        <v>22586</v>
      </c>
      <c r="H65" s="140">
        <v>22400</v>
      </c>
      <c r="I65" s="115">
        <v>-114</v>
      </c>
      <c r="J65" s="116">
        <v>-0.5089285714285714</v>
      </c>
    </row>
    <row r="66" spans="1:12" s="110" customFormat="1" ht="12" customHeight="1" x14ac:dyDescent="0.2">
      <c r="A66" s="118"/>
      <c r="B66" s="119" t="s">
        <v>107</v>
      </c>
      <c r="C66" s="113">
        <v>48.166065821607162</v>
      </c>
      <c r="D66" s="235">
        <v>20709</v>
      </c>
      <c r="E66" s="236">
        <v>20781</v>
      </c>
      <c r="F66" s="236">
        <v>20843</v>
      </c>
      <c r="G66" s="236">
        <v>20630</v>
      </c>
      <c r="H66" s="140">
        <v>20527</v>
      </c>
      <c r="I66" s="115">
        <v>182</v>
      </c>
      <c r="J66" s="116">
        <v>0.8866371120962635</v>
      </c>
    </row>
    <row r="67" spans="1:12" s="110" customFormat="1" ht="12" customHeight="1" x14ac:dyDescent="0.2">
      <c r="A67" s="118" t="s">
        <v>105</v>
      </c>
      <c r="B67" s="121" t="s">
        <v>108</v>
      </c>
      <c r="C67" s="113">
        <v>7.9288289335969298</v>
      </c>
      <c r="D67" s="235">
        <v>3409</v>
      </c>
      <c r="E67" s="236">
        <v>3550</v>
      </c>
      <c r="F67" s="236">
        <v>3558</v>
      </c>
      <c r="G67" s="236">
        <v>3131</v>
      </c>
      <c r="H67" s="140">
        <v>3243</v>
      </c>
      <c r="I67" s="115">
        <v>166</v>
      </c>
      <c r="J67" s="116">
        <v>5.118717237126118</v>
      </c>
    </row>
    <row r="68" spans="1:12" s="110" customFormat="1" ht="12" customHeight="1" x14ac:dyDescent="0.2">
      <c r="A68" s="118"/>
      <c r="B68" s="121" t="s">
        <v>109</v>
      </c>
      <c r="C68" s="113">
        <v>63.863239911617633</v>
      </c>
      <c r="D68" s="235">
        <v>27458</v>
      </c>
      <c r="E68" s="236">
        <v>27577</v>
      </c>
      <c r="F68" s="236">
        <v>28075</v>
      </c>
      <c r="G68" s="236">
        <v>28201</v>
      </c>
      <c r="H68" s="140">
        <v>28050</v>
      </c>
      <c r="I68" s="115">
        <v>-592</v>
      </c>
      <c r="J68" s="116">
        <v>-2.1105169340463457</v>
      </c>
    </row>
    <row r="69" spans="1:12" s="110" customFormat="1" ht="12" customHeight="1" x14ac:dyDescent="0.2">
      <c r="A69" s="118"/>
      <c r="B69" s="121" t="s">
        <v>110</v>
      </c>
      <c r="C69" s="113">
        <v>27.34038841725782</v>
      </c>
      <c r="D69" s="235">
        <v>11755</v>
      </c>
      <c r="E69" s="236">
        <v>11652</v>
      </c>
      <c r="F69" s="236">
        <v>11722</v>
      </c>
      <c r="G69" s="236">
        <v>11534</v>
      </c>
      <c r="H69" s="140">
        <v>11308</v>
      </c>
      <c r="I69" s="115">
        <v>447</v>
      </c>
      <c r="J69" s="116">
        <v>3.9529536611248672</v>
      </c>
    </row>
    <row r="70" spans="1:12" s="110" customFormat="1" ht="12" customHeight="1" x14ac:dyDescent="0.2">
      <c r="A70" s="120"/>
      <c r="B70" s="121" t="s">
        <v>111</v>
      </c>
      <c r="C70" s="113">
        <v>0.86754273752761946</v>
      </c>
      <c r="D70" s="235">
        <v>373</v>
      </c>
      <c r="E70" s="236">
        <v>375</v>
      </c>
      <c r="F70" s="236">
        <v>367</v>
      </c>
      <c r="G70" s="236">
        <v>350</v>
      </c>
      <c r="H70" s="140">
        <v>326</v>
      </c>
      <c r="I70" s="115">
        <v>47</v>
      </c>
      <c r="J70" s="116">
        <v>14.417177914110429</v>
      </c>
    </row>
    <row r="71" spans="1:12" s="110" customFormat="1" ht="12" customHeight="1" x14ac:dyDescent="0.2">
      <c r="A71" s="120"/>
      <c r="B71" s="121" t="s">
        <v>112</v>
      </c>
      <c r="C71" s="113">
        <v>0.27445051750203514</v>
      </c>
      <c r="D71" s="235">
        <v>118</v>
      </c>
      <c r="E71" s="236">
        <v>118</v>
      </c>
      <c r="F71" s="236">
        <v>117</v>
      </c>
      <c r="G71" s="236">
        <v>103</v>
      </c>
      <c r="H71" s="140">
        <v>82</v>
      </c>
      <c r="I71" s="115">
        <v>36</v>
      </c>
      <c r="J71" s="116">
        <v>43.902439024390247</v>
      </c>
    </row>
    <row r="72" spans="1:12" s="110" customFormat="1" ht="12" customHeight="1" x14ac:dyDescent="0.2">
      <c r="A72" s="118" t="s">
        <v>113</v>
      </c>
      <c r="B72" s="119" t="s">
        <v>181</v>
      </c>
      <c r="C72" s="113">
        <v>67.061286196069304</v>
      </c>
      <c r="D72" s="235">
        <v>28833</v>
      </c>
      <c r="E72" s="236">
        <v>29066</v>
      </c>
      <c r="F72" s="236">
        <v>29534</v>
      </c>
      <c r="G72" s="236">
        <v>29261</v>
      </c>
      <c r="H72" s="140">
        <v>29183</v>
      </c>
      <c r="I72" s="115">
        <v>-350</v>
      </c>
      <c r="J72" s="116">
        <v>-1.1993283761093787</v>
      </c>
    </row>
    <row r="73" spans="1:12" s="110" customFormat="1" ht="12" customHeight="1" x14ac:dyDescent="0.2">
      <c r="A73" s="118"/>
      <c r="B73" s="119" t="s">
        <v>182</v>
      </c>
      <c r="C73" s="113">
        <v>32.938713803930689</v>
      </c>
      <c r="D73" s="115">
        <v>14162</v>
      </c>
      <c r="E73" s="114">
        <v>14088</v>
      </c>
      <c r="F73" s="114">
        <v>14188</v>
      </c>
      <c r="G73" s="114">
        <v>13955</v>
      </c>
      <c r="H73" s="140">
        <v>13744</v>
      </c>
      <c r="I73" s="115">
        <v>418</v>
      </c>
      <c r="J73" s="116">
        <v>3.0413271245634457</v>
      </c>
    </row>
    <row r="74" spans="1:12" s="110" customFormat="1" ht="12" customHeight="1" x14ac:dyDescent="0.2">
      <c r="A74" s="118" t="s">
        <v>113</v>
      </c>
      <c r="B74" s="119" t="s">
        <v>116</v>
      </c>
      <c r="C74" s="113">
        <v>96.974066751947902</v>
      </c>
      <c r="D74" s="115">
        <v>41694</v>
      </c>
      <c r="E74" s="114">
        <v>41837</v>
      </c>
      <c r="F74" s="114">
        <v>42390</v>
      </c>
      <c r="G74" s="114">
        <v>41837</v>
      </c>
      <c r="H74" s="140">
        <v>41626</v>
      </c>
      <c r="I74" s="115">
        <v>68</v>
      </c>
      <c r="J74" s="116">
        <v>0.16335943881228079</v>
      </c>
    </row>
    <row r="75" spans="1:12" s="110" customFormat="1" ht="12" customHeight="1" x14ac:dyDescent="0.2">
      <c r="A75" s="142"/>
      <c r="B75" s="124" t="s">
        <v>117</v>
      </c>
      <c r="C75" s="125">
        <v>3.0003488777764855</v>
      </c>
      <c r="D75" s="143">
        <v>1290</v>
      </c>
      <c r="E75" s="144">
        <v>1306</v>
      </c>
      <c r="F75" s="144">
        <v>1320</v>
      </c>
      <c r="G75" s="144">
        <v>1368</v>
      </c>
      <c r="H75" s="145">
        <v>1291</v>
      </c>
      <c r="I75" s="143">
        <v>-1</v>
      </c>
      <c r="J75" s="146">
        <v>-7.745933384972889E-2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39108</v>
      </c>
      <c r="G11" s="114">
        <v>39100</v>
      </c>
      <c r="H11" s="114">
        <v>39738</v>
      </c>
      <c r="I11" s="114">
        <v>39166</v>
      </c>
      <c r="J11" s="140">
        <v>38805</v>
      </c>
      <c r="K11" s="114">
        <v>303</v>
      </c>
      <c r="L11" s="116">
        <v>0.78082721298801705</v>
      </c>
    </row>
    <row r="12" spans="1:17" s="110" customFormat="1" ht="24.95" customHeight="1" x14ac:dyDescent="0.2">
      <c r="A12" s="604" t="s">
        <v>185</v>
      </c>
      <c r="B12" s="605"/>
      <c r="C12" s="605"/>
      <c r="D12" s="606"/>
      <c r="E12" s="113">
        <v>51.37312058913777</v>
      </c>
      <c r="F12" s="115">
        <v>20091</v>
      </c>
      <c r="G12" s="114">
        <v>20022</v>
      </c>
      <c r="H12" s="114">
        <v>20513</v>
      </c>
      <c r="I12" s="114">
        <v>20156</v>
      </c>
      <c r="J12" s="140">
        <v>19969</v>
      </c>
      <c r="K12" s="114">
        <v>122</v>
      </c>
      <c r="L12" s="116">
        <v>0.61094696780009017</v>
      </c>
    </row>
    <row r="13" spans="1:17" s="110" customFormat="1" ht="15" customHeight="1" x14ac:dyDescent="0.2">
      <c r="A13" s="120"/>
      <c r="B13" s="612" t="s">
        <v>107</v>
      </c>
      <c r="C13" s="612"/>
      <c r="E13" s="113">
        <v>48.62687941086223</v>
      </c>
      <c r="F13" s="115">
        <v>19017</v>
      </c>
      <c r="G13" s="114">
        <v>19078</v>
      </c>
      <c r="H13" s="114">
        <v>19225</v>
      </c>
      <c r="I13" s="114">
        <v>19010</v>
      </c>
      <c r="J13" s="140">
        <v>18836</v>
      </c>
      <c r="K13" s="114">
        <v>181</v>
      </c>
      <c r="L13" s="116">
        <v>0.96092588660012745</v>
      </c>
    </row>
    <row r="14" spans="1:17" s="110" customFormat="1" ht="24.95" customHeight="1" x14ac:dyDescent="0.2">
      <c r="A14" s="604" t="s">
        <v>186</v>
      </c>
      <c r="B14" s="605"/>
      <c r="C14" s="605"/>
      <c r="D14" s="606"/>
      <c r="E14" s="113">
        <v>7.4562749309604177</v>
      </c>
      <c r="F14" s="115">
        <v>2916</v>
      </c>
      <c r="G14" s="114">
        <v>2958</v>
      </c>
      <c r="H14" s="114">
        <v>2969</v>
      </c>
      <c r="I14" s="114">
        <v>2602</v>
      </c>
      <c r="J14" s="140">
        <v>2683</v>
      </c>
      <c r="K14" s="114">
        <v>233</v>
      </c>
      <c r="L14" s="116">
        <v>8.6843086097651874</v>
      </c>
    </row>
    <row r="15" spans="1:17" s="110" customFormat="1" ht="15" customHeight="1" x14ac:dyDescent="0.2">
      <c r="A15" s="120"/>
      <c r="B15" s="119"/>
      <c r="C15" s="258" t="s">
        <v>106</v>
      </c>
      <c r="E15" s="113">
        <v>59.979423868312757</v>
      </c>
      <c r="F15" s="115">
        <v>1749</v>
      </c>
      <c r="G15" s="114">
        <v>1766</v>
      </c>
      <c r="H15" s="114">
        <v>1814</v>
      </c>
      <c r="I15" s="114">
        <v>1560</v>
      </c>
      <c r="J15" s="140">
        <v>1622</v>
      </c>
      <c r="K15" s="114">
        <v>127</v>
      </c>
      <c r="L15" s="116">
        <v>7.8298397040690508</v>
      </c>
    </row>
    <row r="16" spans="1:17" s="110" customFormat="1" ht="15" customHeight="1" x14ac:dyDescent="0.2">
      <c r="A16" s="120"/>
      <c r="B16" s="119"/>
      <c r="C16" s="258" t="s">
        <v>107</v>
      </c>
      <c r="E16" s="113">
        <v>40.020576131687243</v>
      </c>
      <c r="F16" s="115">
        <v>1167</v>
      </c>
      <c r="G16" s="114">
        <v>1192</v>
      </c>
      <c r="H16" s="114">
        <v>1155</v>
      </c>
      <c r="I16" s="114">
        <v>1042</v>
      </c>
      <c r="J16" s="140">
        <v>1061</v>
      </c>
      <c r="K16" s="114">
        <v>106</v>
      </c>
      <c r="L16" s="116">
        <v>9.9905749293119701</v>
      </c>
    </row>
    <row r="17" spans="1:12" s="110" customFormat="1" ht="15" customHeight="1" x14ac:dyDescent="0.2">
      <c r="A17" s="120"/>
      <c r="B17" s="121" t="s">
        <v>109</v>
      </c>
      <c r="C17" s="258"/>
      <c r="E17" s="113">
        <v>64.933006034570937</v>
      </c>
      <c r="F17" s="115">
        <v>25394</v>
      </c>
      <c r="G17" s="114">
        <v>25394</v>
      </c>
      <c r="H17" s="114">
        <v>25953</v>
      </c>
      <c r="I17" s="114">
        <v>25963</v>
      </c>
      <c r="J17" s="140">
        <v>25728</v>
      </c>
      <c r="K17" s="114">
        <v>-334</v>
      </c>
      <c r="L17" s="116">
        <v>-1.2981965174129353</v>
      </c>
    </row>
    <row r="18" spans="1:12" s="110" customFormat="1" ht="15" customHeight="1" x14ac:dyDescent="0.2">
      <c r="A18" s="120"/>
      <c r="B18" s="119"/>
      <c r="C18" s="258" t="s">
        <v>106</v>
      </c>
      <c r="E18" s="113">
        <v>51.043553595337478</v>
      </c>
      <c r="F18" s="115">
        <v>12962</v>
      </c>
      <c r="G18" s="114">
        <v>12913</v>
      </c>
      <c r="H18" s="114">
        <v>13278</v>
      </c>
      <c r="I18" s="114">
        <v>13278</v>
      </c>
      <c r="J18" s="140">
        <v>13130</v>
      </c>
      <c r="K18" s="114">
        <v>-168</v>
      </c>
      <c r="L18" s="116">
        <v>-1.2795125666412794</v>
      </c>
    </row>
    <row r="19" spans="1:12" s="110" customFormat="1" ht="15" customHeight="1" x14ac:dyDescent="0.2">
      <c r="A19" s="120"/>
      <c r="B19" s="119"/>
      <c r="C19" s="258" t="s">
        <v>107</v>
      </c>
      <c r="E19" s="113">
        <v>48.956446404662522</v>
      </c>
      <c r="F19" s="115">
        <v>12432</v>
      </c>
      <c r="G19" s="114">
        <v>12481</v>
      </c>
      <c r="H19" s="114">
        <v>12675</v>
      </c>
      <c r="I19" s="114">
        <v>12685</v>
      </c>
      <c r="J19" s="140">
        <v>12598</v>
      </c>
      <c r="K19" s="114">
        <v>-166</v>
      </c>
      <c r="L19" s="116">
        <v>-1.3176694713446579</v>
      </c>
    </row>
    <row r="20" spans="1:12" s="110" customFormat="1" ht="15" customHeight="1" x14ac:dyDescent="0.2">
      <c r="A20" s="120"/>
      <c r="B20" s="121" t="s">
        <v>110</v>
      </c>
      <c r="C20" s="258"/>
      <c r="E20" s="113">
        <v>26.74133169683952</v>
      </c>
      <c r="F20" s="115">
        <v>10458</v>
      </c>
      <c r="G20" s="114">
        <v>10391</v>
      </c>
      <c r="H20" s="114">
        <v>10485</v>
      </c>
      <c r="I20" s="114">
        <v>10294</v>
      </c>
      <c r="J20" s="140">
        <v>10112</v>
      </c>
      <c r="K20" s="114">
        <v>346</v>
      </c>
      <c r="L20" s="116">
        <v>3.4216772151898733</v>
      </c>
    </row>
    <row r="21" spans="1:12" s="110" customFormat="1" ht="15" customHeight="1" x14ac:dyDescent="0.2">
      <c r="A21" s="120"/>
      <c r="B21" s="119"/>
      <c r="C21" s="258" t="s">
        <v>106</v>
      </c>
      <c r="E21" s="113">
        <v>49.48364888123924</v>
      </c>
      <c r="F21" s="115">
        <v>5175</v>
      </c>
      <c r="G21" s="114">
        <v>5118</v>
      </c>
      <c r="H21" s="114">
        <v>5219</v>
      </c>
      <c r="I21" s="114">
        <v>5130</v>
      </c>
      <c r="J21" s="140">
        <v>5042</v>
      </c>
      <c r="K21" s="114">
        <v>133</v>
      </c>
      <c r="L21" s="116">
        <v>2.6378421261404204</v>
      </c>
    </row>
    <row r="22" spans="1:12" s="110" customFormat="1" ht="15" customHeight="1" x14ac:dyDescent="0.2">
      <c r="A22" s="120"/>
      <c r="B22" s="119"/>
      <c r="C22" s="258" t="s">
        <v>107</v>
      </c>
      <c r="E22" s="113">
        <v>50.51635111876076</v>
      </c>
      <c r="F22" s="115">
        <v>5283</v>
      </c>
      <c r="G22" s="114">
        <v>5273</v>
      </c>
      <c r="H22" s="114">
        <v>5266</v>
      </c>
      <c r="I22" s="114">
        <v>5164</v>
      </c>
      <c r="J22" s="140">
        <v>5070</v>
      </c>
      <c r="K22" s="114">
        <v>213</v>
      </c>
      <c r="L22" s="116">
        <v>4.2011834319526624</v>
      </c>
    </row>
    <row r="23" spans="1:12" s="110" customFormat="1" ht="15" customHeight="1" x14ac:dyDescent="0.2">
      <c r="A23" s="120"/>
      <c r="B23" s="121" t="s">
        <v>111</v>
      </c>
      <c r="C23" s="258"/>
      <c r="E23" s="113">
        <v>0.86938733762912956</v>
      </c>
      <c r="F23" s="115">
        <v>340</v>
      </c>
      <c r="G23" s="114">
        <v>357</v>
      </c>
      <c r="H23" s="114">
        <v>331</v>
      </c>
      <c r="I23" s="114">
        <v>307</v>
      </c>
      <c r="J23" s="140">
        <v>282</v>
      </c>
      <c r="K23" s="114">
        <v>58</v>
      </c>
      <c r="L23" s="116">
        <v>20.567375886524822</v>
      </c>
    </row>
    <row r="24" spans="1:12" s="110" customFormat="1" ht="15" customHeight="1" x14ac:dyDescent="0.2">
      <c r="A24" s="120"/>
      <c r="B24" s="119"/>
      <c r="C24" s="258" t="s">
        <v>106</v>
      </c>
      <c r="E24" s="113">
        <v>60.294117647058826</v>
      </c>
      <c r="F24" s="115">
        <v>205</v>
      </c>
      <c r="G24" s="114">
        <v>225</v>
      </c>
      <c r="H24" s="114">
        <v>202</v>
      </c>
      <c r="I24" s="114">
        <v>188</v>
      </c>
      <c r="J24" s="140">
        <v>175</v>
      </c>
      <c r="K24" s="114">
        <v>30</v>
      </c>
      <c r="L24" s="116">
        <v>17.142857142857142</v>
      </c>
    </row>
    <row r="25" spans="1:12" s="110" customFormat="1" ht="15" customHeight="1" x14ac:dyDescent="0.2">
      <c r="A25" s="120"/>
      <c r="B25" s="119"/>
      <c r="C25" s="258" t="s">
        <v>107</v>
      </c>
      <c r="E25" s="113">
        <v>39.705882352941174</v>
      </c>
      <c r="F25" s="115">
        <v>135</v>
      </c>
      <c r="G25" s="114">
        <v>132</v>
      </c>
      <c r="H25" s="114">
        <v>129</v>
      </c>
      <c r="I25" s="114">
        <v>119</v>
      </c>
      <c r="J25" s="140">
        <v>107</v>
      </c>
      <c r="K25" s="114">
        <v>28</v>
      </c>
      <c r="L25" s="116">
        <v>26.168224299065422</v>
      </c>
    </row>
    <row r="26" spans="1:12" s="110" customFormat="1" ht="15" customHeight="1" x14ac:dyDescent="0.2">
      <c r="A26" s="120"/>
      <c r="C26" s="121" t="s">
        <v>187</v>
      </c>
      <c r="D26" s="110" t="s">
        <v>188</v>
      </c>
      <c r="E26" s="113">
        <v>0.28894343868262246</v>
      </c>
      <c r="F26" s="115">
        <v>113</v>
      </c>
      <c r="G26" s="114">
        <v>122</v>
      </c>
      <c r="H26" s="114">
        <v>116</v>
      </c>
      <c r="I26" s="114">
        <v>96</v>
      </c>
      <c r="J26" s="140">
        <v>75</v>
      </c>
      <c r="K26" s="114">
        <v>38</v>
      </c>
      <c r="L26" s="116">
        <v>50.666666666666664</v>
      </c>
    </row>
    <row r="27" spans="1:12" s="110" customFormat="1" ht="15" customHeight="1" x14ac:dyDescent="0.2">
      <c r="A27" s="120"/>
      <c r="B27" s="119"/>
      <c r="D27" s="259" t="s">
        <v>106</v>
      </c>
      <c r="E27" s="113">
        <v>56.637168141592923</v>
      </c>
      <c r="F27" s="115">
        <v>64</v>
      </c>
      <c r="G27" s="114">
        <v>73</v>
      </c>
      <c r="H27" s="114">
        <v>62</v>
      </c>
      <c r="I27" s="114">
        <v>54</v>
      </c>
      <c r="J27" s="140">
        <v>41</v>
      </c>
      <c r="K27" s="114">
        <v>23</v>
      </c>
      <c r="L27" s="116">
        <v>56.097560975609753</v>
      </c>
    </row>
    <row r="28" spans="1:12" s="110" customFormat="1" ht="15" customHeight="1" x14ac:dyDescent="0.2">
      <c r="A28" s="120"/>
      <c r="B28" s="119"/>
      <c r="D28" s="259" t="s">
        <v>107</v>
      </c>
      <c r="E28" s="113">
        <v>43.362831858407077</v>
      </c>
      <c r="F28" s="115">
        <v>49</v>
      </c>
      <c r="G28" s="114">
        <v>49</v>
      </c>
      <c r="H28" s="114">
        <v>54</v>
      </c>
      <c r="I28" s="114">
        <v>42</v>
      </c>
      <c r="J28" s="140">
        <v>34</v>
      </c>
      <c r="K28" s="114">
        <v>15</v>
      </c>
      <c r="L28" s="116">
        <v>44.117647058823529</v>
      </c>
    </row>
    <row r="29" spans="1:12" s="110" customFormat="1" ht="24.95" customHeight="1" x14ac:dyDescent="0.2">
      <c r="A29" s="604" t="s">
        <v>189</v>
      </c>
      <c r="B29" s="605"/>
      <c r="C29" s="605"/>
      <c r="D29" s="606"/>
      <c r="E29" s="113">
        <v>95.08029047765163</v>
      </c>
      <c r="F29" s="115">
        <v>37184</v>
      </c>
      <c r="G29" s="114">
        <v>37274</v>
      </c>
      <c r="H29" s="114">
        <v>37896</v>
      </c>
      <c r="I29" s="114">
        <v>37325</v>
      </c>
      <c r="J29" s="140">
        <v>37018</v>
      </c>
      <c r="K29" s="114">
        <v>166</v>
      </c>
      <c r="L29" s="116">
        <v>0.44843049327354262</v>
      </c>
    </row>
    <row r="30" spans="1:12" s="110" customFormat="1" ht="15" customHeight="1" x14ac:dyDescent="0.2">
      <c r="A30" s="120"/>
      <c r="B30" s="119"/>
      <c r="C30" s="258" t="s">
        <v>106</v>
      </c>
      <c r="E30" s="113">
        <v>50.508283132530117</v>
      </c>
      <c r="F30" s="115">
        <v>18781</v>
      </c>
      <c r="G30" s="114">
        <v>18790</v>
      </c>
      <c r="H30" s="114">
        <v>19265</v>
      </c>
      <c r="I30" s="114">
        <v>18886</v>
      </c>
      <c r="J30" s="140">
        <v>18729</v>
      </c>
      <c r="K30" s="114">
        <v>52</v>
      </c>
      <c r="L30" s="116">
        <v>0.27764429494367027</v>
      </c>
    </row>
    <row r="31" spans="1:12" s="110" customFormat="1" ht="15" customHeight="1" x14ac:dyDescent="0.2">
      <c r="A31" s="120"/>
      <c r="B31" s="119"/>
      <c r="C31" s="258" t="s">
        <v>107</v>
      </c>
      <c r="E31" s="113">
        <v>49.491716867469883</v>
      </c>
      <c r="F31" s="115">
        <v>18403</v>
      </c>
      <c r="G31" s="114">
        <v>18484</v>
      </c>
      <c r="H31" s="114">
        <v>18631</v>
      </c>
      <c r="I31" s="114">
        <v>18439</v>
      </c>
      <c r="J31" s="140">
        <v>18289</v>
      </c>
      <c r="K31" s="114">
        <v>114</v>
      </c>
      <c r="L31" s="116">
        <v>0.62332549619990163</v>
      </c>
    </row>
    <row r="32" spans="1:12" s="110" customFormat="1" ht="15" customHeight="1" x14ac:dyDescent="0.2">
      <c r="A32" s="120"/>
      <c r="B32" s="119" t="s">
        <v>117</v>
      </c>
      <c r="C32" s="258"/>
      <c r="E32" s="113">
        <v>4.8711261123043874</v>
      </c>
      <c r="F32" s="115">
        <v>1905</v>
      </c>
      <c r="G32" s="114">
        <v>1800</v>
      </c>
      <c r="H32" s="114">
        <v>1815</v>
      </c>
      <c r="I32" s="114">
        <v>1830</v>
      </c>
      <c r="J32" s="140">
        <v>1779</v>
      </c>
      <c r="K32" s="114">
        <v>126</v>
      </c>
      <c r="L32" s="116">
        <v>7.0826306913996628</v>
      </c>
    </row>
    <row r="33" spans="1:12" s="110" customFormat="1" ht="15" customHeight="1" x14ac:dyDescent="0.2">
      <c r="A33" s="120"/>
      <c r="B33" s="119"/>
      <c r="C33" s="258" t="s">
        <v>106</v>
      </c>
      <c r="E33" s="113">
        <v>67.874015748031496</v>
      </c>
      <c r="F33" s="115">
        <v>1293</v>
      </c>
      <c r="G33" s="114">
        <v>1209</v>
      </c>
      <c r="H33" s="114">
        <v>1224</v>
      </c>
      <c r="I33" s="114">
        <v>1262</v>
      </c>
      <c r="J33" s="140">
        <v>1234</v>
      </c>
      <c r="K33" s="114">
        <v>59</v>
      </c>
      <c r="L33" s="116">
        <v>4.7811993517017832</v>
      </c>
    </row>
    <row r="34" spans="1:12" s="110" customFormat="1" ht="15" customHeight="1" x14ac:dyDescent="0.2">
      <c r="A34" s="120"/>
      <c r="B34" s="119"/>
      <c r="C34" s="258" t="s">
        <v>107</v>
      </c>
      <c r="E34" s="113">
        <v>32.125984251968504</v>
      </c>
      <c r="F34" s="115">
        <v>612</v>
      </c>
      <c r="G34" s="114">
        <v>591</v>
      </c>
      <c r="H34" s="114">
        <v>591</v>
      </c>
      <c r="I34" s="114">
        <v>568</v>
      </c>
      <c r="J34" s="140">
        <v>545</v>
      </c>
      <c r="K34" s="114">
        <v>67</v>
      </c>
      <c r="L34" s="116">
        <v>12.293577981651376</v>
      </c>
    </row>
    <row r="35" spans="1:12" s="110" customFormat="1" ht="24.95" customHeight="1" x14ac:dyDescent="0.2">
      <c r="A35" s="604" t="s">
        <v>190</v>
      </c>
      <c r="B35" s="605"/>
      <c r="C35" s="605"/>
      <c r="D35" s="606"/>
      <c r="E35" s="113">
        <v>66.065766595070059</v>
      </c>
      <c r="F35" s="115">
        <v>25837</v>
      </c>
      <c r="G35" s="114">
        <v>25903</v>
      </c>
      <c r="H35" s="114">
        <v>26381</v>
      </c>
      <c r="I35" s="114">
        <v>26056</v>
      </c>
      <c r="J35" s="140">
        <v>25927</v>
      </c>
      <c r="K35" s="114">
        <v>-90</v>
      </c>
      <c r="L35" s="116">
        <v>-0.3471284761059899</v>
      </c>
    </row>
    <row r="36" spans="1:12" s="110" customFormat="1" ht="15" customHeight="1" x14ac:dyDescent="0.2">
      <c r="A36" s="120"/>
      <c r="B36" s="119"/>
      <c r="C36" s="258" t="s">
        <v>106</v>
      </c>
      <c r="E36" s="113">
        <v>67.329798351201759</v>
      </c>
      <c r="F36" s="115">
        <v>17396</v>
      </c>
      <c r="G36" s="114">
        <v>17352</v>
      </c>
      <c r="H36" s="114">
        <v>17787</v>
      </c>
      <c r="I36" s="114">
        <v>17550</v>
      </c>
      <c r="J36" s="140">
        <v>17407</v>
      </c>
      <c r="K36" s="114">
        <v>-11</v>
      </c>
      <c r="L36" s="116">
        <v>-6.3192968346067677E-2</v>
      </c>
    </row>
    <row r="37" spans="1:12" s="110" customFormat="1" ht="15" customHeight="1" x14ac:dyDescent="0.2">
      <c r="A37" s="120"/>
      <c r="B37" s="119"/>
      <c r="C37" s="258" t="s">
        <v>107</v>
      </c>
      <c r="E37" s="113">
        <v>32.670201648798233</v>
      </c>
      <c r="F37" s="115">
        <v>8441</v>
      </c>
      <c r="G37" s="114">
        <v>8551</v>
      </c>
      <c r="H37" s="114">
        <v>8594</v>
      </c>
      <c r="I37" s="114">
        <v>8506</v>
      </c>
      <c r="J37" s="140">
        <v>8520</v>
      </c>
      <c r="K37" s="114">
        <v>-79</v>
      </c>
      <c r="L37" s="116">
        <v>-0.92723004694835676</v>
      </c>
    </row>
    <row r="38" spans="1:12" s="110" customFormat="1" ht="15" customHeight="1" x14ac:dyDescent="0.2">
      <c r="A38" s="120"/>
      <c r="B38" s="119" t="s">
        <v>182</v>
      </c>
      <c r="C38" s="258"/>
      <c r="E38" s="113">
        <v>33.934233404929941</v>
      </c>
      <c r="F38" s="115">
        <v>13271</v>
      </c>
      <c r="G38" s="114">
        <v>13197</v>
      </c>
      <c r="H38" s="114">
        <v>13357</v>
      </c>
      <c r="I38" s="114">
        <v>13110</v>
      </c>
      <c r="J38" s="140">
        <v>12878</v>
      </c>
      <c r="K38" s="114">
        <v>393</v>
      </c>
      <c r="L38" s="116">
        <v>3.0517161049852461</v>
      </c>
    </row>
    <row r="39" spans="1:12" s="110" customFormat="1" ht="15" customHeight="1" x14ac:dyDescent="0.2">
      <c r="A39" s="120"/>
      <c r="B39" s="119"/>
      <c r="C39" s="258" t="s">
        <v>106</v>
      </c>
      <c r="E39" s="113">
        <v>20.307437269233667</v>
      </c>
      <c r="F39" s="115">
        <v>2695</v>
      </c>
      <c r="G39" s="114">
        <v>2670</v>
      </c>
      <c r="H39" s="114">
        <v>2726</v>
      </c>
      <c r="I39" s="114">
        <v>2606</v>
      </c>
      <c r="J39" s="140">
        <v>2562</v>
      </c>
      <c r="K39" s="114">
        <v>133</v>
      </c>
      <c r="L39" s="116">
        <v>5.1912568306010929</v>
      </c>
    </row>
    <row r="40" spans="1:12" s="110" customFormat="1" ht="15" customHeight="1" x14ac:dyDescent="0.2">
      <c r="A40" s="120"/>
      <c r="B40" s="119"/>
      <c r="C40" s="258" t="s">
        <v>107</v>
      </c>
      <c r="E40" s="113">
        <v>79.692562730766326</v>
      </c>
      <c r="F40" s="115">
        <v>10576</v>
      </c>
      <c r="G40" s="114">
        <v>10527</v>
      </c>
      <c r="H40" s="114">
        <v>10631</v>
      </c>
      <c r="I40" s="114">
        <v>10504</v>
      </c>
      <c r="J40" s="140">
        <v>10316</v>
      </c>
      <c r="K40" s="114">
        <v>260</v>
      </c>
      <c r="L40" s="116">
        <v>2.5203567274137262</v>
      </c>
    </row>
    <row r="41" spans="1:12" s="110" customFormat="1" ht="24.75" customHeight="1" x14ac:dyDescent="0.2">
      <c r="A41" s="604" t="s">
        <v>518</v>
      </c>
      <c r="B41" s="605"/>
      <c r="C41" s="605"/>
      <c r="D41" s="606"/>
      <c r="E41" s="113">
        <v>3.5823872353482664</v>
      </c>
      <c r="F41" s="115">
        <v>1401</v>
      </c>
      <c r="G41" s="114">
        <v>1498</v>
      </c>
      <c r="H41" s="114">
        <v>1479</v>
      </c>
      <c r="I41" s="114">
        <v>1144</v>
      </c>
      <c r="J41" s="140">
        <v>1279</v>
      </c>
      <c r="K41" s="114">
        <v>122</v>
      </c>
      <c r="L41" s="116">
        <v>9.5387021110242376</v>
      </c>
    </row>
    <row r="42" spans="1:12" s="110" customFormat="1" ht="15" customHeight="1" x14ac:dyDescent="0.2">
      <c r="A42" s="120"/>
      <c r="B42" s="119"/>
      <c r="C42" s="258" t="s">
        <v>106</v>
      </c>
      <c r="E42" s="113">
        <v>60.956459671663097</v>
      </c>
      <c r="F42" s="115">
        <v>854</v>
      </c>
      <c r="G42" s="114">
        <v>946</v>
      </c>
      <c r="H42" s="114">
        <v>958</v>
      </c>
      <c r="I42" s="114">
        <v>705</v>
      </c>
      <c r="J42" s="140">
        <v>796</v>
      </c>
      <c r="K42" s="114">
        <v>58</v>
      </c>
      <c r="L42" s="116">
        <v>7.2864321608040203</v>
      </c>
    </row>
    <row r="43" spans="1:12" s="110" customFormat="1" ht="15" customHeight="1" x14ac:dyDescent="0.2">
      <c r="A43" s="123"/>
      <c r="B43" s="124"/>
      <c r="C43" s="260" t="s">
        <v>107</v>
      </c>
      <c r="D43" s="261"/>
      <c r="E43" s="125">
        <v>39.043540328336903</v>
      </c>
      <c r="F43" s="143">
        <v>547</v>
      </c>
      <c r="G43" s="144">
        <v>552</v>
      </c>
      <c r="H43" s="144">
        <v>521</v>
      </c>
      <c r="I43" s="144">
        <v>439</v>
      </c>
      <c r="J43" s="145">
        <v>483</v>
      </c>
      <c r="K43" s="144">
        <v>64</v>
      </c>
      <c r="L43" s="146">
        <v>13.250517598343686</v>
      </c>
    </row>
    <row r="44" spans="1:12" s="110" customFormat="1" ht="45.75" customHeight="1" x14ac:dyDescent="0.2">
      <c r="A44" s="604" t="s">
        <v>191</v>
      </c>
      <c r="B44" s="605"/>
      <c r="C44" s="605"/>
      <c r="D44" s="606"/>
      <c r="E44" s="113">
        <v>2.2655211209982613</v>
      </c>
      <c r="F44" s="115">
        <v>886</v>
      </c>
      <c r="G44" s="114">
        <v>896</v>
      </c>
      <c r="H44" s="114">
        <v>896</v>
      </c>
      <c r="I44" s="114">
        <v>882</v>
      </c>
      <c r="J44" s="140">
        <v>891</v>
      </c>
      <c r="K44" s="114">
        <v>-5</v>
      </c>
      <c r="L44" s="116">
        <v>-0.5611672278338945</v>
      </c>
    </row>
    <row r="45" spans="1:12" s="110" customFormat="1" ht="15" customHeight="1" x14ac:dyDescent="0.2">
      <c r="A45" s="120"/>
      <c r="B45" s="119"/>
      <c r="C45" s="258" t="s">
        <v>106</v>
      </c>
      <c r="E45" s="113">
        <v>60.609480812641081</v>
      </c>
      <c r="F45" s="115">
        <v>537</v>
      </c>
      <c r="G45" s="114">
        <v>545</v>
      </c>
      <c r="H45" s="114">
        <v>546</v>
      </c>
      <c r="I45" s="114">
        <v>536</v>
      </c>
      <c r="J45" s="140">
        <v>543</v>
      </c>
      <c r="K45" s="114">
        <v>-6</v>
      </c>
      <c r="L45" s="116">
        <v>-1.1049723756906078</v>
      </c>
    </row>
    <row r="46" spans="1:12" s="110" customFormat="1" ht="15" customHeight="1" x14ac:dyDescent="0.2">
      <c r="A46" s="123"/>
      <c r="B46" s="124"/>
      <c r="C46" s="260" t="s">
        <v>107</v>
      </c>
      <c r="D46" s="261"/>
      <c r="E46" s="125">
        <v>39.390519187358919</v>
      </c>
      <c r="F46" s="143">
        <v>349</v>
      </c>
      <c r="G46" s="144">
        <v>351</v>
      </c>
      <c r="H46" s="144">
        <v>350</v>
      </c>
      <c r="I46" s="144">
        <v>346</v>
      </c>
      <c r="J46" s="145">
        <v>348</v>
      </c>
      <c r="K46" s="144">
        <v>1</v>
      </c>
      <c r="L46" s="146">
        <v>0.28735632183908044</v>
      </c>
    </row>
    <row r="47" spans="1:12" s="110" customFormat="1" ht="39" customHeight="1" x14ac:dyDescent="0.2">
      <c r="A47" s="604" t="s">
        <v>519</v>
      </c>
      <c r="B47" s="607"/>
      <c r="C47" s="607"/>
      <c r="D47" s="608"/>
      <c r="E47" s="113">
        <v>0.21990385598854453</v>
      </c>
      <c r="F47" s="115">
        <v>86</v>
      </c>
      <c r="G47" s="114">
        <v>96</v>
      </c>
      <c r="H47" s="114">
        <v>80</v>
      </c>
      <c r="I47" s="114">
        <v>87</v>
      </c>
      <c r="J47" s="140">
        <v>96</v>
      </c>
      <c r="K47" s="114">
        <v>-10</v>
      </c>
      <c r="L47" s="116">
        <v>-10.416666666666666</v>
      </c>
    </row>
    <row r="48" spans="1:12" s="110" customFormat="1" ht="15" customHeight="1" x14ac:dyDescent="0.2">
      <c r="A48" s="120"/>
      <c r="B48" s="119"/>
      <c r="C48" s="258" t="s">
        <v>106</v>
      </c>
      <c r="E48" s="113">
        <v>43.02325581395349</v>
      </c>
      <c r="F48" s="115">
        <v>37</v>
      </c>
      <c r="G48" s="114">
        <v>43</v>
      </c>
      <c r="H48" s="114">
        <v>31</v>
      </c>
      <c r="I48" s="114">
        <v>34</v>
      </c>
      <c r="J48" s="140">
        <v>41</v>
      </c>
      <c r="K48" s="114">
        <v>-4</v>
      </c>
      <c r="L48" s="116">
        <v>-9.7560975609756095</v>
      </c>
    </row>
    <row r="49" spans="1:12" s="110" customFormat="1" ht="15" customHeight="1" x14ac:dyDescent="0.2">
      <c r="A49" s="123"/>
      <c r="B49" s="124"/>
      <c r="C49" s="260" t="s">
        <v>107</v>
      </c>
      <c r="D49" s="261"/>
      <c r="E49" s="125">
        <v>56.97674418604651</v>
      </c>
      <c r="F49" s="143">
        <v>49</v>
      </c>
      <c r="G49" s="144">
        <v>53</v>
      </c>
      <c r="H49" s="144">
        <v>49</v>
      </c>
      <c r="I49" s="144">
        <v>53</v>
      </c>
      <c r="J49" s="145">
        <v>55</v>
      </c>
      <c r="K49" s="144">
        <v>-6</v>
      </c>
      <c r="L49" s="146">
        <v>-10.909090909090908</v>
      </c>
    </row>
    <row r="50" spans="1:12" s="110" customFormat="1" ht="24.95" customHeight="1" x14ac:dyDescent="0.2">
      <c r="A50" s="609" t="s">
        <v>192</v>
      </c>
      <c r="B50" s="610"/>
      <c r="C50" s="610"/>
      <c r="D50" s="611"/>
      <c r="E50" s="262">
        <v>7.2747263986908051</v>
      </c>
      <c r="F50" s="263">
        <v>2845</v>
      </c>
      <c r="G50" s="264">
        <v>2924</v>
      </c>
      <c r="H50" s="264">
        <v>2912</v>
      </c>
      <c r="I50" s="264">
        <v>2610</v>
      </c>
      <c r="J50" s="265">
        <v>2654</v>
      </c>
      <c r="K50" s="263">
        <v>191</v>
      </c>
      <c r="L50" s="266">
        <v>7.1966842501883947</v>
      </c>
    </row>
    <row r="51" spans="1:12" s="110" customFormat="1" ht="15" customHeight="1" x14ac:dyDescent="0.2">
      <c r="A51" s="120"/>
      <c r="B51" s="119"/>
      <c r="C51" s="258" t="s">
        <v>106</v>
      </c>
      <c r="E51" s="113">
        <v>58.840070298769774</v>
      </c>
      <c r="F51" s="115">
        <v>1674</v>
      </c>
      <c r="G51" s="114">
        <v>1740</v>
      </c>
      <c r="H51" s="114">
        <v>1781</v>
      </c>
      <c r="I51" s="114">
        <v>1574</v>
      </c>
      <c r="J51" s="140">
        <v>1613</v>
      </c>
      <c r="K51" s="114">
        <v>61</v>
      </c>
      <c r="L51" s="116">
        <v>3.7817730936143832</v>
      </c>
    </row>
    <row r="52" spans="1:12" s="110" customFormat="1" ht="15" customHeight="1" x14ac:dyDescent="0.2">
      <c r="A52" s="120"/>
      <c r="B52" s="119"/>
      <c r="C52" s="258" t="s">
        <v>107</v>
      </c>
      <c r="E52" s="113">
        <v>41.159929701230226</v>
      </c>
      <c r="F52" s="115">
        <v>1171</v>
      </c>
      <c r="G52" s="114">
        <v>1184</v>
      </c>
      <c r="H52" s="114">
        <v>1131</v>
      </c>
      <c r="I52" s="114">
        <v>1036</v>
      </c>
      <c r="J52" s="140">
        <v>1041</v>
      </c>
      <c r="K52" s="114">
        <v>130</v>
      </c>
      <c r="L52" s="116">
        <v>12.487992315081652</v>
      </c>
    </row>
    <row r="53" spans="1:12" s="110" customFormat="1" ht="15" customHeight="1" x14ac:dyDescent="0.2">
      <c r="A53" s="120"/>
      <c r="B53" s="119"/>
      <c r="C53" s="258" t="s">
        <v>187</v>
      </c>
      <c r="D53" s="110" t="s">
        <v>193</v>
      </c>
      <c r="E53" s="113">
        <v>38.031634446397192</v>
      </c>
      <c r="F53" s="115">
        <v>1082</v>
      </c>
      <c r="G53" s="114">
        <v>1179</v>
      </c>
      <c r="H53" s="114">
        <v>1162</v>
      </c>
      <c r="I53" s="114">
        <v>865</v>
      </c>
      <c r="J53" s="140">
        <v>956</v>
      </c>
      <c r="K53" s="114">
        <v>126</v>
      </c>
      <c r="L53" s="116">
        <v>13.179916317991632</v>
      </c>
    </row>
    <row r="54" spans="1:12" s="110" customFormat="1" ht="15" customHeight="1" x14ac:dyDescent="0.2">
      <c r="A54" s="120"/>
      <c r="B54" s="119"/>
      <c r="D54" s="267" t="s">
        <v>194</v>
      </c>
      <c r="E54" s="113">
        <v>62.569316081330868</v>
      </c>
      <c r="F54" s="115">
        <v>677</v>
      </c>
      <c r="G54" s="114">
        <v>748</v>
      </c>
      <c r="H54" s="114">
        <v>763</v>
      </c>
      <c r="I54" s="114">
        <v>559</v>
      </c>
      <c r="J54" s="140">
        <v>617</v>
      </c>
      <c r="K54" s="114">
        <v>60</v>
      </c>
      <c r="L54" s="116">
        <v>9.7244732576985413</v>
      </c>
    </row>
    <row r="55" spans="1:12" s="110" customFormat="1" ht="15" customHeight="1" x14ac:dyDescent="0.2">
      <c r="A55" s="120"/>
      <c r="B55" s="119"/>
      <c r="D55" s="267" t="s">
        <v>195</v>
      </c>
      <c r="E55" s="113">
        <v>37.430683918669132</v>
      </c>
      <c r="F55" s="115">
        <v>405</v>
      </c>
      <c r="G55" s="114">
        <v>431</v>
      </c>
      <c r="H55" s="114">
        <v>399</v>
      </c>
      <c r="I55" s="114">
        <v>306</v>
      </c>
      <c r="J55" s="140">
        <v>339</v>
      </c>
      <c r="K55" s="114">
        <v>66</v>
      </c>
      <c r="L55" s="116">
        <v>19.469026548672566</v>
      </c>
    </row>
    <row r="56" spans="1:12" s="110" customFormat="1" ht="15" customHeight="1" x14ac:dyDescent="0.2">
      <c r="A56" s="120"/>
      <c r="B56" s="119" t="s">
        <v>196</v>
      </c>
      <c r="C56" s="258"/>
      <c r="E56" s="113">
        <v>73.941393065357474</v>
      </c>
      <c r="F56" s="115">
        <v>28917</v>
      </c>
      <c r="G56" s="114">
        <v>28812</v>
      </c>
      <c r="H56" s="114">
        <v>29386</v>
      </c>
      <c r="I56" s="114">
        <v>29165</v>
      </c>
      <c r="J56" s="140">
        <v>28825</v>
      </c>
      <c r="K56" s="114">
        <v>92</v>
      </c>
      <c r="L56" s="116">
        <v>0.31916738941890721</v>
      </c>
    </row>
    <row r="57" spans="1:12" s="110" customFormat="1" ht="15" customHeight="1" x14ac:dyDescent="0.2">
      <c r="A57" s="120"/>
      <c r="B57" s="119"/>
      <c r="C57" s="258" t="s">
        <v>106</v>
      </c>
      <c r="E57" s="113">
        <v>51.118719092575304</v>
      </c>
      <c r="F57" s="115">
        <v>14782</v>
      </c>
      <c r="G57" s="114">
        <v>14652</v>
      </c>
      <c r="H57" s="114">
        <v>15064</v>
      </c>
      <c r="I57" s="114">
        <v>14937</v>
      </c>
      <c r="J57" s="140">
        <v>14746</v>
      </c>
      <c r="K57" s="114">
        <v>36</v>
      </c>
      <c r="L57" s="116">
        <v>0.24413400244134004</v>
      </c>
    </row>
    <row r="58" spans="1:12" s="110" customFormat="1" ht="15" customHeight="1" x14ac:dyDescent="0.2">
      <c r="A58" s="120"/>
      <c r="B58" s="119"/>
      <c r="C58" s="258" t="s">
        <v>107</v>
      </c>
      <c r="E58" s="113">
        <v>48.881280907424696</v>
      </c>
      <c r="F58" s="115">
        <v>14135</v>
      </c>
      <c r="G58" s="114">
        <v>14160</v>
      </c>
      <c r="H58" s="114">
        <v>14322</v>
      </c>
      <c r="I58" s="114">
        <v>14228</v>
      </c>
      <c r="J58" s="140">
        <v>14079</v>
      </c>
      <c r="K58" s="114">
        <v>56</v>
      </c>
      <c r="L58" s="116">
        <v>0.39775552240926204</v>
      </c>
    </row>
    <row r="59" spans="1:12" s="110" customFormat="1" ht="15" customHeight="1" x14ac:dyDescent="0.2">
      <c r="A59" s="120"/>
      <c r="B59" s="119"/>
      <c r="C59" s="258" t="s">
        <v>105</v>
      </c>
      <c r="D59" s="110" t="s">
        <v>197</v>
      </c>
      <c r="E59" s="113">
        <v>90.870422242971259</v>
      </c>
      <c r="F59" s="115">
        <v>26277</v>
      </c>
      <c r="G59" s="114">
        <v>26166</v>
      </c>
      <c r="H59" s="114">
        <v>26715</v>
      </c>
      <c r="I59" s="114">
        <v>26511</v>
      </c>
      <c r="J59" s="140">
        <v>26178</v>
      </c>
      <c r="K59" s="114">
        <v>99</v>
      </c>
      <c r="L59" s="116">
        <v>0.37818015127206051</v>
      </c>
    </row>
    <row r="60" spans="1:12" s="110" customFormat="1" ht="15" customHeight="1" x14ac:dyDescent="0.2">
      <c r="A60" s="120"/>
      <c r="B60" s="119"/>
      <c r="C60" s="258"/>
      <c r="D60" s="267" t="s">
        <v>198</v>
      </c>
      <c r="E60" s="113">
        <v>51.67256536134262</v>
      </c>
      <c r="F60" s="115">
        <v>13578</v>
      </c>
      <c r="G60" s="114">
        <v>13444</v>
      </c>
      <c r="H60" s="114">
        <v>13825</v>
      </c>
      <c r="I60" s="114">
        <v>13705</v>
      </c>
      <c r="J60" s="140">
        <v>13518</v>
      </c>
      <c r="K60" s="114">
        <v>60</v>
      </c>
      <c r="L60" s="116">
        <v>0.44385264092321347</v>
      </c>
    </row>
    <row r="61" spans="1:12" s="110" customFormat="1" ht="15" customHeight="1" x14ac:dyDescent="0.2">
      <c r="A61" s="120"/>
      <c r="B61" s="119"/>
      <c r="C61" s="258"/>
      <c r="D61" s="267" t="s">
        <v>199</v>
      </c>
      <c r="E61" s="113">
        <v>48.32743463865738</v>
      </c>
      <c r="F61" s="115">
        <v>12699</v>
      </c>
      <c r="G61" s="114">
        <v>12722</v>
      </c>
      <c r="H61" s="114">
        <v>12890</v>
      </c>
      <c r="I61" s="114">
        <v>12806</v>
      </c>
      <c r="J61" s="140">
        <v>12660</v>
      </c>
      <c r="K61" s="114">
        <v>39</v>
      </c>
      <c r="L61" s="116">
        <v>0.30805687203791471</v>
      </c>
    </row>
    <row r="62" spans="1:12" s="110" customFormat="1" ht="15" customHeight="1" x14ac:dyDescent="0.2">
      <c r="A62" s="120"/>
      <c r="B62" s="119"/>
      <c r="C62" s="258"/>
      <c r="D62" s="258" t="s">
        <v>200</v>
      </c>
      <c r="E62" s="113">
        <v>9.1295777570287378</v>
      </c>
      <c r="F62" s="115">
        <v>2640</v>
      </c>
      <c r="G62" s="114">
        <v>2646</v>
      </c>
      <c r="H62" s="114">
        <v>2671</v>
      </c>
      <c r="I62" s="114">
        <v>2654</v>
      </c>
      <c r="J62" s="140">
        <v>2647</v>
      </c>
      <c r="K62" s="114">
        <v>-7</v>
      </c>
      <c r="L62" s="116">
        <v>-0.26445032111824707</v>
      </c>
    </row>
    <row r="63" spans="1:12" s="110" customFormat="1" ht="15" customHeight="1" x14ac:dyDescent="0.2">
      <c r="A63" s="120"/>
      <c r="B63" s="119"/>
      <c r="C63" s="258"/>
      <c r="D63" s="267" t="s">
        <v>198</v>
      </c>
      <c r="E63" s="113">
        <v>45.606060606060609</v>
      </c>
      <c r="F63" s="115">
        <v>1204</v>
      </c>
      <c r="G63" s="114">
        <v>1208</v>
      </c>
      <c r="H63" s="114">
        <v>1239</v>
      </c>
      <c r="I63" s="114">
        <v>1232</v>
      </c>
      <c r="J63" s="140">
        <v>1228</v>
      </c>
      <c r="K63" s="114">
        <v>-24</v>
      </c>
      <c r="L63" s="116">
        <v>-1.9543973941368078</v>
      </c>
    </row>
    <row r="64" spans="1:12" s="110" customFormat="1" ht="15" customHeight="1" x14ac:dyDescent="0.2">
      <c r="A64" s="120"/>
      <c r="B64" s="119"/>
      <c r="C64" s="258"/>
      <c r="D64" s="267" t="s">
        <v>199</v>
      </c>
      <c r="E64" s="113">
        <v>54.393939393939391</v>
      </c>
      <c r="F64" s="115">
        <v>1436</v>
      </c>
      <c r="G64" s="114">
        <v>1438</v>
      </c>
      <c r="H64" s="114">
        <v>1432</v>
      </c>
      <c r="I64" s="114">
        <v>1422</v>
      </c>
      <c r="J64" s="140">
        <v>1419</v>
      </c>
      <c r="K64" s="114">
        <v>17</v>
      </c>
      <c r="L64" s="116">
        <v>1.1980267794221282</v>
      </c>
    </row>
    <row r="65" spans="1:12" s="110" customFormat="1" ht="15" customHeight="1" x14ac:dyDescent="0.2">
      <c r="A65" s="120"/>
      <c r="B65" s="119" t="s">
        <v>201</v>
      </c>
      <c r="C65" s="258"/>
      <c r="E65" s="113">
        <v>10.230643346629845</v>
      </c>
      <c r="F65" s="115">
        <v>4001</v>
      </c>
      <c r="G65" s="114">
        <v>4012</v>
      </c>
      <c r="H65" s="114">
        <v>4005</v>
      </c>
      <c r="I65" s="114">
        <v>3935</v>
      </c>
      <c r="J65" s="140">
        <v>3893</v>
      </c>
      <c r="K65" s="114">
        <v>108</v>
      </c>
      <c r="L65" s="116">
        <v>2.7742101207295145</v>
      </c>
    </row>
    <row r="66" spans="1:12" s="110" customFormat="1" ht="15" customHeight="1" x14ac:dyDescent="0.2">
      <c r="A66" s="120"/>
      <c r="B66" s="119"/>
      <c r="C66" s="258" t="s">
        <v>106</v>
      </c>
      <c r="E66" s="113">
        <v>45.66358410397401</v>
      </c>
      <c r="F66" s="115">
        <v>1827</v>
      </c>
      <c r="G66" s="114">
        <v>1845</v>
      </c>
      <c r="H66" s="114">
        <v>1843</v>
      </c>
      <c r="I66" s="114">
        <v>1814</v>
      </c>
      <c r="J66" s="140">
        <v>1799</v>
      </c>
      <c r="K66" s="114">
        <v>28</v>
      </c>
      <c r="L66" s="116">
        <v>1.556420233463035</v>
      </c>
    </row>
    <row r="67" spans="1:12" s="110" customFormat="1" ht="15" customHeight="1" x14ac:dyDescent="0.2">
      <c r="A67" s="120"/>
      <c r="B67" s="119"/>
      <c r="C67" s="258" t="s">
        <v>107</v>
      </c>
      <c r="E67" s="113">
        <v>54.33641589602599</v>
      </c>
      <c r="F67" s="115">
        <v>2174</v>
      </c>
      <c r="G67" s="114">
        <v>2167</v>
      </c>
      <c r="H67" s="114">
        <v>2162</v>
      </c>
      <c r="I67" s="114">
        <v>2121</v>
      </c>
      <c r="J67" s="140">
        <v>2094</v>
      </c>
      <c r="K67" s="114">
        <v>80</v>
      </c>
      <c r="L67" s="116">
        <v>3.8204393505253105</v>
      </c>
    </row>
    <row r="68" spans="1:12" s="110" customFormat="1" ht="15" customHeight="1" x14ac:dyDescent="0.2">
      <c r="A68" s="120"/>
      <c r="B68" s="119"/>
      <c r="C68" s="258" t="s">
        <v>105</v>
      </c>
      <c r="D68" s="110" t="s">
        <v>202</v>
      </c>
      <c r="E68" s="113">
        <v>15.14621344663834</v>
      </c>
      <c r="F68" s="115">
        <v>606</v>
      </c>
      <c r="G68" s="114">
        <v>598</v>
      </c>
      <c r="H68" s="114">
        <v>600</v>
      </c>
      <c r="I68" s="114">
        <v>563</v>
      </c>
      <c r="J68" s="140">
        <v>545</v>
      </c>
      <c r="K68" s="114">
        <v>61</v>
      </c>
      <c r="L68" s="116">
        <v>11.192660550458715</v>
      </c>
    </row>
    <row r="69" spans="1:12" s="110" customFormat="1" ht="15" customHeight="1" x14ac:dyDescent="0.2">
      <c r="A69" s="120"/>
      <c r="B69" s="119"/>
      <c r="C69" s="258"/>
      <c r="D69" s="267" t="s">
        <v>198</v>
      </c>
      <c r="E69" s="113">
        <v>46.039603960396036</v>
      </c>
      <c r="F69" s="115">
        <v>279</v>
      </c>
      <c r="G69" s="114">
        <v>272</v>
      </c>
      <c r="H69" s="114">
        <v>274</v>
      </c>
      <c r="I69" s="114">
        <v>255</v>
      </c>
      <c r="J69" s="140">
        <v>245</v>
      </c>
      <c r="K69" s="114">
        <v>34</v>
      </c>
      <c r="L69" s="116">
        <v>13.877551020408163</v>
      </c>
    </row>
    <row r="70" spans="1:12" s="110" customFormat="1" ht="15" customHeight="1" x14ac:dyDescent="0.2">
      <c r="A70" s="120"/>
      <c r="B70" s="119"/>
      <c r="C70" s="258"/>
      <c r="D70" s="267" t="s">
        <v>199</v>
      </c>
      <c r="E70" s="113">
        <v>53.960396039603964</v>
      </c>
      <c r="F70" s="115">
        <v>327</v>
      </c>
      <c r="G70" s="114">
        <v>326</v>
      </c>
      <c r="H70" s="114">
        <v>326</v>
      </c>
      <c r="I70" s="114">
        <v>308</v>
      </c>
      <c r="J70" s="140">
        <v>300</v>
      </c>
      <c r="K70" s="114">
        <v>27</v>
      </c>
      <c r="L70" s="116">
        <v>9</v>
      </c>
    </row>
    <row r="71" spans="1:12" s="110" customFormat="1" ht="15" customHeight="1" x14ac:dyDescent="0.2">
      <c r="A71" s="120"/>
      <c r="B71" s="119"/>
      <c r="C71" s="258"/>
      <c r="D71" s="110" t="s">
        <v>203</v>
      </c>
      <c r="E71" s="113">
        <v>80.429892526868286</v>
      </c>
      <c r="F71" s="115">
        <v>3218</v>
      </c>
      <c r="G71" s="114">
        <v>3239</v>
      </c>
      <c r="H71" s="114">
        <v>3235</v>
      </c>
      <c r="I71" s="114">
        <v>3201</v>
      </c>
      <c r="J71" s="140">
        <v>3183</v>
      </c>
      <c r="K71" s="114">
        <v>35</v>
      </c>
      <c r="L71" s="116">
        <v>1.0995915802701854</v>
      </c>
    </row>
    <row r="72" spans="1:12" s="110" customFormat="1" ht="15" customHeight="1" x14ac:dyDescent="0.2">
      <c r="A72" s="120"/>
      <c r="B72" s="119"/>
      <c r="C72" s="258"/>
      <c r="D72" s="267" t="s">
        <v>198</v>
      </c>
      <c r="E72" s="113">
        <v>45.059042883778744</v>
      </c>
      <c r="F72" s="115">
        <v>1450</v>
      </c>
      <c r="G72" s="114">
        <v>1473</v>
      </c>
      <c r="H72" s="114">
        <v>1469</v>
      </c>
      <c r="I72" s="114">
        <v>1458</v>
      </c>
      <c r="J72" s="140">
        <v>1454</v>
      </c>
      <c r="K72" s="114">
        <v>-4</v>
      </c>
      <c r="L72" s="116">
        <v>-0.27510316368638238</v>
      </c>
    </row>
    <row r="73" spans="1:12" s="110" customFormat="1" ht="15" customHeight="1" x14ac:dyDescent="0.2">
      <c r="A73" s="120"/>
      <c r="B73" s="119"/>
      <c r="C73" s="258"/>
      <c r="D73" s="267" t="s">
        <v>199</v>
      </c>
      <c r="E73" s="113">
        <v>54.940957116221256</v>
      </c>
      <c r="F73" s="115">
        <v>1768</v>
      </c>
      <c r="G73" s="114">
        <v>1766</v>
      </c>
      <c r="H73" s="114">
        <v>1766</v>
      </c>
      <c r="I73" s="114">
        <v>1743</v>
      </c>
      <c r="J73" s="140">
        <v>1729</v>
      </c>
      <c r="K73" s="114">
        <v>39</v>
      </c>
      <c r="L73" s="116">
        <v>2.255639097744361</v>
      </c>
    </row>
    <row r="74" spans="1:12" s="110" customFormat="1" ht="15" customHeight="1" x14ac:dyDescent="0.2">
      <c r="A74" s="120"/>
      <c r="B74" s="119"/>
      <c r="C74" s="258"/>
      <c r="D74" s="110" t="s">
        <v>204</v>
      </c>
      <c r="E74" s="113">
        <v>4.423894026493377</v>
      </c>
      <c r="F74" s="115">
        <v>177</v>
      </c>
      <c r="G74" s="114">
        <v>175</v>
      </c>
      <c r="H74" s="114">
        <v>170</v>
      </c>
      <c r="I74" s="114">
        <v>171</v>
      </c>
      <c r="J74" s="140">
        <v>165</v>
      </c>
      <c r="K74" s="114">
        <v>12</v>
      </c>
      <c r="L74" s="116">
        <v>7.2727272727272725</v>
      </c>
    </row>
    <row r="75" spans="1:12" s="110" customFormat="1" ht="15" customHeight="1" x14ac:dyDescent="0.2">
      <c r="A75" s="120"/>
      <c r="B75" s="119"/>
      <c r="C75" s="258"/>
      <c r="D75" s="267" t="s">
        <v>198</v>
      </c>
      <c r="E75" s="113">
        <v>55.367231638418076</v>
      </c>
      <c r="F75" s="115">
        <v>98</v>
      </c>
      <c r="G75" s="114">
        <v>100</v>
      </c>
      <c r="H75" s="114">
        <v>100</v>
      </c>
      <c r="I75" s="114">
        <v>101</v>
      </c>
      <c r="J75" s="140">
        <v>100</v>
      </c>
      <c r="K75" s="114">
        <v>-2</v>
      </c>
      <c r="L75" s="116">
        <v>-2</v>
      </c>
    </row>
    <row r="76" spans="1:12" s="110" customFormat="1" ht="15" customHeight="1" x14ac:dyDescent="0.2">
      <c r="A76" s="120"/>
      <c r="B76" s="119"/>
      <c r="C76" s="258"/>
      <c r="D76" s="267" t="s">
        <v>199</v>
      </c>
      <c r="E76" s="113">
        <v>44.632768361581924</v>
      </c>
      <c r="F76" s="115">
        <v>79</v>
      </c>
      <c r="G76" s="114">
        <v>75</v>
      </c>
      <c r="H76" s="114">
        <v>70</v>
      </c>
      <c r="I76" s="114">
        <v>70</v>
      </c>
      <c r="J76" s="140">
        <v>65</v>
      </c>
      <c r="K76" s="114">
        <v>14</v>
      </c>
      <c r="L76" s="116">
        <v>21.53846153846154</v>
      </c>
    </row>
    <row r="77" spans="1:12" s="110" customFormat="1" ht="15" customHeight="1" x14ac:dyDescent="0.2">
      <c r="A77" s="534"/>
      <c r="B77" s="119" t="s">
        <v>205</v>
      </c>
      <c r="C77" s="268"/>
      <c r="D77" s="182"/>
      <c r="E77" s="113">
        <v>8.5532371893218784</v>
      </c>
      <c r="F77" s="115">
        <v>3345</v>
      </c>
      <c r="G77" s="114">
        <v>3352</v>
      </c>
      <c r="H77" s="114">
        <v>3435</v>
      </c>
      <c r="I77" s="114">
        <v>3456</v>
      </c>
      <c r="J77" s="140">
        <v>3433</v>
      </c>
      <c r="K77" s="114">
        <v>-88</v>
      </c>
      <c r="L77" s="116">
        <v>-2.5633556655986016</v>
      </c>
    </row>
    <row r="78" spans="1:12" s="110" customFormat="1" ht="15" customHeight="1" x14ac:dyDescent="0.2">
      <c r="A78" s="120"/>
      <c r="B78" s="119"/>
      <c r="C78" s="268" t="s">
        <v>106</v>
      </c>
      <c r="D78" s="182"/>
      <c r="E78" s="113">
        <v>54.050822122570999</v>
      </c>
      <c r="F78" s="115">
        <v>1808</v>
      </c>
      <c r="G78" s="114">
        <v>1785</v>
      </c>
      <c r="H78" s="114">
        <v>1825</v>
      </c>
      <c r="I78" s="114">
        <v>1831</v>
      </c>
      <c r="J78" s="140">
        <v>1811</v>
      </c>
      <c r="K78" s="114">
        <v>-3</v>
      </c>
      <c r="L78" s="116">
        <v>-0.16565433462175594</v>
      </c>
    </row>
    <row r="79" spans="1:12" s="110" customFormat="1" ht="15" customHeight="1" x14ac:dyDescent="0.2">
      <c r="A79" s="123"/>
      <c r="B79" s="124"/>
      <c r="C79" s="260" t="s">
        <v>107</v>
      </c>
      <c r="D79" s="261"/>
      <c r="E79" s="125">
        <v>45.949177877429001</v>
      </c>
      <c r="F79" s="143">
        <v>1537</v>
      </c>
      <c r="G79" s="144">
        <v>1567</v>
      </c>
      <c r="H79" s="144">
        <v>1610</v>
      </c>
      <c r="I79" s="144">
        <v>1625</v>
      </c>
      <c r="J79" s="145">
        <v>1622</v>
      </c>
      <c r="K79" s="144">
        <v>-85</v>
      </c>
      <c r="L79" s="146">
        <v>-5.2404438964241677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39108</v>
      </c>
      <c r="E11" s="114">
        <v>39100</v>
      </c>
      <c r="F11" s="114">
        <v>39738</v>
      </c>
      <c r="G11" s="114">
        <v>39166</v>
      </c>
      <c r="H11" s="140">
        <v>38805</v>
      </c>
      <c r="I11" s="115">
        <v>303</v>
      </c>
      <c r="J11" s="116">
        <v>0.78082721298801705</v>
      </c>
    </row>
    <row r="12" spans="1:15" s="110" customFormat="1" ht="24.95" customHeight="1" x14ac:dyDescent="0.2">
      <c r="A12" s="193" t="s">
        <v>132</v>
      </c>
      <c r="B12" s="194" t="s">
        <v>133</v>
      </c>
      <c r="C12" s="113">
        <v>4.582182673621765</v>
      </c>
      <c r="D12" s="115">
        <v>1792</v>
      </c>
      <c r="E12" s="114">
        <v>1814</v>
      </c>
      <c r="F12" s="114">
        <v>1985</v>
      </c>
      <c r="G12" s="114">
        <v>1945</v>
      </c>
      <c r="H12" s="140">
        <v>1872</v>
      </c>
      <c r="I12" s="115">
        <v>-80</v>
      </c>
      <c r="J12" s="116">
        <v>-4.2735042735042734</v>
      </c>
    </row>
    <row r="13" spans="1:15" s="110" customFormat="1" ht="24.95" customHeight="1" x14ac:dyDescent="0.2">
      <c r="A13" s="193" t="s">
        <v>134</v>
      </c>
      <c r="B13" s="199" t="s">
        <v>214</v>
      </c>
      <c r="C13" s="113">
        <v>3.4647642426102077</v>
      </c>
      <c r="D13" s="115">
        <v>1355</v>
      </c>
      <c r="E13" s="114">
        <v>1293</v>
      </c>
      <c r="F13" s="114">
        <v>1286</v>
      </c>
      <c r="G13" s="114">
        <v>1244</v>
      </c>
      <c r="H13" s="140">
        <v>1235</v>
      </c>
      <c r="I13" s="115">
        <v>120</v>
      </c>
      <c r="J13" s="116">
        <v>9.7165991902834001</v>
      </c>
    </row>
    <row r="14" spans="1:15" s="287" customFormat="1" ht="24" customHeight="1" x14ac:dyDescent="0.2">
      <c r="A14" s="193" t="s">
        <v>215</v>
      </c>
      <c r="B14" s="199" t="s">
        <v>137</v>
      </c>
      <c r="C14" s="113">
        <v>16.607855170297636</v>
      </c>
      <c r="D14" s="115">
        <v>6495</v>
      </c>
      <c r="E14" s="114">
        <v>6398</v>
      </c>
      <c r="F14" s="114">
        <v>6455</v>
      </c>
      <c r="G14" s="114">
        <v>6394</v>
      </c>
      <c r="H14" s="140">
        <v>6414</v>
      </c>
      <c r="I14" s="115">
        <v>81</v>
      </c>
      <c r="J14" s="116">
        <v>1.2628624883068289</v>
      </c>
      <c r="K14" s="110"/>
      <c r="L14" s="110"/>
      <c r="M14" s="110"/>
      <c r="N14" s="110"/>
      <c r="O14" s="110"/>
    </row>
    <row r="15" spans="1:15" s="110" customFormat="1" ht="24.75" customHeight="1" x14ac:dyDescent="0.2">
      <c r="A15" s="193" t="s">
        <v>216</v>
      </c>
      <c r="B15" s="199" t="s">
        <v>217</v>
      </c>
      <c r="C15" s="113">
        <v>2.3447887900173878</v>
      </c>
      <c r="D15" s="115">
        <v>917</v>
      </c>
      <c r="E15" s="114">
        <v>838</v>
      </c>
      <c r="F15" s="114">
        <v>827</v>
      </c>
      <c r="G15" s="114">
        <v>887</v>
      </c>
      <c r="H15" s="140">
        <v>927</v>
      </c>
      <c r="I15" s="115">
        <v>-10</v>
      </c>
      <c r="J15" s="116">
        <v>-1.0787486515641855</v>
      </c>
    </row>
    <row r="16" spans="1:15" s="287" customFormat="1" ht="24.95" customHeight="1" x14ac:dyDescent="0.2">
      <c r="A16" s="193" t="s">
        <v>218</v>
      </c>
      <c r="B16" s="199" t="s">
        <v>141</v>
      </c>
      <c r="C16" s="113">
        <v>6.3772118236677917</v>
      </c>
      <c r="D16" s="115">
        <v>2494</v>
      </c>
      <c r="E16" s="114">
        <v>2484</v>
      </c>
      <c r="F16" s="114">
        <v>2545</v>
      </c>
      <c r="G16" s="114">
        <v>2523</v>
      </c>
      <c r="H16" s="140">
        <v>2564</v>
      </c>
      <c r="I16" s="115">
        <v>-70</v>
      </c>
      <c r="J16" s="116">
        <v>-2.7301092043681749</v>
      </c>
      <c r="K16" s="110"/>
      <c r="L16" s="110"/>
      <c r="M16" s="110"/>
      <c r="N16" s="110"/>
      <c r="O16" s="110"/>
    </row>
    <row r="17" spans="1:15" s="110" customFormat="1" ht="24.95" customHeight="1" x14ac:dyDescent="0.2">
      <c r="A17" s="193" t="s">
        <v>219</v>
      </c>
      <c r="B17" s="199" t="s">
        <v>220</v>
      </c>
      <c r="C17" s="113">
        <v>7.8858545566124576</v>
      </c>
      <c r="D17" s="115">
        <v>3084</v>
      </c>
      <c r="E17" s="114">
        <v>3076</v>
      </c>
      <c r="F17" s="114">
        <v>3083</v>
      </c>
      <c r="G17" s="114">
        <v>2984</v>
      </c>
      <c r="H17" s="140">
        <v>2923</v>
      </c>
      <c r="I17" s="115">
        <v>161</v>
      </c>
      <c r="J17" s="116">
        <v>5.5080396852548752</v>
      </c>
    </row>
    <row r="18" spans="1:15" s="287" customFormat="1" ht="24.95" customHeight="1" x14ac:dyDescent="0.2">
      <c r="A18" s="201" t="s">
        <v>144</v>
      </c>
      <c r="B18" s="202" t="s">
        <v>145</v>
      </c>
      <c r="C18" s="113">
        <v>7.6173672905799323</v>
      </c>
      <c r="D18" s="115">
        <v>2979</v>
      </c>
      <c r="E18" s="114">
        <v>2984</v>
      </c>
      <c r="F18" s="114">
        <v>3141</v>
      </c>
      <c r="G18" s="114">
        <v>3061</v>
      </c>
      <c r="H18" s="140">
        <v>2998</v>
      </c>
      <c r="I18" s="115">
        <v>-19</v>
      </c>
      <c r="J18" s="116">
        <v>-0.63375583722481654</v>
      </c>
      <c r="K18" s="110"/>
      <c r="L18" s="110"/>
      <c r="M18" s="110"/>
      <c r="N18" s="110"/>
      <c r="O18" s="110"/>
    </row>
    <row r="19" spans="1:15" s="110" customFormat="1" ht="24.95" customHeight="1" x14ac:dyDescent="0.2">
      <c r="A19" s="193" t="s">
        <v>146</v>
      </c>
      <c r="B19" s="199" t="s">
        <v>147</v>
      </c>
      <c r="C19" s="113">
        <v>11.734172036411987</v>
      </c>
      <c r="D19" s="115">
        <v>4589</v>
      </c>
      <c r="E19" s="114">
        <v>4593</v>
      </c>
      <c r="F19" s="114">
        <v>4623</v>
      </c>
      <c r="G19" s="114">
        <v>4519</v>
      </c>
      <c r="H19" s="140">
        <v>4499</v>
      </c>
      <c r="I19" s="115">
        <v>90</v>
      </c>
      <c r="J19" s="116">
        <v>2.0004445432318292</v>
      </c>
    </row>
    <row r="20" spans="1:15" s="287" customFormat="1" ht="24.95" customHeight="1" x14ac:dyDescent="0.2">
      <c r="A20" s="193" t="s">
        <v>148</v>
      </c>
      <c r="B20" s="199" t="s">
        <v>149</v>
      </c>
      <c r="C20" s="113">
        <v>6.3720977805052677</v>
      </c>
      <c r="D20" s="115">
        <v>2492</v>
      </c>
      <c r="E20" s="114">
        <v>2455</v>
      </c>
      <c r="F20" s="114">
        <v>2458</v>
      </c>
      <c r="G20" s="114">
        <v>2441</v>
      </c>
      <c r="H20" s="140">
        <v>2452</v>
      </c>
      <c r="I20" s="115">
        <v>40</v>
      </c>
      <c r="J20" s="116">
        <v>1.6313213703099512</v>
      </c>
      <c r="K20" s="110"/>
      <c r="L20" s="110"/>
      <c r="M20" s="110"/>
      <c r="N20" s="110"/>
      <c r="O20" s="110"/>
    </row>
    <row r="21" spans="1:15" s="110" customFormat="1" ht="24.95" customHeight="1" x14ac:dyDescent="0.2">
      <c r="A21" s="201" t="s">
        <v>150</v>
      </c>
      <c r="B21" s="202" t="s">
        <v>151</v>
      </c>
      <c r="C21" s="113">
        <v>4.6103099110156487</v>
      </c>
      <c r="D21" s="115">
        <v>1803</v>
      </c>
      <c r="E21" s="114">
        <v>1864</v>
      </c>
      <c r="F21" s="114">
        <v>2006</v>
      </c>
      <c r="G21" s="114">
        <v>2030</v>
      </c>
      <c r="H21" s="140">
        <v>1868</v>
      </c>
      <c r="I21" s="115">
        <v>-65</v>
      </c>
      <c r="J21" s="116">
        <v>-3.4796573875802999</v>
      </c>
    </row>
    <row r="22" spans="1:15" s="110" customFormat="1" ht="24.95" customHeight="1" x14ac:dyDescent="0.2">
      <c r="A22" s="201" t="s">
        <v>152</v>
      </c>
      <c r="B22" s="199" t="s">
        <v>153</v>
      </c>
      <c r="C22" s="113">
        <v>0.25825917970747675</v>
      </c>
      <c r="D22" s="115">
        <v>101</v>
      </c>
      <c r="E22" s="114">
        <v>96</v>
      </c>
      <c r="F22" s="114">
        <v>99</v>
      </c>
      <c r="G22" s="114">
        <v>102</v>
      </c>
      <c r="H22" s="140">
        <v>116</v>
      </c>
      <c r="I22" s="115">
        <v>-15</v>
      </c>
      <c r="J22" s="116">
        <v>-12.931034482758621</v>
      </c>
    </row>
    <row r="23" spans="1:15" s="110" customFormat="1" ht="24.95" customHeight="1" x14ac:dyDescent="0.2">
      <c r="A23" s="193" t="s">
        <v>154</v>
      </c>
      <c r="B23" s="199" t="s">
        <v>155</v>
      </c>
      <c r="C23" s="113">
        <v>1.3373222870001022</v>
      </c>
      <c r="D23" s="115">
        <v>523</v>
      </c>
      <c r="E23" s="114">
        <v>529</v>
      </c>
      <c r="F23" s="114">
        <v>533</v>
      </c>
      <c r="G23" s="114">
        <v>526</v>
      </c>
      <c r="H23" s="140">
        <v>524</v>
      </c>
      <c r="I23" s="115">
        <v>-1</v>
      </c>
      <c r="J23" s="116">
        <v>-0.19083969465648856</v>
      </c>
    </row>
    <row r="24" spans="1:15" s="110" customFormat="1" ht="24.95" customHeight="1" x14ac:dyDescent="0.2">
      <c r="A24" s="193" t="s">
        <v>156</v>
      </c>
      <c r="B24" s="199" t="s">
        <v>221</v>
      </c>
      <c r="C24" s="113">
        <v>3.7332515086427329</v>
      </c>
      <c r="D24" s="115">
        <v>1460</v>
      </c>
      <c r="E24" s="114">
        <v>1445</v>
      </c>
      <c r="F24" s="114">
        <v>1452</v>
      </c>
      <c r="G24" s="114">
        <v>1418</v>
      </c>
      <c r="H24" s="140">
        <v>1404</v>
      </c>
      <c r="I24" s="115">
        <v>56</v>
      </c>
      <c r="J24" s="116">
        <v>3.9886039886039888</v>
      </c>
    </row>
    <row r="25" spans="1:15" s="110" customFormat="1" ht="24.95" customHeight="1" x14ac:dyDescent="0.2">
      <c r="A25" s="193" t="s">
        <v>222</v>
      </c>
      <c r="B25" s="204" t="s">
        <v>159</v>
      </c>
      <c r="C25" s="113">
        <v>4.0707783573693366</v>
      </c>
      <c r="D25" s="115">
        <v>1592</v>
      </c>
      <c r="E25" s="114">
        <v>1577</v>
      </c>
      <c r="F25" s="114">
        <v>1639</v>
      </c>
      <c r="G25" s="114">
        <v>1640</v>
      </c>
      <c r="H25" s="140">
        <v>1598</v>
      </c>
      <c r="I25" s="115">
        <v>-6</v>
      </c>
      <c r="J25" s="116">
        <v>-0.37546933667083854</v>
      </c>
    </row>
    <row r="26" spans="1:15" s="110" customFormat="1" ht="24.95" customHeight="1" x14ac:dyDescent="0.2">
      <c r="A26" s="201">
        <v>782.78300000000002</v>
      </c>
      <c r="B26" s="203" t="s">
        <v>160</v>
      </c>
      <c r="C26" s="113">
        <v>1.2145852510995192</v>
      </c>
      <c r="D26" s="115">
        <v>475</v>
      </c>
      <c r="E26" s="114">
        <v>473</v>
      </c>
      <c r="F26" s="114">
        <v>497</v>
      </c>
      <c r="G26" s="114">
        <v>499</v>
      </c>
      <c r="H26" s="140">
        <v>521</v>
      </c>
      <c r="I26" s="115">
        <v>-46</v>
      </c>
      <c r="J26" s="116">
        <v>-8.8291746641074855</v>
      </c>
    </row>
    <row r="27" spans="1:15" s="110" customFormat="1" ht="24.95" customHeight="1" x14ac:dyDescent="0.2">
      <c r="A27" s="193" t="s">
        <v>161</v>
      </c>
      <c r="B27" s="199" t="s">
        <v>223</v>
      </c>
      <c r="C27" s="113">
        <v>7.4230336504040091</v>
      </c>
      <c r="D27" s="115">
        <v>2903</v>
      </c>
      <c r="E27" s="114">
        <v>2899</v>
      </c>
      <c r="F27" s="114">
        <v>2856</v>
      </c>
      <c r="G27" s="114">
        <v>2821</v>
      </c>
      <c r="H27" s="140">
        <v>2838</v>
      </c>
      <c r="I27" s="115">
        <v>65</v>
      </c>
      <c r="J27" s="116">
        <v>2.2903453136011276</v>
      </c>
    </row>
    <row r="28" spans="1:15" s="110" customFormat="1" ht="24.95" customHeight="1" x14ac:dyDescent="0.2">
      <c r="A28" s="193" t="s">
        <v>163</v>
      </c>
      <c r="B28" s="199" t="s">
        <v>164</v>
      </c>
      <c r="C28" s="113">
        <v>2.3805870921550576</v>
      </c>
      <c r="D28" s="115">
        <v>931</v>
      </c>
      <c r="E28" s="114">
        <v>949</v>
      </c>
      <c r="F28" s="114">
        <v>942</v>
      </c>
      <c r="G28" s="114">
        <v>891</v>
      </c>
      <c r="H28" s="140">
        <v>883</v>
      </c>
      <c r="I28" s="115">
        <v>48</v>
      </c>
      <c r="J28" s="116">
        <v>5.4360135900339754</v>
      </c>
    </row>
    <row r="29" spans="1:15" s="110" customFormat="1" ht="24.95" customHeight="1" x14ac:dyDescent="0.2">
      <c r="A29" s="193">
        <v>86</v>
      </c>
      <c r="B29" s="199" t="s">
        <v>165</v>
      </c>
      <c r="C29" s="113">
        <v>7.6582796358801266</v>
      </c>
      <c r="D29" s="115">
        <v>2995</v>
      </c>
      <c r="E29" s="114">
        <v>3015</v>
      </c>
      <c r="F29" s="114">
        <v>2949</v>
      </c>
      <c r="G29" s="114">
        <v>2921</v>
      </c>
      <c r="H29" s="140">
        <v>2933</v>
      </c>
      <c r="I29" s="115">
        <v>62</v>
      </c>
      <c r="J29" s="116">
        <v>2.1138765768837366</v>
      </c>
    </row>
    <row r="30" spans="1:15" s="110" customFormat="1" ht="24.95" customHeight="1" x14ac:dyDescent="0.2">
      <c r="A30" s="193">
        <v>87.88</v>
      </c>
      <c r="B30" s="204" t="s">
        <v>166</v>
      </c>
      <c r="C30" s="113">
        <v>12.470594251815486</v>
      </c>
      <c r="D30" s="115">
        <v>4877</v>
      </c>
      <c r="E30" s="114">
        <v>4948</v>
      </c>
      <c r="F30" s="114">
        <v>4979</v>
      </c>
      <c r="G30" s="114">
        <v>4933</v>
      </c>
      <c r="H30" s="140">
        <v>4897</v>
      </c>
      <c r="I30" s="115">
        <v>-20</v>
      </c>
      <c r="J30" s="116">
        <v>-0.40841331427404531</v>
      </c>
    </row>
    <row r="31" spans="1:15" s="110" customFormat="1" ht="24.95" customHeight="1" x14ac:dyDescent="0.2">
      <c r="A31" s="193" t="s">
        <v>167</v>
      </c>
      <c r="B31" s="199" t="s">
        <v>168</v>
      </c>
      <c r="C31" s="113">
        <v>4.4645596808837062</v>
      </c>
      <c r="D31" s="115">
        <v>1746</v>
      </c>
      <c r="E31" s="114">
        <v>1768</v>
      </c>
      <c r="F31" s="114">
        <v>1838</v>
      </c>
      <c r="G31" s="114">
        <v>1781</v>
      </c>
      <c r="H31" s="140">
        <v>1753</v>
      </c>
      <c r="I31" s="115">
        <v>-7</v>
      </c>
      <c r="J31" s="116">
        <v>-0.39931545921277811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4.582182673621765</v>
      </c>
      <c r="D34" s="115">
        <v>1792</v>
      </c>
      <c r="E34" s="114">
        <v>1814</v>
      </c>
      <c r="F34" s="114">
        <v>1985</v>
      </c>
      <c r="G34" s="114">
        <v>1945</v>
      </c>
      <c r="H34" s="140">
        <v>1872</v>
      </c>
      <c r="I34" s="115">
        <v>-80</v>
      </c>
      <c r="J34" s="116">
        <v>-4.2735042735042734</v>
      </c>
    </row>
    <row r="35" spans="1:10" s="110" customFormat="1" ht="24.95" customHeight="1" x14ac:dyDescent="0.2">
      <c r="A35" s="292" t="s">
        <v>171</v>
      </c>
      <c r="B35" s="293" t="s">
        <v>172</v>
      </c>
      <c r="C35" s="113">
        <v>27.689986703487776</v>
      </c>
      <c r="D35" s="115">
        <v>10829</v>
      </c>
      <c r="E35" s="114">
        <v>10675</v>
      </c>
      <c r="F35" s="114">
        <v>10882</v>
      </c>
      <c r="G35" s="114">
        <v>10699</v>
      </c>
      <c r="H35" s="140">
        <v>10647</v>
      </c>
      <c r="I35" s="115">
        <v>182</v>
      </c>
      <c r="J35" s="116">
        <v>1.7094017094017093</v>
      </c>
    </row>
    <row r="36" spans="1:10" s="110" customFormat="1" ht="24.95" customHeight="1" x14ac:dyDescent="0.2">
      <c r="A36" s="294" t="s">
        <v>173</v>
      </c>
      <c r="B36" s="295" t="s">
        <v>174</v>
      </c>
      <c r="C36" s="125">
        <v>67.727830622890451</v>
      </c>
      <c r="D36" s="143">
        <v>26487</v>
      </c>
      <c r="E36" s="144">
        <v>26611</v>
      </c>
      <c r="F36" s="144">
        <v>26871</v>
      </c>
      <c r="G36" s="144">
        <v>26522</v>
      </c>
      <c r="H36" s="145">
        <v>26286</v>
      </c>
      <c r="I36" s="143">
        <v>201</v>
      </c>
      <c r="J36" s="146">
        <v>0.76466560146085372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2020-09-25T12:49:58Z</dcterms:created>
  <dcterms:modified xsi:type="dcterms:W3CDTF">2020-09-28T08:13:02Z</dcterms:modified>
</cp:coreProperties>
</file>