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G74" i="24"/>
  <c r="F74" i="24"/>
  <c r="E74" i="24"/>
  <c r="L73" i="24"/>
  <c r="H73" i="24" s="1"/>
  <c r="I73" i="24" s="1"/>
  <c r="G73" i="24"/>
  <c r="F73" i="24"/>
  <c r="E73" i="24"/>
  <c r="L72" i="24"/>
  <c r="H72" i="24" s="1"/>
  <c r="I72" i="24"/>
  <c r="G72" i="24"/>
  <c r="F72" i="24"/>
  <c r="E72" i="24"/>
  <c r="L71" i="24"/>
  <c r="H71" i="24" s="1"/>
  <c r="I71" i="24"/>
  <c r="G71" i="24"/>
  <c r="F71" i="24"/>
  <c r="E71" i="24"/>
  <c r="L70" i="24"/>
  <c r="H70" i="24" s="1"/>
  <c r="I70" i="24"/>
  <c r="G70" i="24"/>
  <c r="F70" i="24"/>
  <c r="E70" i="24"/>
  <c r="L69" i="24"/>
  <c r="H69" i="24" s="1"/>
  <c r="I69" i="24"/>
  <c r="G69" i="24"/>
  <c r="F69" i="24"/>
  <c r="E69" i="24"/>
  <c r="L68" i="24"/>
  <c r="H68" i="24" s="1"/>
  <c r="I68" i="24"/>
  <c r="G68" i="24"/>
  <c r="F68" i="24"/>
  <c r="E68" i="24"/>
  <c r="L67" i="24"/>
  <c r="H67" i="24" s="1"/>
  <c r="I67" i="24" s="1"/>
  <c r="G67" i="24"/>
  <c r="F67" i="24"/>
  <c r="E67" i="24"/>
  <c r="L66" i="24"/>
  <c r="H66" i="24" s="1"/>
  <c r="G66" i="24"/>
  <c r="F66" i="24"/>
  <c r="E66" i="24"/>
  <c r="L65" i="24"/>
  <c r="H65" i="24" s="1"/>
  <c r="I65" i="24" s="1"/>
  <c r="G65" i="24"/>
  <c r="F65" i="24"/>
  <c r="E65" i="24"/>
  <c r="L64" i="24"/>
  <c r="H64" i="24" s="1"/>
  <c r="I64" i="24"/>
  <c r="G64" i="24"/>
  <c r="F64" i="24"/>
  <c r="E64" i="24"/>
  <c r="L63" i="24"/>
  <c r="H63" i="24" s="1"/>
  <c r="I63" i="24"/>
  <c r="G63" i="24"/>
  <c r="F63" i="24"/>
  <c r="E63" i="24"/>
  <c r="L62" i="24"/>
  <c r="H62" i="24" s="1"/>
  <c r="I62" i="24"/>
  <c r="G62" i="24"/>
  <c r="F62" i="24"/>
  <c r="E62" i="24"/>
  <c r="L61" i="24"/>
  <c r="H61" i="24" s="1"/>
  <c r="I61" i="24"/>
  <c r="G61" i="24"/>
  <c r="F61" i="24"/>
  <c r="E61" i="24"/>
  <c r="L60" i="24"/>
  <c r="H60" i="24" s="1"/>
  <c r="I60" i="24"/>
  <c r="G60" i="24"/>
  <c r="F60" i="24"/>
  <c r="E60" i="24"/>
  <c r="L59" i="24"/>
  <c r="H59" i="24" s="1"/>
  <c r="I59" i="24" s="1"/>
  <c r="G59" i="24"/>
  <c r="F59" i="24"/>
  <c r="E59" i="24"/>
  <c r="L58" i="24"/>
  <c r="H58" i="24" s="1"/>
  <c r="G58" i="24"/>
  <c r="F58" i="24"/>
  <c r="E58" i="24"/>
  <c r="L57" i="24"/>
  <c r="H57" i="24" s="1"/>
  <c r="I57" i="24" s="1"/>
  <c r="G57" i="24"/>
  <c r="F57" i="24"/>
  <c r="E57" i="24"/>
  <c r="L56" i="24"/>
  <c r="H56" i="24" s="1"/>
  <c r="I56" i="24"/>
  <c r="G56" i="24"/>
  <c r="F56" i="24"/>
  <c r="E56" i="24"/>
  <c r="L55" i="24"/>
  <c r="H55" i="24" s="1"/>
  <c r="I55" i="24"/>
  <c r="G55" i="24"/>
  <c r="F55" i="24"/>
  <c r="E55" i="24"/>
  <c r="L54" i="24"/>
  <c r="H54" i="24" s="1"/>
  <c r="I54" i="24" s="1"/>
  <c r="G54" i="24"/>
  <c r="F54" i="24"/>
  <c r="E54" i="24"/>
  <c r="L53" i="24"/>
  <c r="H53" i="24" s="1"/>
  <c r="I53" i="24"/>
  <c r="G53" i="24"/>
  <c r="F53" i="24"/>
  <c r="E53" i="24"/>
  <c r="L52" i="24"/>
  <c r="H52" i="24" s="1"/>
  <c r="I52" i="24"/>
  <c r="G52" i="24"/>
  <c r="F52" i="24"/>
  <c r="E52" i="24"/>
  <c r="L51" i="24"/>
  <c r="H51" i="24" s="1"/>
  <c r="I51" i="24" s="1"/>
  <c r="G51" i="24"/>
  <c r="F51" i="24"/>
  <c r="E51" i="24"/>
  <c r="L44" i="24"/>
  <c r="I44" i="24"/>
  <c r="F44" i="24"/>
  <c r="D44" i="24"/>
  <c r="C44" i="24"/>
  <c r="M44" i="24" s="1"/>
  <c r="B44" i="24"/>
  <c r="K44" i="24" s="1"/>
  <c r="M43" i="24"/>
  <c r="G43" i="24"/>
  <c r="E43" i="24"/>
  <c r="C43" i="24"/>
  <c r="I43" i="24" s="1"/>
  <c r="B43" i="24"/>
  <c r="J43" i="24" s="1"/>
  <c r="L42" i="24"/>
  <c r="I42" i="24"/>
  <c r="F42" i="24"/>
  <c r="D42" i="24"/>
  <c r="C42" i="24"/>
  <c r="M42" i="24" s="1"/>
  <c r="B42" i="24"/>
  <c r="K42" i="24" s="1"/>
  <c r="M41" i="24"/>
  <c r="J41" i="24"/>
  <c r="G41" i="24"/>
  <c r="E41" i="24"/>
  <c r="C41" i="24"/>
  <c r="I41" i="24" s="1"/>
  <c r="B41" i="24"/>
  <c r="L40" i="24"/>
  <c r="I40" i="24"/>
  <c r="F40" i="24"/>
  <c r="D40" i="24"/>
  <c r="C40" i="24"/>
  <c r="M40" i="24" s="1"/>
  <c r="B40" i="24"/>
  <c r="K40" i="24" s="1"/>
  <c r="M36" i="24"/>
  <c r="L36" i="24"/>
  <c r="K36" i="24"/>
  <c r="J36" i="24"/>
  <c r="I36" i="24"/>
  <c r="H36" i="24"/>
  <c r="G36" i="24"/>
  <c r="F36" i="24"/>
  <c r="E36" i="24"/>
  <c r="D36" i="24"/>
  <c r="K57" i="15"/>
  <c r="L57" i="15" s="1"/>
  <c r="C38" i="24"/>
  <c r="C37" i="24"/>
  <c r="M37" i="24" s="1"/>
  <c r="C35" i="24"/>
  <c r="C34" i="24"/>
  <c r="G34" i="24" s="1"/>
  <c r="C33" i="24"/>
  <c r="C32" i="24"/>
  <c r="C31" i="24"/>
  <c r="C30" i="24"/>
  <c r="C29" i="24"/>
  <c r="C28" i="24"/>
  <c r="L28" i="24" s="1"/>
  <c r="C27" i="24"/>
  <c r="C26" i="24"/>
  <c r="G26" i="24" s="1"/>
  <c r="C25" i="24"/>
  <c r="C24" i="24"/>
  <c r="C23" i="24"/>
  <c r="C22" i="24"/>
  <c r="C21" i="24"/>
  <c r="C20" i="24"/>
  <c r="L20" i="24" s="1"/>
  <c r="C19" i="24"/>
  <c r="C18" i="24"/>
  <c r="G18" i="24" s="1"/>
  <c r="C17" i="24"/>
  <c r="C16" i="24"/>
  <c r="C15" i="24"/>
  <c r="C9" i="24"/>
  <c r="C8" i="24"/>
  <c r="C7" i="24"/>
  <c r="B38" i="24"/>
  <c r="B37" i="24"/>
  <c r="B35" i="24"/>
  <c r="B34" i="24"/>
  <c r="B33" i="24"/>
  <c r="B32" i="24"/>
  <c r="B31" i="24"/>
  <c r="K31" i="24" s="1"/>
  <c r="B30" i="24"/>
  <c r="B29" i="24"/>
  <c r="B28" i="24"/>
  <c r="B27" i="24"/>
  <c r="B26" i="24"/>
  <c r="B25" i="24"/>
  <c r="B24" i="24"/>
  <c r="B23" i="24"/>
  <c r="B22" i="24"/>
  <c r="B21" i="24"/>
  <c r="B20" i="24"/>
  <c r="B19" i="24"/>
  <c r="B18" i="24"/>
  <c r="B17" i="24"/>
  <c r="B16" i="24"/>
  <c r="B15" i="24"/>
  <c r="K15" i="24" s="1"/>
  <c r="B9" i="24"/>
  <c r="B8" i="24"/>
  <c r="B7" i="24"/>
  <c r="E37" i="24" l="1"/>
  <c r="K16" i="24"/>
  <c r="J16" i="24"/>
  <c r="H16" i="24"/>
  <c r="F16" i="24"/>
  <c r="D16" i="24"/>
  <c r="G9" i="24"/>
  <c r="M9" i="24"/>
  <c r="E9" i="24"/>
  <c r="L9" i="24"/>
  <c r="I9" i="24"/>
  <c r="G21" i="24"/>
  <c r="M21" i="24"/>
  <c r="E21" i="24"/>
  <c r="L21" i="24"/>
  <c r="I21" i="24"/>
  <c r="K24" i="24"/>
  <c r="J24" i="24"/>
  <c r="H24" i="24"/>
  <c r="F24" i="24"/>
  <c r="D24" i="24"/>
  <c r="K18" i="24"/>
  <c r="J18" i="24"/>
  <c r="H18" i="24"/>
  <c r="F18" i="24"/>
  <c r="D18" i="24"/>
  <c r="F9" i="24"/>
  <c r="D9" i="24"/>
  <c r="J9" i="24"/>
  <c r="K9" i="24"/>
  <c r="H9" i="24"/>
  <c r="F25" i="24"/>
  <c r="D25" i="24"/>
  <c r="J25" i="24"/>
  <c r="K25" i="24"/>
  <c r="H25" i="24"/>
  <c r="K34" i="24"/>
  <c r="J34" i="24"/>
  <c r="H34" i="24"/>
  <c r="F34" i="24"/>
  <c r="D34" i="24"/>
  <c r="G29" i="24"/>
  <c r="M29" i="24"/>
  <c r="E29" i="24"/>
  <c r="L29" i="24"/>
  <c r="I29" i="24"/>
  <c r="I32" i="24"/>
  <c r="M32" i="24"/>
  <c r="E32" i="24"/>
  <c r="L32" i="24"/>
  <c r="G32" i="24"/>
  <c r="G35" i="24"/>
  <c r="M35" i="24"/>
  <c r="E35" i="24"/>
  <c r="L35" i="24"/>
  <c r="I35" i="24"/>
  <c r="F27" i="24"/>
  <c r="D27" i="24"/>
  <c r="J27" i="24"/>
  <c r="K27" i="24"/>
  <c r="H27" i="24"/>
  <c r="K30" i="24"/>
  <c r="J30" i="24"/>
  <c r="H30" i="24"/>
  <c r="F30" i="24"/>
  <c r="D30" i="24"/>
  <c r="H37" i="24"/>
  <c r="F37" i="24"/>
  <c r="D37" i="24"/>
  <c r="K37" i="24"/>
  <c r="J37" i="24"/>
  <c r="I22" i="24"/>
  <c r="M22" i="24"/>
  <c r="E22" i="24"/>
  <c r="L22" i="24"/>
  <c r="G22" i="24"/>
  <c r="K58" i="24"/>
  <c r="J58" i="24"/>
  <c r="I58" i="24"/>
  <c r="F33" i="24"/>
  <c r="D33" i="24"/>
  <c r="J33" i="24"/>
  <c r="K33" i="24"/>
  <c r="H33" i="24"/>
  <c r="G7" i="24"/>
  <c r="M7" i="24"/>
  <c r="E7" i="24"/>
  <c r="L7" i="24"/>
  <c r="I7" i="24"/>
  <c r="I16" i="24"/>
  <c r="M16" i="24"/>
  <c r="E16" i="24"/>
  <c r="L16" i="24"/>
  <c r="G16" i="24"/>
  <c r="G19" i="24"/>
  <c r="M19" i="24"/>
  <c r="E19" i="24"/>
  <c r="L19" i="24"/>
  <c r="I19" i="24"/>
  <c r="I26" i="24"/>
  <c r="M26" i="24"/>
  <c r="E26" i="24"/>
  <c r="L26" i="24"/>
  <c r="G33" i="24"/>
  <c r="M33" i="24"/>
  <c r="E33" i="24"/>
  <c r="L33" i="24"/>
  <c r="I33" i="24"/>
  <c r="F21" i="24"/>
  <c r="D21" i="24"/>
  <c r="J21" i="24"/>
  <c r="K21" i="24"/>
  <c r="H21" i="24"/>
  <c r="F19" i="24"/>
  <c r="D19" i="24"/>
  <c r="J19" i="24"/>
  <c r="K19" i="24"/>
  <c r="H19" i="24"/>
  <c r="K22" i="24"/>
  <c r="J22" i="24"/>
  <c r="H22" i="24"/>
  <c r="F22" i="24"/>
  <c r="D22" i="24"/>
  <c r="K28" i="24"/>
  <c r="J28" i="24"/>
  <c r="H28" i="24"/>
  <c r="F28" i="24"/>
  <c r="D28" i="24"/>
  <c r="D38" i="24"/>
  <c r="K38" i="24"/>
  <c r="J38" i="24"/>
  <c r="H38" i="24"/>
  <c r="F38" i="24"/>
  <c r="I8" i="24"/>
  <c r="M8" i="24"/>
  <c r="E8" i="24"/>
  <c r="G8" i="24"/>
  <c r="L8" i="24"/>
  <c r="G23" i="24"/>
  <c r="M23" i="24"/>
  <c r="E23" i="24"/>
  <c r="L23" i="24"/>
  <c r="I23" i="24"/>
  <c r="K74" i="24"/>
  <c r="J74" i="24"/>
  <c r="I74" i="24"/>
  <c r="F31" i="24"/>
  <c r="D31" i="24"/>
  <c r="J31" i="24"/>
  <c r="H31" i="24"/>
  <c r="G17" i="24"/>
  <c r="M17" i="24"/>
  <c r="E17" i="24"/>
  <c r="L17" i="24"/>
  <c r="I17" i="24"/>
  <c r="I30" i="24"/>
  <c r="M30" i="24"/>
  <c r="E30" i="24"/>
  <c r="L30" i="24"/>
  <c r="G30" i="24"/>
  <c r="F15" i="24"/>
  <c r="D15" i="24"/>
  <c r="J15" i="24"/>
  <c r="H15" i="24"/>
  <c r="G15" i="24"/>
  <c r="M15" i="24"/>
  <c r="E15" i="24"/>
  <c r="L15" i="24"/>
  <c r="I15" i="24"/>
  <c r="K8" i="24"/>
  <c r="J8" i="24"/>
  <c r="H8" i="24"/>
  <c r="F8" i="24"/>
  <c r="D8" i="24"/>
  <c r="B14" i="24"/>
  <c r="B6" i="24"/>
  <c r="K20" i="24"/>
  <c r="J20" i="24"/>
  <c r="H20" i="24"/>
  <c r="F20" i="24"/>
  <c r="D20" i="24"/>
  <c r="I24" i="24"/>
  <c r="M24" i="24"/>
  <c r="E24" i="24"/>
  <c r="L24" i="24"/>
  <c r="G24" i="24"/>
  <c r="G27" i="24"/>
  <c r="M27" i="24"/>
  <c r="E27" i="24"/>
  <c r="L27" i="24"/>
  <c r="I27" i="24"/>
  <c r="I34" i="24"/>
  <c r="M34" i="24"/>
  <c r="E34" i="24"/>
  <c r="L34" i="24"/>
  <c r="M38" i="24"/>
  <c r="E38" i="24"/>
  <c r="L38" i="24"/>
  <c r="G38" i="24"/>
  <c r="I38" i="24"/>
  <c r="F17" i="24"/>
  <c r="D17" i="24"/>
  <c r="J17" i="24"/>
  <c r="K17" i="24"/>
  <c r="H17" i="24"/>
  <c r="F23" i="24"/>
  <c r="D23" i="24"/>
  <c r="J23" i="24"/>
  <c r="H23" i="24"/>
  <c r="F29" i="24"/>
  <c r="D29" i="24"/>
  <c r="J29" i="24"/>
  <c r="K29" i="24"/>
  <c r="H29" i="24"/>
  <c r="B39" i="24"/>
  <c r="B45" i="24"/>
  <c r="C14" i="24"/>
  <c r="C6" i="24"/>
  <c r="G31" i="24"/>
  <c r="M31" i="24"/>
  <c r="E31" i="24"/>
  <c r="L31" i="24"/>
  <c r="I31" i="24"/>
  <c r="K66" i="24"/>
  <c r="J66" i="24"/>
  <c r="I66" i="24"/>
  <c r="F7" i="24"/>
  <c r="D7" i="24"/>
  <c r="J7" i="24"/>
  <c r="K7" i="24"/>
  <c r="H7" i="24"/>
  <c r="K26" i="24"/>
  <c r="J26" i="24"/>
  <c r="H26" i="24"/>
  <c r="F26" i="24"/>
  <c r="D26" i="24"/>
  <c r="K32" i="24"/>
  <c r="J32" i="24"/>
  <c r="H32" i="24"/>
  <c r="F32" i="24"/>
  <c r="D32" i="24"/>
  <c r="F35" i="24"/>
  <c r="D35" i="24"/>
  <c r="J35" i="24"/>
  <c r="K35" i="24"/>
  <c r="H35" i="24"/>
  <c r="I18" i="24"/>
  <c r="M18" i="24"/>
  <c r="E18" i="24"/>
  <c r="L18" i="24"/>
  <c r="G25" i="24"/>
  <c r="M25" i="24"/>
  <c r="E25" i="24"/>
  <c r="L25" i="24"/>
  <c r="I25" i="24"/>
  <c r="C45" i="24"/>
  <c r="C39" i="24"/>
  <c r="K23" i="24"/>
  <c r="I77" i="24"/>
  <c r="H41" i="24"/>
  <c r="F41" i="24"/>
  <c r="D41" i="24"/>
  <c r="K41" i="24"/>
  <c r="K53" i="24"/>
  <c r="J53" i="24"/>
  <c r="K61" i="24"/>
  <c r="J61" i="24"/>
  <c r="K69" i="24"/>
  <c r="J69" i="24"/>
  <c r="K55" i="24"/>
  <c r="J55" i="24"/>
  <c r="K63" i="24"/>
  <c r="J63" i="24"/>
  <c r="K71" i="24"/>
  <c r="J71" i="24"/>
  <c r="K52" i="24"/>
  <c r="J52" i="24"/>
  <c r="K60" i="24"/>
  <c r="J60" i="24"/>
  <c r="K68" i="24"/>
  <c r="J68" i="24"/>
  <c r="H43" i="24"/>
  <c r="F43" i="24"/>
  <c r="D43" i="24"/>
  <c r="K43" i="24"/>
  <c r="K57" i="24"/>
  <c r="J57" i="24"/>
  <c r="K65" i="24"/>
  <c r="J65" i="24"/>
  <c r="K73" i="24"/>
  <c r="J73" i="24"/>
  <c r="K54" i="24"/>
  <c r="J54" i="24"/>
  <c r="K62" i="24"/>
  <c r="J62" i="24"/>
  <c r="K70" i="24"/>
  <c r="J70" i="24"/>
  <c r="K51" i="24"/>
  <c r="J51" i="24"/>
  <c r="K59" i="24"/>
  <c r="J59" i="24"/>
  <c r="K67" i="24"/>
  <c r="J67" i="24"/>
  <c r="K75" i="24"/>
  <c r="J75" i="24"/>
  <c r="J77" i="24" s="1"/>
  <c r="I20" i="24"/>
  <c r="M20" i="24"/>
  <c r="E20" i="24"/>
  <c r="I28" i="24"/>
  <c r="M28" i="24"/>
  <c r="E28" i="24"/>
  <c r="I37" i="24"/>
  <c r="G37" i="24"/>
  <c r="L37" i="24"/>
  <c r="G20" i="24"/>
  <c r="G28" i="24"/>
  <c r="K56" i="24"/>
  <c r="J56" i="24"/>
  <c r="K64" i="24"/>
  <c r="J64" i="24"/>
  <c r="K72" i="24"/>
  <c r="J72" i="24"/>
  <c r="G40" i="24"/>
  <c r="G42" i="24"/>
  <c r="G44" i="24"/>
  <c r="H40" i="24"/>
  <c r="L41" i="24"/>
  <c r="H42" i="24"/>
  <c r="L43" i="24"/>
  <c r="H44" i="24"/>
  <c r="J40" i="24"/>
  <c r="J42" i="24"/>
  <c r="J44" i="24"/>
  <c r="E40" i="24"/>
  <c r="E42" i="24"/>
  <c r="E44" i="24"/>
  <c r="K77" i="24" l="1"/>
  <c r="I45" i="24"/>
  <c r="G45" i="24"/>
  <c r="M45" i="24"/>
  <c r="E45" i="24"/>
  <c r="L45" i="24"/>
  <c r="H45" i="24"/>
  <c r="F45" i="24"/>
  <c r="D45" i="24"/>
  <c r="K45" i="24"/>
  <c r="J45" i="24"/>
  <c r="K6" i="24"/>
  <c r="J6" i="24"/>
  <c r="H6" i="24"/>
  <c r="F6" i="24"/>
  <c r="D6" i="24"/>
  <c r="H39" i="24"/>
  <c r="F39" i="24"/>
  <c r="D39" i="24"/>
  <c r="K39" i="24"/>
  <c r="J39" i="24"/>
  <c r="K14" i="24"/>
  <c r="J14" i="24"/>
  <c r="H14" i="24"/>
  <c r="F14" i="24"/>
  <c r="D14" i="24"/>
  <c r="J79" i="24"/>
  <c r="J78" i="24"/>
  <c r="I39" i="24"/>
  <c r="G39" i="24"/>
  <c r="L39" i="24"/>
  <c r="E39" i="24"/>
  <c r="M39" i="24"/>
  <c r="I14" i="24"/>
  <c r="M14" i="24"/>
  <c r="E14" i="24"/>
  <c r="L14" i="24"/>
  <c r="G14" i="24"/>
  <c r="I79" i="24"/>
  <c r="I6" i="24"/>
  <c r="M6" i="24"/>
  <c r="E6" i="24"/>
  <c r="L6" i="24"/>
  <c r="G6" i="24"/>
  <c r="K79" i="24" l="1"/>
  <c r="K78" i="24"/>
  <c r="I78" i="24"/>
  <c r="I83" i="24" l="1"/>
  <c r="I82" i="24"/>
  <c r="I81" i="24"/>
</calcChain>
</file>

<file path=xl/sharedStrings.xml><?xml version="1.0" encoding="utf-8"?>
<sst xmlns="http://schemas.openxmlformats.org/spreadsheetml/2006/main" count="1712" uniqueCount="522">
  <si>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</si>
  <si>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</si>
  <si>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</si>
  <si>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</si>
  <si>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</si>
  <si>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</si>
  <si>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</si>
  <si>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</si>
  <si>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</si>
  <si>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</si>
  <si>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</si>
  <si>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</si>
  <si>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</si>
  <si>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Heide (127)</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</si>
  <si>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</si>
  <si>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</si>
  <si>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</si>
  <si>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</si>
  <si>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</si>
  <si>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</si>
  <si>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</si>
  <si>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</si>
  <si>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</si>
  <si>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</si>
  <si>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</si>
  <si>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</si>
  <si>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</si>
  <si>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</si>
  <si>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</si>
  <si>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</si>
  <si>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</si>
  <si>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</si>
  <si>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</si>
  <si>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</si>
  <si>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</si>
  <si>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</si>
  <si>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</si>
  <si>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</si>
  <si>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</si>
  <si>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</si>
  <si>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</si>
  <si>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</si>
  <si>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</si>
  <si>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</si>
  <si>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</si>
  <si>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</si>
  <si>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</si>
  <si>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</si>
  <si>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</si>
  <si>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</si>
  <si>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</si>
  <si>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</si>
  <si>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</si>
  <si>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</si>
  <si>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</si>
  <si>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</si>
  <si>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</si>
  <si>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</si>
  <si>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</si>
  <si>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</si>
  <si>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</si>
  <si>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</si>
  <si>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</si>
  <si>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</si>
  <si>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</si>
  <si>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</si>
  <si>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</si>
  <si>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</si>
  <si>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</si>
  <si>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</si>
  <si>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</si>
  <si>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</si>
  <si>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</si>
  <si>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</si>
  <si>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</si>
  <si>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</si>
  <si>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</si>
  <si>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</si>
  <si>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</si>
  <si>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</si>
  <si>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</si>
  <si>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</si>
  <si>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</si>
  <si>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</si>
  <si>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</si>
  <si>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</si>
  <si>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</si>
  <si>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</si>
  <si>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</si>
  <si>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</si>
  <si>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</si>
  <si>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</si>
  <si>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Heide (127);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</si>
  <si>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</si>
  <si>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</si>
  <si>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</si>
  <si>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</si>
  <si>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</si>
  <si>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</si>
  <si>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</si>
  <si>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</si>
  <si>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</si>
  <si>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</si>
  <si>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</si>
  <si>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</si>
  <si>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</si>
  <si>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</si>
  <si>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</si>
  <si>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</si>
  <si>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</si>
  <si>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</si>
  <si>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</si>
  <si>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</si>
  <si>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</si>
  <si>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</si>
  <si>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</si>
  <si>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</si>
  <si>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</si>
  <si>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</si>
  <si>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</si>
  <si>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</si>
  <si>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</si>
  <si>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</si>
  <si>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</si>
  <si>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</si>
  <si>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</si>
  <si>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</si>
  <si>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</si>
  <si>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</si>
  <si>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Nord</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</si>
  <si>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</si>
  <si>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</si>
  <si>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</si>
  <si>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</si>
  <si>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</si>
  <si>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</si>
  <si>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</si>
  <si>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</si>
  <si>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</si>
  <si>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</si>
  <si>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</si>
  <si>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</si>
  <si>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</si>
  <si>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</si>
  <si>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</si>
  <si>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</si>
  <si>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</si>
  <si>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</si>
  <si>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</si>
  <si>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</si>
  <si>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</si>
  <si>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</si>
  <si>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</si>
  <si>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</si>
  <si>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</si>
  <si>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</si>
  <si>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</si>
  <si>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</si>
  <si>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</si>
  <si>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</si>
  <si>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</si>
  <si>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</si>
  <si>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</si>
  <si>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</si>
  <si>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</si>
  <si>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</si>
  <si>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</si>
  <si>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</si>
  <si>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</si>
  <si>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</si>
  <si>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</si>
  <si>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</si>
  <si>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</si>
  <si>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</si>
  <si>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</si>
  <si>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</si>
  <si>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</si>
  <si>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</si>
  <si>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</si>
  <si>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</si>
  <si>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</si>
  <si>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</si>
  <si>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</si>
  <si>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Heide (127)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</si>
  <si>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</si>
  <si>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</si>
  <si>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</si>
  <si>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</si>
  <si>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</si>
  <si>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</si>
  <si>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</si>
  <si>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</si>
  <si>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</si>
  <si>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</si>
  <si>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</si>
  <si>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</si>
  <si>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</si>
  <si>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</si>
  <si>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</si>
  <si>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</si>
  <si>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</si>
  <si>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</si>
  <si>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</si>
  <si>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</si>
  <si>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</si>
  <si>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</si>
  <si>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</si>
  <si>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</si>
  <si>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</si>
  <si>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</si>
  <si>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</si>
  <si>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</si>
  <si>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</si>
  <si>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</si>
  <si>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</si>
  <si>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</si>
  <si>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</si>
  <si>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</si>
  <si>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</si>
  <si>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</si>
  <si>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</si>
  <si>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</si>
  <si>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</si>
  <si>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</si>
  <si>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</si>
  <si>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</si>
  <si>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</si>
  <si>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</si>
  <si>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</si>
  <si>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</si>
  <si>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</si>
  <si>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</si>
  <si>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</si>
  <si>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</si>
  <si>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</si>
  <si>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</si>
  <si>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</si>
  <si>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</si>
  <si>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</si>
  <si>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</si>
  <si>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</si>
  <si>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</si>
  <si>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</si>
  <si>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</si>
  <si>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</si>
  <si>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</si>
  <si>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</si>
  <si>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</si>
  <si>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</si>
  <si>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</si>
  <si>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</si>
  <si>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</si>
  <si>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</si>
  <si>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</si>
  <si>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</si>
  <si>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</si>
  <si>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</si>
  <si>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</si>
  <si>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</si>
  <si>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</si>
  <si>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</si>
  <si>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</si>
  <si>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</si>
  <si>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</si>
  <si>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</si>
  <si>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</si>
  <si>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</si>
  <si>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</si>
  <si>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</si>
  <si>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</si>
  <si>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</si>
  <si>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</si>
  <si>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</si>
  <si>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</si>
  <si>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</si>
  <si>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</si>
  <si>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</si>
  <si>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</si>
  <si>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</si>
  <si>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</si>
  <si>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</si>
  <si>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</si>
  <si>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</si>
  <si>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</si>
  <si>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</si>
  <si>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</si>
  <si>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</si>
  <si>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</si>
  <si>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</si>
  <si>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</si>
  <si>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</si>
  <si>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</si>
  <si>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</si>
  <si>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</si>
  <si>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</si>
  <si>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</si>
  <si>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</si>
  <si>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</si>
  <si>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</si>
  <si>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</si>
  <si>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</si>
  <si>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</si>
  <si>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</si>
  <si>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</si>
  <si>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</si>
  <si>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</si>
  <si>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</si>
  <si>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</si>
  <si>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</si>
  <si>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</si>
  <si>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</si>
  <si>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</si>
  <si>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</si>
  <si>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</si>
  <si>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</si>
  <si>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</si>
  <si>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</si>
  <si>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</si>
  <si>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</si>
  <si>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</si>
  <si>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</si>
  <si>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</si>
  <si>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</si>
  <si>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</si>
  <si>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</si>
  <si>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</si>
  <si>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</si>
  <si>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Heide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</si>
  <si>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</si>
  <si>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</si>
  <si>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</si>
  <si>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</si>
  <si>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</si>
  <si>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</si>
  <si>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</si>
  <si>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</si>
  <si>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</si>
  <si>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</si>
  <si>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</si>
  <si>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</si>
  <si>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</si>
  <si>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</si>
  <si>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</si>
  <si>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</si>
  <si>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</si>
  <si>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</si>
  <si>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</si>
  <si>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</si>
  <si>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</si>
  <si>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</si>
  <si>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</si>
  <si>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</si>
  <si>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</si>
  <si>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</si>
  <si>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</si>
  <si>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</si>
  <si>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</si>
  <si>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</si>
  <si>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</si>
  <si>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</si>
  <si>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</si>
  <si>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</si>
  <si>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</si>
  <si>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</si>
  <si>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</si>
  <si>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</si>
  <si>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</si>
  <si>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</si>
  <si>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</si>
  <si>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</si>
  <si>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</si>
  <si>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</si>
  <si>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</si>
  <si>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</si>
  <si>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Heide (127);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</si>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</sst>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{6204DFCC-7311-4993-AC6E-3F9D502BEA38}</c15:txfldGUID>
                      <c15:f>Daten_Diagramme!$D$6</c15:f>
                      <c15:dlblFieldTableCache>
                        <c:ptCount val="1"/>
                        <c:pt idx="0">
                          <c:v>2.1</c:v>
                        </c:pt>
                      </c15:dlblFieldTableCache>
                    </c15:dlblFTEntry>
                  </c15:dlblFieldTable>
                  <c15:showDataLabelsRange val="0"/>
                </c:ext>
                <c:ext xmlns:c16="http://schemas.microsoft.com/office/drawing/2014/chart" uri="{C3380CC4-5D6E-409C-BE32-E72D297353CC}">
                  <c16:uniqueId val="{00000000-B576-44EC-87E3-4BA65353111B}"/>
                </c:ext>
              </c:extLst>
            </c:dLbl>
            <c:dLbl>
              <c:idx val="1"/>
              <c:tx>
                <c:strRef>
                  <c:f>Daten_Diagramme!$D$7</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{10FF08A8-C927-4F2E-A753-A4BE4708E051}</c15:txfldGUID>
                      <c15:f>Daten_Diagramme!$D$7</c15:f>
                      <c15:dlblFieldTableCache>
                        <c:ptCount val="1"/>
                        <c:pt idx="0">
                          <c:v>1.5</c:v>
                        </c:pt>
                      </c15:dlblFieldTableCache>
                    </c15:dlblFTEntry>
                  </c15:dlblFieldTable>
                  <c15:showDataLabelsRange val="0"/>
                </c:ext>
                <c:ext xmlns:c16="http://schemas.microsoft.com/office/drawing/2014/chart" uri="{C3380CC4-5D6E-409C-BE32-E72D297353CC}">
                  <c16:uniqueId val="{00000001-B576-44EC-87E3-4BA65353111B}"/>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{6F72CF7E-E314-40F5-862E-1C25D08A5B2C}</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B576-44EC-87E3-4BA65353111B}"/>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{2C3B7170-057F-4E48-BEE8-7A7EAAA77963}</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B576-44EC-87E3-4BA65353111B}"/>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2.1459967249849177</c:v>
                </c:pt>
                <c:pt idx="1">
                  <c:v>1.4830148993482757</c:v>
                </c:pt>
                <c:pt idx="2">
                  <c:v>1.1186464311118853</c:v>
                </c:pt>
                <c:pt idx="3">
                  <c:v>1.0875687030768</c:v>
                </c:pt>
              </c:numCache>
            </c:numRef>
          </c:val>
          <c:extLst>
            <c:ext xmlns:c16="http://schemas.microsoft.com/office/drawing/2014/chart" uri="{C3380CC4-5D6E-409C-BE32-E72D297353CC}">
              <c16:uniqueId val="{00000004-B576-44EC-87E3-4BA65353111B}"/>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{FBF36859-08BC-41C5-9570-082452491D3F}</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B576-44EC-87E3-4BA65353111B}"/>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{61F9630F-C32E-44F3-8391-879F7C0EBC9F}</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B576-44EC-87E3-4BA65353111B}"/>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{933A08D6-BF3E-4BE8-9818-0D431D33274A}</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B576-44EC-87E3-4BA65353111B}"/>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{54E98735-3CD3-45EF-B48F-106FA97CCDBF}</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B576-44EC-87E3-4BA65353111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B576-44EC-87E3-4BA65353111B}"/>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B576-44EC-87E3-4BA65353111B}"/>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{78E2C2AE-6842-4224-9DD5-26D739584E9F}</c15:txfldGUID>
                      <c15:f>Daten_Diagramme!$E$6</c15:f>
                      <c15:dlblFieldTableCache>
                        <c:ptCount val="1"/>
                        <c:pt idx="0">
                          <c:v>-4.2</c:v>
                        </c:pt>
                      </c15:dlblFieldTableCache>
                    </c15:dlblFTEntry>
                  </c15:dlblFieldTable>
                  <c15:showDataLabelsRange val="0"/>
                </c:ext>
                <c:ext xmlns:c16="http://schemas.microsoft.com/office/drawing/2014/chart" uri="{C3380CC4-5D6E-409C-BE32-E72D297353CC}">
                  <c16:uniqueId val="{00000000-54F8-45CB-9249-526C75B6578B}"/>
                </c:ext>
              </c:extLst>
            </c:dLbl>
            <c:dLbl>
              <c:idx val="1"/>
              <c:tx>
                <c:strRef>
                  <c:f>Daten_Diagramme!$E$7</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{5F2332D5-80DC-4892-B5F3-0859EF2FCC43}</c15:txfldGUID>
                      <c15:f>Daten_Diagramme!$E$7</c15:f>
                      <c15:dlblFieldTableCache>
                        <c:ptCount val="1"/>
                        <c:pt idx="0">
                          <c:v>-3.1</c:v>
                        </c:pt>
                      </c15:dlblFieldTableCache>
                    </c15:dlblFTEntry>
                  </c15:dlblFieldTable>
                  <c15:showDataLabelsRange val="0"/>
                </c:ext>
                <c:ext xmlns:c16="http://schemas.microsoft.com/office/drawing/2014/chart" uri="{C3380CC4-5D6E-409C-BE32-E72D297353CC}">
                  <c16:uniqueId val="{00000001-54F8-45CB-9249-526C75B6578B}"/>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{98006C97-4520-41E1-9FA7-15DADE83A133}</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54F8-45CB-9249-526C75B6578B}"/>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{1CD795A2-B2C2-46B4-90D5-8BFA65AFE63C}</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54F8-45CB-9249-526C75B6578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-4.1942140059797026</c:v>
                </c:pt>
                <c:pt idx="1">
                  <c:v>-3.0848062839072679</c:v>
                </c:pt>
                <c:pt idx="2">
                  <c:v>-2.7637010795899166</c:v>
                </c:pt>
                <c:pt idx="3">
                  <c:v>-2.8655893304673015</c:v>
                </c:pt>
              </c:numCache>
            </c:numRef>
          </c:val>
          <c:extLst>
            <c:ext xmlns:c16="http://schemas.microsoft.com/office/drawing/2014/chart" uri="{C3380CC4-5D6E-409C-BE32-E72D297353CC}">
              <c16:uniqueId val="{00000004-54F8-45CB-9249-526C75B6578B}"/>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{5E77592F-3B7F-4D58-A316-285CA545EE79}</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54F8-45CB-9249-526C75B6578B}"/>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{10530553-5B39-4BE8-9E32-026601C9383B}</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54F8-45CB-9249-526C75B6578B}"/>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{261B5701-9FF6-440C-ABF3-2547063EEBA1}</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54F8-45CB-9249-526C75B6578B}"/>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{5A310A84-8E3A-43C6-8067-69875942642A}</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54F8-45CB-9249-526C75B6578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54F8-45CB-9249-526C75B6578B}"/>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54F8-45CB-9249-526C75B6578B}"/>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{9431096D-7601-4408-83C4-A22F7B1DA9A0}</c15:txfldGUID>
                      <c15:f>Daten_Diagramme!$D$14</c15:f>
                      <c15:dlblFieldTableCache>
                        <c:ptCount val="1"/>
                        <c:pt idx="0">
                          <c:v>2.1</c:v>
                        </c:pt>
                      </c15:dlblFieldTableCache>
                    </c15:dlblFTEntry>
                  </c15:dlblFieldTable>
                  <c15:showDataLabelsRange val="0"/>
                </c:ext>
                <c:ext xmlns:c16="http://schemas.microsoft.com/office/drawing/2014/chart" uri="{C3380CC4-5D6E-409C-BE32-E72D297353CC}">
                  <c16:uniqueId val="{00000000-BBDE-41D9-8891-82F325FE7DEC}"/>
                </c:ext>
              </c:extLst>
            </c:dLbl>
            <c:dLbl>
              <c:idx val="1"/>
              <c:tx>
                <c:strRef>
                  <c:f>Daten_Diagramme!$D$15</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{F22764F9-6526-498B-B167-B983F27B1642}</c15:txfldGUID>
                      <c15:f>Daten_Diagramme!$D$15</c15:f>
                      <c15:dlblFieldTableCache>
                        <c:ptCount val="1"/>
                        <c:pt idx="0">
                          <c:v>3.3</c:v>
                        </c:pt>
                      </c15:dlblFieldTableCache>
                    </c15:dlblFTEntry>
                  </c15:dlblFieldTable>
                  <c15:showDataLabelsRange val="0"/>
                </c:ext>
                <c:ext xmlns:c16="http://schemas.microsoft.com/office/drawing/2014/chart" uri="{C3380CC4-5D6E-409C-BE32-E72D297353CC}">
                  <c16:uniqueId val="{00000001-BBDE-41D9-8891-82F325FE7DEC}"/>
                </c:ext>
              </c:extLst>
            </c:dLbl>
            <c:dLbl>
              <c:idx val="2"/>
              <c:tx>
                <c:strRef>
                  <c:f>Daten_Diagramme!$D$16</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{FCF4E5E9-99BA-43E5-B03C-D8672C651736}</c15:txfldGUID>
                      <c15:f>Daten_Diagramme!$D$16</c15:f>
                      <c15:dlblFieldTableCache>
                        <c:ptCount val="1"/>
                        <c:pt idx="0">
                          <c:v>1.1</c:v>
                        </c:pt>
                      </c15:dlblFieldTableCache>
                    </c15:dlblFTEntry>
                  </c15:dlblFieldTable>
                  <c15:showDataLabelsRange val="0"/>
                </c:ext>
                <c:ext xmlns:c16="http://schemas.microsoft.com/office/drawing/2014/chart" uri="{C3380CC4-5D6E-409C-BE32-E72D297353CC}">
                  <c16:uniqueId val="{00000002-BBDE-41D9-8891-82F325FE7DEC}"/>
                </c:ext>
              </c:extLst>
            </c:dLbl>
            <c:dLbl>
              <c:idx val="3"/>
              <c:tx>
                <c:strRef>
                  <c:f>Daten_Diagramme!$D$17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{C1DF5152-EDEF-4115-886B-38B2E11B8D40}</c15:txfldGUID>
                      <c15:f>Daten_Diagramme!$D$17</c15:f>
                      <c15:dlblFieldTableCache>
                        <c:ptCount val="1"/>
                        <c:pt idx="0">
                          <c:v>1.3</c:v>
                        </c:pt>
                      </c15:dlblFieldTableCache>
                    </c15:dlblFTEntry>
                  </c15:dlblFieldTable>
                  <c15:showDataLabelsRange val="0"/>
                </c:ext>
                <c:ext xmlns:c16="http://schemas.microsoft.com/office/drawing/2014/chart" uri="{C3380CC4-5D6E-409C-BE32-E72D297353CC}">
                  <c16:uniqueId val="{00000003-BBDE-41D9-8891-82F325FE7DEC}"/>
                </c:ext>
              </c:extLst>
            </c:dLbl>
            <c:dLbl>
              <c:idx val="4"/>
              <c:tx>
                <c:strRef>
                  <c:f>Daten_Diagramme!$D$18</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{840ADAEF-A4A8-4DB9-8D7D-5407B0AD4554}</c15:txfldGUID>
                      <c15:f>Daten_Diagramme!$D$18</c15:f>
                      <c15:dlblFieldTableCache>
                        <c:ptCount val="1"/>
                        <c:pt idx="0">
                          <c:v>1.8</c:v>
                        </c:pt>
                      </c15:dlblFieldTableCache>
                    </c15:dlblFTEntry>
                  </c15:dlblFieldTable>
                  <c15:showDataLabelsRange val="0"/>
                </c:ext>
                <c:ext xmlns:c16="http://schemas.microsoft.com/office/drawing/2014/chart" uri="{C3380CC4-5D6E-409C-BE32-E72D297353CC}">
                  <c16:uniqueId val="{00000004-BBDE-41D9-8891-82F325FE7DEC}"/>
                </c:ext>
              </c:extLst>
            </c:dLbl>
            <c:dLbl>
              <c:idx val="5"/>
              <c:tx>
                <c:strRef>
                  <c:f>Daten_Diagramme!$D$19</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{A8F27141-EEFA-4DE2-A105-1AFDAC790C4A}</c15:txfldGUID>
                      <c15:f>Daten_Diagramme!$D$19</c15:f>
                      <c15:dlblFieldTableCache>
                        <c:ptCount val="1"/>
                        <c:pt idx="0">
                          <c:v>-1.0</c:v>
                        </c:pt>
                      </c15:dlblFieldTableCache>
                    </c15:dlblFTEntry>
                  </c15:dlblFieldTable>
                  <c15:showDataLabelsRange val="0"/>
                </c:ext>
                <c:ext xmlns:c16="http://schemas.microsoft.com/office/drawing/2014/chart" uri="{C3380CC4-5D6E-409C-BE32-E72D297353CC}">
                  <c16:uniqueId val="{00000005-BBDE-41D9-8891-82F325FE7DEC}"/>
                </c:ext>
              </c:extLst>
            </c:dLbl>
            <c:dLbl>
              <c:idx val="6"/>
              <c:tx>
                <c:strRef>
                  <c:f>Daten_Diagramme!$D$20</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{A27DEF3E-EB00-4E92-80B8-8C0FFD264826}</c15:txfldGUID>
                      <c15:f>Daten_Diagramme!$D$20</c15:f>
                      <c15:dlblFieldTableCache>
                        <c:ptCount val="1"/>
                        <c:pt idx="0">
                          <c:v>4.0</c:v>
                        </c:pt>
                      </c15:dlblFieldTableCache>
                    </c15:dlblFTEntry>
                  </c15:dlblFieldTable>
                  <c15:showDataLabelsRange val="0"/>
                </c:ext>
                <c:ext xmlns:c16="http://schemas.microsoft.com/office/drawing/2014/chart" uri="{C3380CC4-5D6E-409C-BE32-E72D297353CC}">
                  <c16:uniqueId val="{00000006-BBDE-41D9-8891-82F325FE7DEC}"/>
                </c:ext>
              </c:extLst>
            </c:dLbl>
            <c:dLbl>
              <c:idx val="7"/>
              <c:tx>
                <c:strRef>
                  <c:f>Daten_Diagramme!$D$21</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{766DE72B-E8FA-4F01-BF01-AF41A0CB5084}</c15:txfldGUID>
                      <c15:f>Daten_Diagramme!$D$21</c15:f>
                      <c15:dlblFieldTableCache>
                        <c:ptCount val="1"/>
                        <c:pt idx="0">
                          <c:v>1.0</c:v>
                        </c:pt>
                      </c15:dlblFieldTableCache>
                    </c15:dlblFTEntry>
                  </c15:dlblFieldTable>
                  <c15:showDataLabelsRange val="0"/>
                </c:ext>
                <c:ext xmlns:c16="http://schemas.microsoft.com/office/drawing/2014/chart" uri="{C3380CC4-5D6E-409C-BE32-E72D297353CC}">
                  <c16:uniqueId val="{00000007-BBDE-41D9-8891-82F325FE7DEC}"/>
                </c:ext>
              </c:extLst>
            </c:dLbl>
            <c:dLbl>
              <c:idx val="8"/>
              <c:tx>
                <c:strRef>
                  <c:f>Daten_Diagramme!$D$22</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{B006590D-20E2-44A8-9D30-41A76AFB48F3}</c15:txfldGUID>
                      <c15:f>Daten_Diagramme!$D$22</c15:f>
                      <c15:dlblFieldTableCache>
                        <c:ptCount val="1"/>
                        <c:pt idx="0">
                          <c:v>2.4</c:v>
                        </c:pt>
                      </c15:dlblFieldTableCache>
                    </c15:dlblFTEntry>
                  </c15:dlblFieldTable>
                  <c15:showDataLabelsRange val="0"/>
                </c:ext>
                <c:ext xmlns:c16="http://schemas.microsoft.com/office/drawing/2014/chart" uri="{C3380CC4-5D6E-409C-BE32-E72D297353CC}">
                  <c16:uniqueId val="{00000008-BBDE-41D9-8891-82F325FE7DEC}"/>
                </c:ext>
              </c:extLst>
            </c:dLbl>
            <c:dLbl>
              <c:idx val="9"/>
              <c:tx>
                <c:strRef>
                  <c:f>Daten_Diagramme!$D$23</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{5A8A5947-D9E9-4860-9F79-69E972ADB890}</c15:txfldGUID>
                      <c15:f>Daten_Diagramme!$D$23</c15:f>
                      <c15:dlblFieldTableCache>
                        <c:ptCount val="1"/>
                        <c:pt idx="0">
                          <c:v>1.0</c:v>
                        </c:pt>
                      </c15:dlblFieldTableCache>
                    </c15:dlblFTEntry>
                  </c15:dlblFieldTable>
                  <c15:showDataLabelsRange val="0"/>
                </c:ext>
                <c:ext xmlns:c16="http://schemas.microsoft.com/office/drawing/2014/chart" uri="{C3380CC4-5D6E-409C-BE32-E72D297353CC}">
                  <c16:uniqueId val="{00000009-BBDE-41D9-8891-82F325FE7DEC}"/>
                </c:ext>
              </c:extLst>
            </c:dLbl>
            <c:dLbl>
              <c:idx val="10"/>
              <c:tx>
                <c:strRef>
                  <c:f>Daten_Diagramme!$D$24</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{726FB718-7342-4B79-AAEC-284117F61BDE}</c15:txfldGUID>
                      <c15:f>Daten_Diagramme!$D$24</c15:f>
                      <c15:dlblFieldTableCache>
                        <c:ptCount val="1"/>
                        <c:pt idx="0">
                          <c:v>5.5</c:v>
                        </c:pt>
                      </c15:dlblFieldTableCache>
                    </c15:dlblFTEntry>
                  </c15:dlblFieldTable>
                  <c15:showDataLabelsRange val="0"/>
                </c:ext>
                <c:ext xmlns:c16="http://schemas.microsoft.com/office/drawing/2014/chart" uri="{C3380CC4-5D6E-409C-BE32-E72D297353CC}">
                  <c16:uniqueId val="{0000000A-BBDE-41D9-8891-82F325FE7DEC}"/>
                </c:ext>
              </c:extLst>
            </c:dLbl>
            <c:dLbl>
              <c:idx val="11"/>
              <c:tx>
                <c:strRef>
                  <c:f>Daten_Diagramme!$D$25</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{28B5805A-A942-4F9C-99EA-9B559E38A181}</c15:txfldGUID>
                      <c15:f>Daten_Diagramme!$D$25</c15:f>
                      <c15:dlblFieldTableCache>
                        <c:ptCount val="1"/>
                        <c:pt idx="0">
                          <c:v>0.3</c:v>
                        </c:pt>
                      </c15:dlblFieldTableCache>
                    </c15:dlblFTEntry>
                  </c15:dlblFieldTable>
                  <c15:showDataLabelsRange val="0"/>
                </c:ext>
                <c:ext xmlns:c16="http://schemas.microsoft.com/office/drawing/2014/chart" uri="{C3380CC4-5D6E-409C-BE32-E72D297353CC}">
                  <c16:uniqueId val="{0000000B-BBDE-41D9-8891-82F325FE7DEC}"/>
                </c:ext>
              </c:extLst>
            </c:dLbl>
            <c:dLbl>
              <c:idx val="12"/>
              <c:tx>
                <c:strRef>
                  <c:f>Daten_Diagramme!$D$26</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{D8FC43C8-7861-40F1-B6C3-4D8A51CD4A87}</c15:txfldGUID>
                      <c15:f>Daten_Diagramme!$D$26</c15:f>
                      <c15:dlblFieldTableCache>
                        <c:ptCount val="1"/>
                        <c:pt idx="0">
                          <c:v>-1.7</c:v>
                        </c:pt>
                      </c15:dlblFieldTableCache>
                    </c15:dlblFTEntry>
                  </c15:dlblFieldTable>
                  <c15:showDataLabelsRange val="0"/>
                </c:ext>
                <c:ext xmlns:c16="http://schemas.microsoft.com/office/drawing/2014/chart" uri="{C3380CC4-5D6E-409C-BE32-E72D297353CC}">
                  <c16:uniqueId val="{0000000C-BBDE-41D9-8891-82F325FE7DEC}"/>
                </c:ext>
              </c:extLst>
            </c:dLbl>
            <c:dLbl>
              <c:idx val="13"/>
              <c:tx>
                <c:strRef>
                  <c:f>Daten_Diagramme!$D$27</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{01289AB0-1D05-40B5-B333-253B0DF302CE}</c15:txfldGUID>
                      <c15:f>Daten_Diagramme!$D$27</c15:f>
                      <c15:dlblFieldTableCache>
                        <c:ptCount val="1"/>
                        <c:pt idx="0">
                          <c:v>4.3</c:v>
                        </c:pt>
                      </c15:dlblFieldTableCache>
                    </c15:dlblFTEntry>
                  </c15:dlblFieldTable>
                  <c15:showDataLabelsRange val="0"/>
                </c:ext>
                <c:ext xmlns:c16="http://schemas.microsoft.com/office/drawing/2014/chart" uri="{C3380CC4-5D6E-409C-BE32-E72D297353CC}">
                  <c16:uniqueId val="{0000000D-BBDE-41D9-8891-82F325FE7DEC}"/>
                </c:ext>
              </c:extLst>
            </c:dLbl>
            <c:dLbl>
              <c:idx val="14"/>
              <c:tx>
                <c:strRef>
                  <c:f>Daten_Diagramme!$D$28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{9431517B-151A-4A86-BBDF-725BC661FD20}</c15:txfldGUID>
                      <c15:f>Daten_Diagramme!$D$28</c15:f>
                      <c15:dlblFieldTableCache>
                        <c:ptCount val="1"/>
                        <c:pt idx="0">
                          <c:v>-0.7</c:v>
                        </c:pt>
                      </c15:dlblFieldTableCache>
                    </c15:dlblFTEntry>
                  </c15:dlblFieldTable>
                  <c15:showDataLabelsRange val="0"/>
                </c:ext>
                <c:ext xmlns:c16="http://schemas.microsoft.com/office/drawing/2014/chart" uri="{C3380CC4-5D6E-409C-BE32-E72D297353CC}">
                  <c16:uniqueId val="{0000000E-BBDE-41D9-8891-82F325FE7DEC}"/>
                </c:ext>
              </c:extLst>
            </c:dLbl>
            <c:dLbl>
              <c:idx val="15"/>
              <c:tx>
                <c:strRef>
                  <c:f>Daten_Diagramme!$D$29</c:f>
                  <c:strCache>
                    <c:ptCount val="1"/>
                    <c:pt idx="0">
                      <c:v>-22.8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{7DE2C658-AABD-427E-8F3B-A3326F2F639D}</c15:txfldGUID>
                      <c15:f>Daten_Diagramme!$D$29</c15:f>
                      <c15:dlblFieldTableCache>
                        <c:ptCount val="1"/>
                        <c:pt idx="0">
                          <c:v>-22.8</c:v>
                        </c:pt>
                      </c15:dlblFieldTableCache>
                    </c15:dlblFTEntry>
                  </c15:dlblFieldTable>
                  <c15:showDataLabelsRange val="0"/>
                </c:ext>
                <c:ext xmlns:c16="http://schemas.microsoft.com/office/drawing/2014/chart" uri="{C3380CC4-5D6E-409C-BE32-E72D297353CC}">
                  <c16:uniqueId val="{0000000F-BBDE-41D9-8891-82F325FE7DEC}"/>
                </c:ext>
              </c:extLst>
            </c:dLbl>
            <c:dLbl>
              <c:idx val="16"/>
              <c:tx>
                <c:strRef>
                  <c:f>Daten_Diagramme!$D$30</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{DB3D822A-8B23-4B5B-9090-4606BFF5CF88}</c15:txfldGUID>
                      <c15:f>Daten_Diagramme!$D$30</c15:f>
                      <c15:dlblFieldTableCache>
                        <c:ptCount val="1"/>
                        <c:pt idx="0">
                          <c:v>2.3</c:v>
                        </c:pt>
                      </c15:dlblFieldTableCache>
                    </c15:dlblFTEntry>
                  </c15:dlblFieldTable>
                  <c15:showDataLabelsRange val="0"/>
                </c:ext>
                <c:ext xmlns:c16="http://schemas.microsoft.com/office/drawing/2014/chart" uri="{C3380CC4-5D6E-409C-BE32-E72D297353CC}">
                  <c16:uniqueId val="{00000010-BBDE-41D9-8891-82F325FE7DEC}"/>
                </c:ext>
              </c:extLst>
            </c:dLbl>
            <c:dLbl>
              <c:idx val="17"/>
              <c:tx>
                <c:strRef>
                  <c:f>Daten_Diagramme!$D$31</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{B9341410-FABF-4A33-9171-8789AD4275EA}</c15:txfldGUID>
                      <c15:f>Daten_Diagramme!$D$31</c15:f>
                      <c15:dlblFieldTableCache>
                        <c:ptCount val="1"/>
                        <c:pt idx="0">
                          <c:v>6.5</c:v>
                        </c:pt>
                      </c15:dlblFieldTableCache>
                    </c15:dlblFTEntry>
                  </c15:dlblFieldTable>
                  <c15:showDataLabelsRange val="0"/>
                </c:ext>
                <c:ext xmlns:c16="http://schemas.microsoft.com/office/drawing/2014/chart" uri="{C3380CC4-5D6E-409C-BE32-E72D297353CC}">
                  <c16:uniqueId val="{00000011-BBDE-41D9-8891-82F325FE7DEC}"/>
                </c:ext>
              </c:extLst>
            </c:dLbl>
            <c:dLbl>
              <c:idx val="18"/>
              <c:tx>
                <c:strRef>
                  <c:f>Daten_Diagramme!$D$32</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{D49DDA2C-D7F5-4418-8039-078D14CACF3D}</c15:txfldGUID>
                      <c15:f>Daten_Diagramme!$D$32</c15:f>
                      <c15:dlblFieldTableCache>
                        <c:ptCount val="1"/>
                        <c:pt idx="0">
                          <c:v>3.8</c:v>
                        </c:pt>
                      </c15:dlblFieldTableCache>
                    </c15:dlblFTEntry>
                  </c15:dlblFieldTable>
                  <c15:showDataLabelsRange val="0"/>
                </c:ext>
                <c:ext xmlns:c16="http://schemas.microsoft.com/office/drawing/2014/chart" uri="{C3380CC4-5D6E-409C-BE32-E72D297353CC}">
                  <c16:uniqueId val="{00000012-BBDE-41D9-8891-82F325FE7DEC}"/>
                </c:ext>
              </c:extLst>
            </c:dLbl>
            <c:dLbl>
              <c:idx val="19"/>
              <c:tx>
                <c:strRef>
                  <c:f>Daten_Diagramme!$D$33</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{1E8BC2F3-EED1-481C-997D-B51AA045B329}</c15:txfldGUID>
                      <c15:f>Daten_Diagramme!$D$33</c15:f>
                      <c15:dlblFieldTableCache>
                        <c:ptCount val="1"/>
                        <c:pt idx="0">
                          <c:v>2.8</c:v>
                        </c:pt>
                      </c15:dlblFieldTableCache>
                    </c15:dlblFTEntry>
                  </c15:dlblFieldTable>
                  <c15:showDataLabelsRange val="0"/>
                </c:ext>
                <c:ext xmlns:c16="http://schemas.microsoft.com/office/drawing/2014/chart" uri="{C3380CC4-5D6E-409C-BE32-E72D297353CC}">
                  <c16:uniqueId val="{00000013-BBDE-41D9-8891-82F325FE7DEC}"/>
                </c:ext>
              </c:extLst>
            </c:dLbl>
            <c:dLbl>
              <c:idx val="20"/>
              <c:tx>
                <c:strRef>
                  <c:f>Daten_Diagramme!$D$34</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{B09FE613-AA19-4D07-A235-EA134D06795D}</c15:txfldGUID>
                      <c15:f>Daten_Diagramme!$D$34</c15:f>
                      <c15:dlblFieldTableCache>
                        <c:ptCount val="1"/>
                        <c:pt idx="0">
                          <c:v>2.6</c:v>
                        </c:pt>
                      </c15:dlblFieldTableCache>
                    </c15:dlblFTEntry>
                  </c15:dlblFieldTable>
                  <c15:showDataLabelsRange val="0"/>
                </c:ext>
                <c:ext xmlns:c16="http://schemas.microsoft.com/office/drawing/2014/chart" uri="{C3380CC4-5D6E-409C-BE32-E72D297353CC}">
                  <c16:uniqueId val="{00000014-BBDE-41D9-8891-82F325FE7DEC}"/>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{DAD18179-1A8C-47F6-B367-72D7B31CB7C6}</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BBDE-41D9-8891-82F325FE7DEC}"/>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{E01C47D3-4DC0-4EDE-AFA3-3FF792AFA6C5}</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BBDE-41D9-8891-82F325FE7DEC}"/>
                </c:ext>
              </c:extLst>
            </c:dLbl>
            <c:dLbl>
              <c:idx val="23"/>
              <c:tx>
                <c:strRef>
                  <c:f>Daten_Diagramme!$D$37</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{73F88C53-E347-43AE-A0F8-2C368589A7E1}</c15:txfldGUID>
                      <c15:f>Daten_Diagramme!$D$37</c15:f>
                      <c15:dlblFieldTableCache>
                        <c:ptCount val="1"/>
                        <c:pt idx="0">
                          <c:v>3.3</c:v>
                        </c:pt>
                      </c15:dlblFieldTableCache>
                    </c15:dlblFTEntry>
                  </c15:dlblFieldTable>
                  <c15:showDataLabelsRange val="0"/>
                </c:ext>
                <c:ext xmlns:c16="http://schemas.microsoft.com/office/drawing/2014/chart" uri="{C3380CC4-5D6E-409C-BE32-E72D297353CC}">
                  <c16:uniqueId val="{00000017-BBDE-41D9-8891-82F325FE7DEC}"/>
                </c:ext>
              </c:extLst>
            </c:dLbl>
            <c:dLbl>
              <c:idx val="24"/>
              <c:layout>
                <c:manualLayout>
                  <c:x val="4.7769028871392123E-3"/>
                  <c:y val="-4.6876052205785108E-5"/>
                </c:manualLayout>
              </c:layout>
              <c:tx>
                <c:strRef>
                  <c:f>Daten_Diagramme!$D$38</c:f>
                  <c:strCache>
                    <c:ptCount val="1"/>
                    <c:pt idx="0">
                      <c:v>1.2</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{8AB9B532-4316-4B27-8861-CE2831CEB61E}</c15:txfldGUID>
                      <c15:f>Daten_Diagramme!$D$38</c15:f>
                      <c15:dlblFieldTableCache>
                        <c:ptCount val="1"/>
                        <c:pt idx="0">
                          <c:v>1.2</c:v>
                        </c:pt>
                      </c15:dlblFieldTableCache>
                    </c15:dlblFTEntry>
                  </c15:dlblFieldTable>
                  <c15:showDataLabelsRange val="0"/>
                </c:ext>
                <c:ext xmlns:c16="http://schemas.microsoft.com/office/drawing/2014/chart" uri="{C3380CC4-5D6E-409C-BE32-E72D297353CC}">
                  <c16:uniqueId val="{00000018-BBDE-41D9-8891-82F325FE7DEC}"/>
                </c:ext>
              </c:extLst>
            </c:dLbl>
            <c:dLbl>
              <c:idx val="25"/>
              <c:tx>
                <c:strRef>
                  <c:f>Daten_Diagramme!$D$39</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{32B9D852-8474-4F4B-B52B-1C2D6F252D7B}</c15:txfldGUID>
                      <c15:f>Daten_Diagramme!$D$39</c15:f>
                      <c15:dlblFieldTableCache>
                        <c:ptCount val="1"/>
                        <c:pt idx="0">
                          <c:v>2.5</c:v>
                        </c:pt>
                      </c15:dlblFieldTableCache>
                    </c15:dlblFTEntry>
                  </c15:dlblFieldTable>
                  <c15:showDataLabelsRange val="0"/>
                </c:ext>
                <c:ext xmlns:c16="http://schemas.microsoft.com/office/drawing/2014/chart" uri="{C3380CC4-5D6E-409C-BE32-E72D297353CC}">
                  <c16:uniqueId val="{00000019-BBDE-41D9-8891-82F325FE7DEC}"/>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{7D6EFB1B-4242-47D4-ABC3-76945F0DD8CC}</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BBDE-41D9-8891-82F325FE7DEC}"/>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{66B01378-B622-4CFD-991B-9D47185F7352}</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BBDE-41D9-8891-82F325FE7DEC}"/>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{71A17FF1-7673-402C-BBDF-939F9307F36F}</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BBDE-41D9-8891-82F325FE7DEC}"/>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{490A5460-7C98-46F5-B9D5-2DBFA7643CD9}</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BBDE-41D9-8891-82F325FE7DEC}"/>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{098FF24C-85B1-413B-AE26-446333481E23}</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BBDE-41D9-8891-82F325FE7DEC}"/>
                </c:ext>
              </c:extLst>
            </c:dLbl>
            <c:dLbl>
              <c:idx val="31"/>
              <c:tx>
                <c:strRef>
                  <c:f>Daten_Diagramme!$D$45</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{0004ED6D-63DC-4192-A6C5-30F65006CDBC}</c15:txfldGUID>
                      <c15:f>Daten_Diagramme!$D$45</c15:f>
                      <c15:dlblFieldTableCache>
                        <c:ptCount val="1"/>
                        <c:pt idx="0">
                          <c:v>2.5</c:v>
                        </c:pt>
                      </c15:dlblFieldTableCache>
                    </c15:dlblFTEntry>
                  </c15:dlblFieldTable>
                  <c15:showDataLabelsRange val="0"/>
                </c:ext>
                <c:ext xmlns:c16="http://schemas.microsoft.com/office/drawing/2014/chart" uri="{C3380CC4-5D6E-409C-BE32-E72D297353CC}">
                  <c16:uniqueId val="{0000001F-BBDE-41D9-8891-82F325FE7DE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2.1459967249849177</c:v>
                </c:pt>
                <c:pt idx="1">
                  <c:v>3.3447358418852149</c:v>
                </c:pt>
                <c:pt idx="2">
                  <c:v>1.084710743801653</c:v>
                </c:pt>
                <c:pt idx="3">
                  <c:v>1.3150204558737579</c:v>
                </c:pt>
                <c:pt idx="4">
                  <c:v>1.8397962071893574</c:v>
                </c:pt>
                <c:pt idx="5">
                  <c:v>-1.0286302074404252</c:v>
                </c:pt>
                <c:pt idx="6">
                  <c:v>4.0490513651087463</c:v>
                </c:pt>
                <c:pt idx="7">
                  <c:v>0.96375143843498279</c:v>
                </c:pt>
                <c:pt idx="8">
                  <c:v>2.4392407308852224</c:v>
                </c:pt>
                <c:pt idx="9">
                  <c:v>0.95281306715063518</c:v>
                </c:pt>
                <c:pt idx="10">
                  <c:v>5.4603427660422481</c:v>
                </c:pt>
                <c:pt idx="11">
                  <c:v>0.26809651474530832</c:v>
                </c:pt>
                <c:pt idx="12">
                  <c:v>-1.6839378238341969</c:v>
                </c:pt>
                <c:pt idx="13">
                  <c:v>4.2800788954635109</c:v>
                </c:pt>
                <c:pt idx="14">
                  <c:v>-0.74906367041198507</c:v>
                </c:pt>
                <c:pt idx="15">
                  <c:v>-22.822822822822822</c:v>
                </c:pt>
                <c:pt idx="16">
                  <c:v>2.2877013177159591</c:v>
                </c:pt>
                <c:pt idx="17">
                  <c:v>6.4621106462110642</c:v>
                </c:pt>
                <c:pt idx="18">
                  <c:v>3.8327526132404182</c:v>
                </c:pt>
                <c:pt idx="19">
                  <c:v>2.847442777351878</c:v>
                </c:pt>
                <c:pt idx="20">
                  <c:v>2.6048807238826432</c:v>
                </c:pt>
                <c:pt idx="21">
                  <c:v>0</c:v>
                </c:pt>
                <c:pt idx="23">
                  <c:v>3.3447358418852149</c:v>
                </c:pt>
                <c:pt idx="24">
                  <c:v>1.1871013465627214</c:v>
                </c:pt>
                <c:pt idx="25">
                  <c:v>2.4744255797761232</c:v>
                </c:pt>
              </c:numCache>
            </c:numRef>
          </c:val>
          <c:extLst>
            <c:ext xmlns:c16="http://schemas.microsoft.com/office/drawing/2014/chart" uri="{C3380CC4-5D6E-409C-BE32-E72D297353CC}">
              <c16:uniqueId val="{00000020-BBDE-41D9-8891-82F325FE7DEC}"/>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{031FACC7-9261-4648-ACD0-06E34244E03E}</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BBDE-41D9-8891-82F325FE7DEC}"/>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{3B276E87-4916-4F93-8CA1-9A7D66442669}</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BBDE-41D9-8891-82F325FE7DEC}"/>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{3E117FB2-D72D-406D-A4B9-D9498E8772C5}</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BBDE-41D9-8891-82F325FE7DEC}"/>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{F14189B8-8333-4C50-9D1D-0DC48C1FD8EE}</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BBDE-41D9-8891-82F325FE7DEC}"/>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{3CEA17F9-3494-4BD9-9883-6304F0EE3CD4}</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BBDE-41D9-8891-82F325FE7DEC}"/>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{267B0D9F-EC48-4ACF-B4B9-FCE9A41EC549}</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BBDE-41D9-8891-82F325FE7DEC}"/>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{4CA65F0C-D0D6-48D2-B048-F1F1867F724E}</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BBDE-41D9-8891-82F325FE7DEC}"/>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{46020125-1552-4333-A282-66969672C0B8}</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BBDE-41D9-8891-82F325FE7DEC}"/>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{BE0E9059-2F0A-4E2D-A270-3054442F4A8B}</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BBDE-41D9-8891-82F325FE7DEC}"/>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{A77D0D41-9160-4FBC-9D15-6918FAC11B64}</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BBDE-41D9-8891-82F325FE7DEC}"/>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{4E6EBCA8-50C6-48A9-AB88-C61D97AC13F6}</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BBDE-41D9-8891-82F325FE7DEC}"/>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{F6517EB2-6B1F-4F6E-9BDF-B1F1CBE32CC0}</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BBDE-41D9-8891-82F325FE7DEC}"/>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{7B20B405-E897-4BD3-8D87-EC7EAA3D172A}</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BBDE-41D9-8891-82F325FE7DEC}"/>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{8E06F986-5F60-4113-8F40-47AD12CD5F93}</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BBDE-41D9-8891-82F325FE7DEC}"/>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{CD5D0AF5-C20B-44CD-ADA1-2DA4D8671FD5}</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BBDE-41D9-8891-82F325FE7DEC}"/>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{E23D03FA-5D93-4E2C-80B5-AD2A3F48CD8A}</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BBDE-41D9-8891-82F325FE7DEC}"/>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{64912A29-2E6F-4AD3-BD2F-7ACE97008067}</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BBDE-41D9-8891-82F325FE7DEC}"/>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{E7E3F7F8-B21D-4485-BB9B-0EA5AB55E0EF}</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BBDE-41D9-8891-82F325FE7DEC}"/>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{C8BC09D6-FA63-44CA-9BB1-F40AB67D371A}</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BBDE-41D9-8891-82F325FE7DEC}"/>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{8263D1CE-4AEC-4A99-BEBB-75B1C948B0A1}</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BBDE-41D9-8891-82F325FE7DEC}"/>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{AF264EFA-3381-4534-A09B-552BBDC83144}</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BBDE-41D9-8891-82F325FE7DEC}"/>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{A42FA8DF-B341-462F-9551-BF8040A63D30}</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BBDE-41D9-8891-82F325FE7DEC}"/>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{F666872E-5061-4911-BD01-B90B769790E8}</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BBDE-41D9-8891-82F325FE7DEC}"/>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{A935F58B-8623-473B-9506-15FC5DB2FF5D}</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BBDE-41D9-8891-82F325FE7DEC}"/>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{B08B45A0-3223-493D-9D17-BEE84DEBC815}</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BBDE-41D9-8891-82F325FE7DEC}"/>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{7A09219D-436A-4870-9009-71045150F53C}</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BBDE-41D9-8891-82F325FE7DEC}"/>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{10DD880B-651D-445C-AF2F-E081B004E8BD}</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BBDE-41D9-8891-82F325FE7DEC}"/>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{0990C859-CABE-43C7-9865-C21F418252C6}</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BBDE-41D9-8891-82F325FE7DEC}"/>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{D969B701-26D5-44F9-969B-D28A432447E9}</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BBDE-41D9-8891-82F325FE7DEC}"/>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{5FB050C2-A1BA-4D46-99E7-4948D685338C}</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BBDE-41D9-8891-82F325FE7DEC}"/>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{0E8667EB-914D-43B2-8479-FF3E02C54971}</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BBDE-41D9-8891-82F325FE7DEC}"/>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{B831BB15-F8AB-4A45-8DB7-77DA6D44E063}</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BBDE-41D9-8891-82F325FE7DE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BBDE-41D9-8891-82F325FE7DEC}"/>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BBDE-41D9-8891-82F325FE7DEC}"/>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{80BF901B-BC03-4EE1-BC6E-D6806F886811}</c15:txfldGUID>
                      <c15:f>Daten_Diagramme!$E$14</c15:f>
                      <c15:dlblFieldTableCache>
                        <c:ptCount val="1"/>
                        <c:pt idx="0">
                          <c:v>-4.2</c:v>
                        </c:pt>
                      </c15:dlblFieldTableCache>
                    </c15:dlblFTEntry>
                  </c15:dlblFieldTable>
                  <c15:showDataLabelsRange val="0"/>
                </c:ext>
                <c:ext xmlns:c16="http://schemas.microsoft.com/office/drawing/2014/chart" uri="{C3380CC4-5D6E-409C-BE32-E72D297353CC}">
                  <c16:uniqueId val="{00000000-317C-4D22-98FC-1F04BF4E83FF}"/>
                </c:ext>
              </c:extLst>
            </c:dLbl>
            <c:dLbl>
              <c:idx val="1"/>
              <c:tx>
                <c:strRef>
                  <c:f>Daten_Diagramme!$E$15</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{6D29864F-F18A-4AF6-91F7-B9B5265F6BF4}</c15:txfldGUID>
                      <c15:f>Daten_Diagramme!$E$15</c15:f>
                      <c15:dlblFieldTableCache>
                        <c:ptCount val="1"/>
                        <c:pt idx="0">
                          <c:v>3.3</c:v>
                        </c:pt>
                      </c15:dlblFieldTableCache>
                    </c15:dlblFTEntry>
                  </c15:dlblFieldTable>
                  <c15:showDataLabelsRange val="0"/>
                </c:ext>
                <c:ext xmlns:c16="http://schemas.microsoft.com/office/drawing/2014/chart" uri="{C3380CC4-5D6E-409C-BE32-E72D297353CC}">
                  <c16:uniqueId val="{00000001-317C-4D22-98FC-1F04BF4E83FF}"/>
                </c:ext>
              </c:extLst>
            </c:dLbl>
            <c:dLbl>
              <c:idx val="2"/>
              <c:tx>
                <c:strRef>
                  <c:f>Daten_Diagramme!$E$16</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{C55E854C-82B1-4377-A1D7-12414ACE2AEE}</c15:txfldGUID>
                      <c15:f>Daten_Diagramme!$E$16</c15:f>
                      <c15:dlblFieldTableCache>
                        <c:ptCount val="1"/>
                        <c:pt idx="0">
                          <c:v>-2.0</c:v>
                        </c:pt>
                      </c15:dlblFieldTableCache>
                    </c15:dlblFTEntry>
                  </c15:dlblFieldTable>
                  <c15:showDataLabelsRange val="0"/>
                </c:ext>
                <c:ext xmlns:c16="http://schemas.microsoft.com/office/drawing/2014/chart" uri="{C3380CC4-5D6E-409C-BE32-E72D297353CC}">
                  <c16:uniqueId val="{00000002-317C-4D22-98FC-1F04BF4E83FF}"/>
                </c:ext>
              </c:extLst>
            </c:dLbl>
            <c:dLbl>
              <c:idx val="3"/>
              <c:tx>
                <c:strRef>
                  <c:f>Daten_Diagramme!$E$17</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{09E5B115-8F3A-4195-9B11-43E5FA25C8FD}</c15:txfldGUID>
                      <c15:f>Daten_Diagramme!$E$17</c15:f>
                      <c15:dlblFieldTableCache>
                        <c:ptCount val="1"/>
                        <c:pt idx="0">
                          <c:v>-0.3</c:v>
                        </c:pt>
                      </c15:dlblFieldTableCache>
                    </c15:dlblFTEntry>
                  </c15:dlblFieldTable>
                  <c15:showDataLabelsRange val="0"/>
                </c:ext>
                <c:ext xmlns:c16="http://schemas.microsoft.com/office/drawing/2014/chart" uri="{C3380CC4-5D6E-409C-BE32-E72D297353CC}">
                  <c16:uniqueId val="{00000003-317C-4D22-98FC-1F04BF4E83FF}"/>
                </c:ext>
              </c:extLst>
            </c:dLbl>
            <c:dLbl>
              <c:idx val="4"/>
              <c:tx>
                <c:strRef>
                  <c:f>Daten_Diagramme!$E$18</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{B7EAE9A4-340B-4D85-90FE-DC9A8A15FD2F}</c15:txfldGUID>
                      <c15:f>Daten_Diagramme!$E$18</c15:f>
                      <c15:dlblFieldTableCache>
                        <c:ptCount val="1"/>
                        <c:pt idx="0">
                          <c:v>-0.9</c:v>
                        </c:pt>
                      </c15:dlblFieldTableCache>
                    </c15:dlblFTEntry>
                  </c15:dlblFieldTable>
                  <c15:showDataLabelsRange val="0"/>
                </c:ext>
                <c:ext xmlns:c16="http://schemas.microsoft.com/office/drawing/2014/chart" uri="{C3380CC4-5D6E-409C-BE32-E72D297353CC}">
                  <c16:uniqueId val="{00000004-317C-4D22-98FC-1F04BF4E83FF}"/>
                </c:ext>
              </c:extLst>
            </c:dLbl>
            <c:dLbl>
              <c:idx val="5"/>
              <c:tx>
                <c:strRef>
                  <c:f>Daten_Diagramme!$E$19</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{7DA6A073-B30A-485B-8B52-352FD38C5E4E}</c15:txfldGUID>
                      <c15:f>Daten_Diagramme!$E$19</c15:f>
                      <c15:dlblFieldTableCache>
                        <c:ptCount val="1"/>
                        <c:pt idx="0">
                          <c:v>4.6</c:v>
                        </c:pt>
                      </c15:dlblFieldTableCache>
                    </c15:dlblFTEntry>
                  </c15:dlblFieldTable>
                  <c15:showDataLabelsRange val="0"/>
                </c:ext>
                <c:ext xmlns:c16="http://schemas.microsoft.com/office/drawing/2014/chart" uri="{C3380CC4-5D6E-409C-BE32-E72D297353CC}">
                  <c16:uniqueId val="{00000005-317C-4D22-98FC-1F04BF4E83FF}"/>
                </c:ext>
              </c:extLst>
            </c:dLbl>
            <c:dLbl>
              <c:idx val="6"/>
              <c:tx>
                <c:strRef>
                  <c:f>Daten_Diagramme!$E$20</c:f>
                  <c:strCache>
                    <c:ptCount val="1"/>
                    <c:pt idx="0">
                      <c:v>-9.9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{177BA092-B700-413E-A4E4-653D00429BD9}</c15:txfldGUID>
                      <c15:f>Daten_Diagramme!$E$20</c15:f>
                      <c15:dlblFieldTableCache>
                        <c:ptCount val="1"/>
                        <c:pt idx="0">
                          <c:v>-9.9</c:v>
                        </c:pt>
                      </c15:dlblFieldTableCache>
                    </c15:dlblFTEntry>
                  </c15:dlblFieldTable>
                  <c15:showDataLabelsRange val="0"/>
                </c:ext>
                <c:ext xmlns:c16="http://schemas.microsoft.com/office/drawing/2014/chart" uri="{C3380CC4-5D6E-409C-BE32-E72D297353CC}">
                  <c16:uniqueId val="{00000006-317C-4D22-98FC-1F04BF4E83FF}"/>
                </c:ext>
              </c:extLst>
            </c:dLbl>
            <c:dLbl>
              <c:idx val="7"/>
              <c:tx>
                <c:strRef>
                  <c:f>Daten_Diagramme!$E$21</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{42F8ED99-E4A3-4E7B-A73B-C77C8B83FB61}</c15:txfldGUID>
                      <c15:f>Daten_Diagramme!$E$21</c15:f>
                      <c15:dlblFieldTableCache>
                        <c:ptCount val="1"/>
                        <c:pt idx="0">
                          <c:v>3.3</c:v>
                        </c:pt>
                      </c15:dlblFieldTableCache>
                    </c15:dlblFTEntry>
                  </c15:dlblFieldTable>
                  <c15:showDataLabelsRange val="0"/>
                </c:ext>
                <c:ext xmlns:c16="http://schemas.microsoft.com/office/drawing/2014/chart" uri="{C3380CC4-5D6E-409C-BE32-E72D297353CC}">
                  <c16:uniqueId val="{00000007-317C-4D22-98FC-1F04BF4E83FF}"/>
                </c:ext>
              </c:extLst>
            </c:dLbl>
            <c:dLbl>
              <c:idx val="8"/>
              <c:tx>
                <c:strRef>
                  <c:f>Daten_Diagramme!$E$22</c:f>
                  <c:strCache>
                    <c:ptCount val="1"/>
                    <c:pt idx="0">
                      <c:v>-4.5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{A366C407-5D18-41A3-84EB-AF9604E4E651}</c15:txfldGUID>
                      <c15:f>Daten_Diagramme!$E$22</c15:f>
                      <c15:dlblFieldTableCache>
                        <c:ptCount val="1"/>
                        <c:pt idx="0">
                          <c:v>-4.5</c:v>
                        </c:pt>
                      </c15:dlblFieldTableCache>
                    </c15:dlblFTEntry>
                  </c15:dlblFieldTable>
                  <c15:showDataLabelsRange val="0"/>
                </c:ext>
                <c:ext xmlns:c16="http://schemas.microsoft.com/office/drawing/2014/chart" uri="{C3380CC4-5D6E-409C-BE32-E72D297353CC}">
                  <c16:uniqueId val="{00000008-317C-4D22-98FC-1F04BF4E83FF}"/>
                </c:ext>
              </c:extLst>
            </c:dLbl>
            <c:dLbl>
              <c:idx val="9"/>
              <c:tx>
                <c:strRef>
                  <c:f>Daten_Diagramme!$E$23</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{D7A5F29A-C02A-49AC-8436-3DD9216C3270}</c15:txfldGUID>
                      <c15:f>Daten_Diagramme!$E$23</c15:f>
                      <c15:dlblFieldTableCache>
                        <c:ptCount val="1"/>
                        <c:pt idx="0">
                          <c:v>-4.2</c:v>
                        </c:pt>
                      </c15:dlblFieldTableCache>
                    </c15:dlblFTEntry>
                  </c15:dlblFieldTable>
                  <c15:showDataLabelsRange val="0"/>
                </c:ext>
                <c:ext xmlns:c16="http://schemas.microsoft.com/office/drawing/2014/chart" uri="{C3380CC4-5D6E-409C-BE32-E72D297353CC}">
                  <c16:uniqueId val="{00000009-317C-4D22-98FC-1F04BF4E83FF}"/>
                </c:ext>
              </c:extLst>
            </c:dLbl>
            <c:dLbl>
              <c:idx val="10"/>
              <c:tx>
                <c:strRef>
                  <c:f>Daten_Diagramme!$E$24</c:f>
                  <c:strCache>
                    <c:ptCount val="1"/>
                    <c:pt idx="0">
                      <c:v>-13.0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{B6BA260F-3772-4AC3-B27F-2AFB744A4CE8}</c15:txfldGUID>
                      <c15:f>Daten_Diagramme!$E$24</c15:f>
                      <c15:dlblFieldTableCache>
                        <c:ptCount val="1"/>
                        <c:pt idx="0">
                          <c:v>-13.0</c:v>
                        </c:pt>
                      </c15:dlblFieldTableCache>
                    </c15:dlblFTEntry>
                  </c15:dlblFieldTable>
                  <c15:showDataLabelsRange val="0"/>
                </c:ext>
                <c:ext xmlns:c16="http://schemas.microsoft.com/office/drawing/2014/chart" uri="{C3380CC4-5D6E-409C-BE32-E72D297353CC}">
                  <c16:uniqueId val="{0000000A-317C-4D22-98FC-1F04BF4E83FF}"/>
                </c:ext>
              </c:extLst>
            </c:dLbl>
            <c:dLbl>
              <c:idx val="11"/>
              <c:tx>
                <c:strRef>
                  <c:f>Daten_Diagramme!$E$25</c:f>
                  <c:strCache>
                    <c:ptCount val="1"/>
                    <c:pt idx="0">
                      <c:v>-5.3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{5C94B669-EFED-48A3-BA2D-F9B1DCD0A209}</c15:txfldGUID>
                      <c15:f>Daten_Diagramme!$E$25</c15:f>
                      <c15:dlblFieldTableCache>
                        <c:ptCount val="1"/>
                        <c:pt idx="0">
                          <c:v>-5.3</c:v>
                        </c:pt>
                      </c15:dlblFieldTableCache>
                    </c15:dlblFTEntry>
                  </c15:dlblFieldTable>
                  <c15:showDataLabelsRange val="0"/>
                </c:ext>
                <c:ext xmlns:c16="http://schemas.microsoft.com/office/drawing/2014/chart" uri="{C3380CC4-5D6E-409C-BE32-E72D297353CC}">
                  <c16:uniqueId val="{0000000B-317C-4D22-98FC-1F04BF4E83FF}"/>
                </c:ext>
              </c:extLst>
            </c:dLbl>
            <c:dLbl>
              <c:idx val="12"/>
              <c:tx>
                <c:strRef>
                  <c:f>Daten_Diagramme!$E$26</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{386F0673-E68B-4EE5-8038-9B60E6C1B531}</c15:txfldGUID>
                      <c15:f>Daten_Diagramme!$E$26</c15:f>
                      <c15:dlblFieldTableCache>
                        <c:ptCount val="1"/>
                        <c:pt idx="0">
                          <c:v>-1.8</c:v>
                        </c:pt>
                      </c15:dlblFieldTableCache>
                    </c15:dlblFTEntry>
                  </c15:dlblFieldTable>
                  <c15:showDataLabelsRange val="0"/>
                </c:ext>
                <c:ext xmlns:c16="http://schemas.microsoft.com/office/drawing/2014/chart" uri="{C3380CC4-5D6E-409C-BE32-E72D297353CC}">
                  <c16:uniqueId val="{0000000C-317C-4D22-98FC-1F04BF4E83FF}"/>
                </c:ext>
              </c:extLst>
            </c:dLbl>
            <c:dLbl>
              <c:idx val="13"/>
              <c:tx>
                <c:strRef>
                  <c:f>Daten_Diagramme!$E$27</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{ACABEA87-779B-4365-8717-8C2D4C1BCE84}</c15:txfldGUID>
                      <c15:f>Daten_Diagramme!$E$27</c15:f>
                      <c15:dlblFieldTableCache>
                        <c:ptCount val="1"/>
                        <c:pt idx="0">
                          <c:v>-1.8</c:v>
                        </c:pt>
                      </c15:dlblFieldTableCache>
                    </c15:dlblFTEntry>
                  </c15:dlblFieldTable>
                  <c15:showDataLabelsRange val="0"/>
                </c:ext>
                <c:ext xmlns:c16="http://schemas.microsoft.com/office/drawing/2014/chart" uri="{C3380CC4-5D6E-409C-BE32-E72D297353CC}">
                  <c16:uniqueId val="{0000000D-317C-4D22-98FC-1F04BF4E83FF}"/>
                </c:ext>
              </c:extLst>
            </c:dLbl>
            <c:dLbl>
              <c:idx val="14"/>
              <c:tx>
                <c:strRef>
                  <c:f>Daten_Diagramme!$E$28</c:f>
                  <c:strCache>
                    <c:ptCount val="1"/>
                    <c:pt idx="0">
                      <c:v>-8.7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{E85402AD-9150-480C-B790-44CC6890FFF7}</c15:txfldGUID>
                      <c15:f>Daten_Diagramme!$E$28</c15:f>
                      <c15:dlblFieldTableCache>
                        <c:ptCount val="1"/>
                        <c:pt idx="0">
                          <c:v>-8.7</c:v>
                        </c:pt>
                      </c15:dlblFieldTableCache>
                    </c15:dlblFTEntry>
                  </c15:dlblFieldTable>
                  <c15:showDataLabelsRange val="0"/>
                </c:ext>
                <c:ext xmlns:c16="http://schemas.microsoft.com/office/drawing/2014/chart" uri="{C3380CC4-5D6E-409C-BE32-E72D297353CC}">
                  <c16:uniqueId val="{0000000E-317C-4D22-98FC-1F04BF4E83FF}"/>
                </c:ext>
              </c:extLst>
            </c:dLbl>
            <c:dLbl>
              <c:idx val="15"/>
              <c:tx>
                <c:strRef>
                  <c:f>Daten_Diagramme!$E$29</c:f>
                  <c:strCache>
                    <c:ptCount val="1"/>
                    <c:pt idx="0">
                      <c:v>-15.4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{24D3A48C-E34E-4C65-998F-F4CD5800D4AE}</c15:txfldGUID>
                      <c15:f>Daten_Diagramme!$E$29</c15:f>
                      <c15:dlblFieldTableCache>
                        <c:ptCount val="1"/>
                        <c:pt idx="0">
                          <c:v>-15.4</c:v>
                        </c:pt>
                      </c15:dlblFieldTableCache>
                    </c15:dlblFTEntry>
                  </c15:dlblFieldTable>
                  <c15:showDataLabelsRange val="0"/>
                </c:ext>
                <c:ext xmlns:c16="http://schemas.microsoft.com/office/drawing/2014/chart" uri="{C3380CC4-5D6E-409C-BE32-E72D297353CC}">
                  <c16:uniqueId val="{0000000F-317C-4D22-98FC-1F04BF4E83FF}"/>
                </c:ext>
              </c:extLst>
            </c:dLbl>
            <c:dLbl>
              <c:idx val="16"/>
              <c:tx>
                <c:strRef>
                  <c:f>Daten_Diagramme!$E$30</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{B1867BFB-738E-4F63-A229-2727B8022897}</c15:txfldGUID>
                      <c15:f>Daten_Diagramme!$E$30</c15:f>
                      <c15:dlblFieldTableCache>
                        <c:ptCount val="1"/>
                        <c:pt idx="0">
                          <c:v>-0.6</c:v>
                        </c:pt>
                      </c15:dlblFieldTableCache>
                    </c15:dlblFTEntry>
                  </c15:dlblFieldTable>
                  <c15:showDataLabelsRange val="0"/>
                </c:ext>
                <c:ext xmlns:c16="http://schemas.microsoft.com/office/drawing/2014/chart" uri="{C3380CC4-5D6E-409C-BE32-E72D297353CC}">
                  <c16:uniqueId val="{00000010-317C-4D22-98FC-1F04BF4E83FF}"/>
                </c:ext>
              </c:extLst>
            </c:dLbl>
            <c:dLbl>
              <c:idx val="17"/>
              <c:tx>
                <c:strRef>
                  <c:f>Daten_Diagramme!$E$31</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{0AC37C2B-0EC7-42FA-AE45-FEA1ED236BD3}</c15:txfldGUID>
                      <c15:f>Daten_Diagramme!$E$31</c15:f>
                      <c15:dlblFieldTableCache>
                        <c:ptCount val="1"/>
                        <c:pt idx="0">
                          <c:v>-1.6</c:v>
                        </c:pt>
                      </c15:dlblFieldTableCache>
                    </c15:dlblFTEntry>
                  </c15:dlblFieldTable>
                  <c15:showDataLabelsRange val="0"/>
                </c:ext>
                <c:ext xmlns:c16="http://schemas.microsoft.com/office/drawing/2014/chart" uri="{C3380CC4-5D6E-409C-BE32-E72D297353CC}">
                  <c16:uniqueId val="{00000011-317C-4D22-98FC-1F04BF4E83FF}"/>
                </c:ext>
              </c:extLst>
            </c:dLbl>
            <c:dLbl>
              <c:idx val="18"/>
              <c:tx>
                <c:strRef>
                  <c:f>Daten_Diagramme!$E$32</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{44426D48-BDFE-43D6-B52A-D62DA9007201}</c15:txfldGUID>
                      <c15:f>Daten_Diagramme!$E$32</c15:f>
                      <c15:dlblFieldTableCache>
                        <c:ptCount val="1"/>
                        <c:pt idx="0">
                          <c:v>-1.1</c:v>
                        </c:pt>
                      </c15:dlblFieldTableCache>
                    </c15:dlblFTEntry>
                  </c15:dlblFieldTable>
                  <c15:showDataLabelsRange val="0"/>
                </c:ext>
                <c:ext xmlns:c16="http://schemas.microsoft.com/office/drawing/2014/chart" uri="{C3380CC4-5D6E-409C-BE32-E72D297353CC}">
                  <c16:uniqueId val="{00000012-317C-4D22-98FC-1F04BF4E83FF}"/>
                </c:ext>
              </c:extLst>
            </c:dLbl>
            <c:dLbl>
              <c:idx val="19"/>
              <c:tx>
                <c:strRef>
                  <c:f>Daten_Diagramme!$E$33</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{23CC573D-A221-4237-A620-6E2D03432500}</c15:txfldGUID>
                      <c15:f>Daten_Diagramme!$E$33</c15:f>
                      <c15:dlblFieldTableCache>
                        <c:ptCount val="1"/>
                        <c:pt idx="0">
                          <c:v>-0.1</c:v>
                        </c:pt>
                      </c15:dlblFieldTableCache>
                    </c15:dlblFTEntry>
                  </c15:dlblFieldTable>
                  <c15:showDataLabelsRange val="0"/>
                </c:ext>
                <c:ext xmlns:c16="http://schemas.microsoft.com/office/drawing/2014/chart" uri="{C3380CC4-5D6E-409C-BE32-E72D297353CC}">
                  <c16:uniqueId val="{00000013-317C-4D22-98FC-1F04BF4E83FF}"/>
                </c:ext>
              </c:extLst>
            </c:dLbl>
            <c:dLbl>
              <c:idx val="20"/>
              <c:tx>
                <c:strRef>
                  <c:f>Daten_Diagramme!$E$34</c:f>
                  <c:strCache>
                    <c:ptCount val="1"/>
                    <c:pt idx="0">
                      <c:v>-5.7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{5F3D8A56-1C64-4245-8860-18559181F5C8}</c15:txfldGUID>
                      <c15:f>Daten_Diagramme!$E$34</c15:f>
                      <c15:dlblFieldTableCache>
                        <c:ptCount val="1"/>
                        <c:pt idx="0">
                          <c:v>-5.7</c:v>
                        </c:pt>
                      </c15:dlblFieldTableCache>
                    </c15:dlblFTEntry>
                  </c15:dlblFieldTable>
                  <c15:showDataLabelsRange val="0"/>
                </c:ext>
                <c:ext xmlns:c16="http://schemas.microsoft.com/office/drawing/2014/chart" uri="{C3380CC4-5D6E-409C-BE32-E72D297353CC}">
                  <c16:uniqueId val="{00000014-317C-4D22-98FC-1F04BF4E83FF}"/>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{0C32EFA9-6101-4FC5-ABD9-601C10D89A7A}</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317C-4D22-98FC-1F04BF4E83FF}"/>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{CB7C0E0B-697F-434B-9D65-C6BF7D647210}</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317C-4D22-98FC-1F04BF4E83FF}"/>
                </c:ext>
              </c:extLst>
            </c:dLbl>
            <c:dLbl>
              <c:idx val="23"/>
              <c:tx>
                <c:strRef>
                  <c:f>Daten_Diagramme!$E$37</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{EFD8EBB7-926F-4245-9C57-1D7FF010B4C8}</c15:txfldGUID>
                      <c15:f>Daten_Diagramme!$E$37</c15:f>
                      <c15:dlblFieldTableCache>
                        <c:ptCount val="1"/>
                        <c:pt idx="0">
                          <c:v>3.3</c:v>
                        </c:pt>
                      </c15:dlblFieldTableCache>
                    </c15:dlblFTEntry>
                  </c15:dlblFieldTable>
                  <c15:showDataLabelsRange val="0"/>
                </c:ext>
                <c:ext xmlns:c16="http://schemas.microsoft.com/office/drawing/2014/chart" uri="{C3380CC4-5D6E-409C-BE32-E72D297353CC}">
                  <c16:uniqueId val="{00000017-317C-4D22-98FC-1F04BF4E83FF}"/>
                </c:ext>
              </c:extLst>
            </c:dLbl>
            <c:dLbl>
              <c:idx val="24"/>
              <c:tx>
                <c:strRef>
                  <c:f>Daten_Diagramme!$E$38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{0576C5C1-02BA-4AF1-A29B-0DC362797091}</c15:txfldGUID>
                      <c15:f>Daten_Diagramme!$E$38</c15:f>
                      <c15:dlblFieldTableCache>
                        <c:ptCount val="1"/>
                        <c:pt idx="0">
                          <c:v>1.1</c:v>
                        </c:pt>
                      </c15:dlblFieldTableCache>
                    </c15:dlblFTEntry>
                  </c15:dlblFieldTable>
                  <c15:showDataLabelsRange val="0"/>
                </c:ext>
                <c:ext xmlns:c16="http://schemas.microsoft.com/office/drawing/2014/chart" uri="{C3380CC4-5D6E-409C-BE32-E72D297353CC}">
                  <c16:uniqueId val="{00000018-317C-4D22-98FC-1F04BF4E83FF}"/>
                </c:ext>
              </c:extLst>
            </c:dLbl>
            <c:dLbl>
              <c:idx val="25"/>
              <c:tx>
                <c:strRef>
                  <c:f>Daten_Diagramme!$E$39</c:f>
                  <c:strCache>
                    <c:ptCount val="1"/>
                    <c:pt idx="0">
                      <c:v>-5.4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{BC3577E4-84C8-4098-9E3A-5DD3EFF66EF4}</c15:txfldGUID>
                      <c15:f>Daten_Diagramme!$E$39</c15:f>
                      <c15:dlblFieldTableCache>
                        <c:ptCount val="1"/>
                        <c:pt idx="0">
                          <c:v>-5.4</c:v>
                        </c:pt>
                      </c15:dlblFieldTableCache>
                    </c15:dlblFTEntry>
                  </c15:dlblFieldTable>
                  <c15:showDataLabelsRange val="0"/>
                </c:ext>
                <c:ext xmlns:c16="http://schemas.microsoft.com/office/drawing/2014/chart" uri="{C3380CC4-5D6E-409C-BE32-E72D297353CC}">
                  <c16:uniqueId val="{00000019-317C-4D22-98FC-1F04BF4E83FF}"/>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{AE2FD280-B29B-46CC-9488-5C18852F432E}</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317C-4D22-98FC-1F04BF4E83FF}"/>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{5EA32CA8-D380-4BD8-B57A-290E729B594A}</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317C-4D22-98FC-1F04BF4E83FF}"/>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{8572870B-2BDE-4F0C-9B5A-10838AA2B191}</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317C-4D22-98FC-1F04BF4E83FF}"/>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{F9A57A30-36BC-4375-9140-34F9A0965F43}</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317C-4D22-98FC-1F04BF4E83FF}"/>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{BEDAC91E-0D62-4838-B031-87D86E7888B8}</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317C-4D22-98FC-1F04BF4E83FF}"/>
                </c:ext>
              </c:extLst>
            </c:dLbl>
            <c:dLbl>
              <c:idx val="31"/>
              <c:tx>
                <c:strRef>
                  <c:f>Daten_Diagramme!$E$45</c:f>
                  <c:strCache>
                    <c:ptCount val="1"/>
                    <c:pt idx="0">
                      <c:v>-5.4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{1E359B27-566D-4627-B8AE-1242C15BB5A5}</c15:txfldGUID>
                      <c15:f>Daten_Diagramme!$E$45</c15:f>
                      <c15:dlblFieldTableCache>
                        <c:ptCount val="1"/>
                        <c:pt idx="0">
                          <c:v>-5.4</c:v>
                        </c:pt>
                      </c15:dlblFieldTableCache>
                    </c15:dlblFTEntry>
                  </c15:dlblFieldTable>
                  <c15:showDataLabelsRange val="0"/>
                </c:ext>
                <c:ext xmlns:c16="http://schemas.microsoft.com/office/drawing/2014/chart" uri="{C3380CC4-5D6E-409C-BE32-E72D297353CC}">
                  <c16:uniqueId val="{0000001F-317C-4D22-98FC-1F04BF4E83F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-4.1942140059797026</c:v>
                </c:pt>
                <c:pt idx="1">
                  <c:v>3.3005617977528088</c:v>
                </c:pt>
                <c:pt idx="2">
                  <c:v>-2.0408163265306123</c:v>
                </c:pt>
                <c:pt idx="3">
                  <c:v>-0.28943560057887119</c:v>
                </c:pt>
                <c:pt idx="4">
                  <c:v>-0.89418777943368111</c:v>
                </c:pt>
                <c:pt idx="5">
                  <c:v>4.618473895582329</c:v>
                </c:pt>
                <c:pt idx="6">
                  <c:v>-9.8591549295774641</c:v>
                </c:pt>
                <c:pt idx="7">
                  <c:v>3.2679738562091503</c:v>
                </c:pt>
                <c:pt idx="8">
                  <c:v>-4.5097542437294145</c:v>
                </c:pt>
                <c:pt idx="9">
                  <c:v>-4.1994750656167978</c:v>
                </c:pt>
                <c:pt idx="10">
                  <c:v>-12.991880074953155</c:v>
                </c:pt>
                <c:pt idx="11">
                  <c:v>-5.3125</c:v>
                </c:pt>
                <c:pt idx="12">
                  <c:v>-1.7793594306049823</c:v>
                </c:pt>
                <c:pt idx="13">
                  <c:v>-1.7981438515081207</c:v>
                </c:pt>
                <c:pt idx="14">
                  <c:v>-8.712541620421753</c:v>
                </c:pt>
                <c:pt idx="15">
                  <c:v>-15.384615384615385</c:v>
                </c:pt>
                <c:pt idx="16">
                  <c:v>-0.56737588652482274</c:v>
                </c:pt>
                <c:pt idx="17">
                  <c:v>-1.5779092702169626</c:v>
                </c:pt>
                <c:pt idx="18">
                  <c:v>-1.0779436152570481</c:v>
                </c:pt>
                <c:pt idx="19">
                  <c:v>-0.14727540500736377</c:v>
                </c:pt>
                <c:pt idx="20">
                  <c:v>-5.7412790697674421</c:v>
                </c:pt>
                <c:pt idx="21">
                  <c:v>0</c:v>
                </c:pt>
                <c:pt idx="23">
                  <c:v>3.3005617977528088</c:v>
                </c:pt>
                <c:pt idx="24">
                  <c:v>1.0769230769230769</c:v>
                </c:pt>
                <c:pt idx="25">
                  <c:v>-5.4304837237602674</c:v>
                </c:pt>
              </c:numCache>
            </c:numRef>
          </c:val>
          <c:extLst>
            <c:ext xmlns:c16="http://schemas.microsoft.com/office/drawing/2014/chart" uri="{C3380CC4-5D6E-409C-BE32-E72D297353CC}">
              <c16:uniqueId val="{00000020-317C-4D22-98FC-1F04BF4E83FF}"/>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{C696AE42-45C3-452F-B7F1-532297502FDE}</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317C-4D22-98FC-1F04BF4E83FF}"/>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{A7ADBC89-7D43-4A67-A526-D71F1743450D}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317C-4D22-98FC-1F04BF4E83FF}"/>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{8BEE0597-0A52-47C5-B37C-3D97BA10CC4D}</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317C-4D22-98FC-1F04BF4E83FF}"/>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{E523CD7F-64A3-460D-849C-BB2CD10FE11D}</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317C-4D22-98FC-1F04BF4E83FF}"/>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{F8793C09-640E-41E8-B5CD-7E3F58BAC82F}</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317C-4D22-98FC-1F04BF4E83FF}"/>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{AE3AF1AE-CCD3-4FC1-A5F6-28288D5FDD85}</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317C-4D22-98FC-1F04BF4E83FF}"/>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{B1893463-2DAB-4B29-96DA-9D4503BDC83D}</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317C-4D22-98FC-1F04BF4E83FF}"/>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{6C8D8907-CDF2-4CEE-9751-5CBF065512B2}</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317C-4D22-98FC-1F04BF4E83FF}"/>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{DD74C55B-09B4-4C7D-8AD2-77E23BE32E14}</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317C-4D22-98FC-1F04BF4E83FF}"/>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{1E428E2E-4B2C-4E95-A132-A69AEDB397E1}</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317C-4D22-98FC-1F04BF4E83FF}"/>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{6337710F-0976-4B19-98E3-BD5A68075D37}</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317C-4D22-98FC-1F04BF4E83FF}"/>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{EAA2D859-40F8-410B-989F-F5DAAEEF26CC}</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317C-4D22-98FC-1F04BF4E83FF}"/>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{AF854CC7-FF9F-47BB-8166-FC8B8AB3C001}</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317C-4D22-98FC-1F04BF4E83FF}"/>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{B3359BEF-003E-4411-A819-591988C751DB}</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317C-4D22-98FC-1F04BF4E83FF}"/>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{85893A40-86C9-4D41-AAD2-0C683C0C9F04}</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317C-4D22-98FC-1F04BF4E83FF}"/>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{38584514-6BA8-4EED-A3CD-BE0358C22ABC}</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317C-4D22-98FC-1F04BF4E83FF}"/>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{5C90F86D-8585-4DEF-90EB-6850D10B354E}</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317C-4D22-98FC-1F04BF4E83FF}"/>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{6DE4492A-2D05-438C-B201-D65AB478ABF7}</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317C-4D22-98FC-1F04BF4E83FF}"/>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{8EB7C315-AF68-49DD-B2BC-893C99B8F40B}</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317C-4D22-98FC-1F04BF4E83FF}"/>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{B71E4857-98CD-4941-B6D2-CEFBBC8F9763}</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317C-4D22-98FC-1F04BF4E83FF}"/>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{176E261A-65C7-470A-88AC-0366FE66F3AE}</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317C-4D22-98FC-1F04BF4E83FF}"/>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{ED48D7BC-8CE4-45BF-860C-A1D5365C463A}</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317C-4D22-98FC-1F04BF4E83FF}"/>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{A1C7B776-6A02-416B-9867-7AE4FDE6A0BF}</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317C-4D22-98FC-1F04BF4E83FF}"/>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{CB384A04-C70C-476E-9528-4E55063D97E2}</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317C-4D22-98FC-1F04BF4E83FF}"/>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{1F34A425-8649-49F6-A687-F38D25FF7103}</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317C-4D22-98FC-1F04BF4E83FF}"/>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{8CD5516F-5B08-41CA-94CF-F975ECABD886}</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317C-4D22-98FC-1F04BF4E83FF}"/>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{9FBBF3ED-E5FF-40EC-A696-F6626B80E5E4}</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317C-4D22-98FC-1F04BF4E83FF}"/>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{28E31B9D-684F-43A7-B3D3-FB741D405E03}</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317C-4D22-98FC-1F04BF4E83FF}"/>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{0C1D0FDF-483A-4687-A2E2-F7613618E769}</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317C-4D22-98FC-1F04BF4E83FF}"/>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{02B4CCC4-362E-429F-A6AA-A039FA05D460}</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317C-4D22-98FC-1F04BF4E83FF}"/>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{3BCFBD54-80A2-445D-9171-FF92DDFDB87F}</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317C-4D22-98FC-1F04BF4E83FF}"/>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{4F070395-C320-4DDD-B872-F8B9B9118E5E}</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317C-4D22-98FC-1F04BF4E83F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317C-4D22-98FC-1F04BF4E83FF}"/>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317C-4D22-98FC-1F04BF4E83FF}"/>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{0E455AF8-365B-4170-B264-86C5A3A2BA7D}</c15:txfldGUID>
                      <c15:f>Diagramm!$I$46</c15:f>
                      <c15:dlblFieldTableCache>
                        <c:ptCount val="1"/>
                      </c15:dlblFieldTableCache>
                    </c15:dlblFTEntry>
                  </c15:dlblFieldTable>
                  <c15:showDataLabelsRange val="0"/>
                </c:ext>
                <c:ext xmlns:c16="http://schemas.microsoft.com/office/drawing/2014/chart" uri="{C3380CC4-5D6E-409C-BE32-E72D297353CC}">
                  <c16:uniqueId val="{00000000-4AE0-4B2E-9674-888F3195227C}"/>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{CECF63E9-9821-4C90-8C74-B4F436C820FD}</c15:txfldGUID>
                      <c15:f>Diagramm!$I$47</c15:f>
                      <c15:dlblFieldTableCache>
                        <c:ptCount val="1"/>
                      </c15:dlblFieldTableCache>
                    </c15:dlblFTEntry>
                  </c15:dlblFieldTable>
                  <c15:showDataLabelsRange val="0"/>
                </c:ext>
                <c:ext xmlns:c16="http://schemas.microsoft.com/office/drawing/2014/chart" uri="{C3380CC4-5D6E-409C-BE32-E72D297353CC}">
                  <c16:uniqueId val="{00000001-4AE0-4B2E-9674-888F3195227C}"/>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{74336DB8-94A3-4364-9C3A-B34B9E9DEA92}</c15:txfldGUID>
                      <c15:f>Diagramm!$I$48</c15:f>
                      <c15:dlblFieldTableCache>
                        <c:ptCount val="1"/>
                      </c15:dlblFieldTableCache>
                    </c15:dlblFTEntry>
                  </c15:dlblFieldTable>
                  <c15:showDataLabelsRange val="0"/>
                </c:ext>
                <c:ext xmlns:c16="http://schemas.microsoft.com/office/drawing/2014/chart" uri="{C3380CC4-5D6E-409C-BE32-E72D297353CC}">
                  <c16:uniqueId val="{00000002-4AE0-4B2E-9674-888F3195227C}"/>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{BEBD12F1-5332-4C21-8CBC-AB675E39256F}</c15:txfldGUID>
                      <c15:f>Diagramm!$I$49</c15:f>
                      <c15:dlblFieldTableCache>
                        <c:ptCount val="1"/>
                      </c15:dlblFieldTableCache>
                    </c15:dlblFTEntry>
                  </c15:dlblFieldTable>
                  <c15:showDataLabelsRange val="0"/>
                </c:ext>
                <c:ext xmlns:c16="http://schemas.microsoft.com/office/drawing/2014/chart" uri="{C3380CC4-5D6E-409C-BE32-E72D297353CC}">
                  <c16:uniqueId val="{00000003-4AE0-4B2E-9674-888F3195227C}"/>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{23EE7618-71DA-4AD4-9381-D10682D053DD}</c15:txfldGUID>
                      <c15:f>Diagramm!$I$50</c15:f>
                      <c15:dlblFieldTableCache>
                        <c:ptCount val="1"/>
                      </c15:dlblFieldTableCache>
                    </c15:dlblFTEntry>
                  </c15:dlblFieldTable>
                  <c15:showDataLabelsRange val="0"/>
                </c:ext>
                <c:ext xmlns:c16="http://schemas.microsoft.com/office/drawing/2014/chart" uri="{C3380CC4-5D6E-409C-BE32-E72D297353CC}">
                  <c16:uniqueId val="{00000004-4AE0-4B2E-9674-888F3195227C}"/>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{DF057219-CA34-456B-9B48-BD0A974605D5}</c15:txfldGUID>
                      <c15:f>Diagramm!$I$51</c15:f>
                      <c15:dlblFieldTableCache>
                        <c:ptCount val="1"/>
                      </c15:dlblFieldTableCache>
                    </c15:dlblFTEntry>
                  </c15:dlblFieldTable>
                  <c15:showDataLabelsRange val="0"/>
                </c:ext>
                <c:ext xmlns:c16="http://schemas.microsoft.com/office/drawing/2014/chart" uri="{C3380CC4-5D6E-409C-BE32-E72D297353CC}">
                  <c16:uniqueId val="{00000005-4AE0-4B2E-9674-888F3195227C}"/>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{B0DE9452-69EF-4F04-BA81-7D1A075705BB}</c15:txfldGUID>
                      <c15:f>Diagramm!$I$52</c15:f>
                      <c15:dlblFieldTableCache>
                        <c:ptCount val="1"/>
                      </c15:dlblFieldTableCache>
                    </c15:dlblFTEntry>
                  </c15:dlblFieldTable>
                  <c15:showDataLabelsRange val="0"/>
                </c:ext>
                <c:ext xmlns:c16="http://schemas.microsoft.com/office/drawing/2014/chart" uri="{C3380CC4-5D6E-409C-BE32-E72D297353CC}">
                  <c16:uniqueId val="{00000006-4AE0-4B2E-9674-888F3195227C}"/>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{F6558437-76B3-4CBF-B7FF-6A4276735F12}</c15:txfldGUID>
                      <c15:f>Diagramm!$I$53</c15:f>
                      <c15:dlblFieldTableCache>
                        <c:ptCount val="1"/>
                      </c15:dlblFieldTableCache>
                    </c15:dlblFTEntry>
                  </c15:dlblFieldTable>
                  <c15:showDataLabelsRange val="0"/>
                </c:ext>
                <c:ext xmlns:c16="http://schemas.microsoft.com/office/drawing/2014/chart" uri="{C3380CC4-5D6E-409C-BE32-E72D297353CC}">
                  <c16:uniqueId val="{00000007-4AE0-4B2E-9674-888F3195227C}"/>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{49138183-C593-4761-93B0-E6D2870D9D41}</c15:txfldGUID>
                      <c15:f>Diagramm!$I$54</c15:f>
                      <c15:dlblFieldTableCache>
                        <c:ptCount val="1"/>
                      </c15:dlblFieldTableCache>
                    </c15:dlblFTEntry>
                  </c15:dlblFieldTable>
                  <c15:showDataLabelsRange val="0"/>
                </c:ext>
                <c:ext xmlns:c16="http://schemas.microsoft.com/office/drawing/2014/chart" uri="{C3380CC4-5D6E-409C-BE32-E72D297353CC}">
                  <c16:uniqueId val="{00000008-4AE0-4B2E-9674-888F3195227C}"/>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{B7A1D4E2-C897-4868-AC5A-D207410CFBE7}</c15:txfldGUID>
                      <c15:f>Diagramm!$I$55</c15:f>
                      <c15:dlblFieldTableCache>
                        <c:ptCount val="1"/>
                      </c15:dlblFieldTableCache>
                    </c15:dlblFTEntry>
                  </c15:dlblFieldTable>
                  <c15:showDataLabelsRange val="0"/>
                </c:ext>
                <c:ext xmlns:c16="http://schemas.microsoft.com/office/drawing/2014/chart" uri="{C3380CC4-5D6E-409C-BE32-E72D297353CC}">
                  <c16:uniqueId val="{00000009-4AE0-4B2E-9674-888F3195227C}"/>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{9B4936F0-5AC8-4B89-A4B7-8EDB376E8A2E}</c15:txfldGUID>
                      <c15:f>Diagramm!$I$56</c15:f>
                      <c15:dlblFieldTableCache>
                        <c:ptCount val="1"/>
                      </c15:dlblFieldTableCache>
                    </c15:dlblFTEntry>
                  </c15:dlblFieldTable>
                  <c15:showDataLabelsRange val="0"/>
                </c:ext>
                <c:ext xmlns:c16="http://schemas.microsoft.com/office/drawing/2014/chart" uri="{C3380CC4-5D6E-409C-BE32-E72D297353CC}">
                  <c16:uniqueId val="{0000000A-4AE0-4B2E-9674-888F3195227C}"/>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{23B438E7-6561-4F7C-8268-E28CA8EC5C68}</c15:txfldGUID>
                      <c15:f>Diagramm!$I$57</c15:f>
                      <c15:dlblFieldTableCache>
                        <c:ptCount val="1"/>
                      </c15:dlblFieldTableCache>
                    </c15:dlblFTEntry>
                  </c15:dlblFieldTable>
                  <c15:showDataLabelsRange val="0"/>
                </c:ext>
                <c:ext xmlns:c16="http://schemas.microsoft.com/office/drawing/2014/chart" uri="{C3380CC4-5D6E-409C-BE32-E72D297353CC}">
                  <c16:uniqueId val="{0000000B-4AE0-4B2E-9674-888F3195227C}"/>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{4DE5C8CF-8934-496C-B855-F8ED4E5113B4}</c15:txfldGUID>
                      <c15:f>Diagramm!$I$58</c15:f>
                      <c15:dlblFieldTableCache>
                        <c:ptCount val="1"/>
                      </c15:dlblFieldTableCache>
                    </c15:dlblFTEntry>
                  </c15:dlblFieldTable>
                  <c15:showDataLabelsRange val="0"/>
                </c:ext>
                <c:ext xmlns:c16="http://schemas.microsoft.com/office/drawing/2014/chart" uri="{C3380CC4-5D6E-409C-BE32-E72D297353CC}">
                  <c16:uniqueId val="{0000000C-4AE0-4B2E-9674-888F3195227C}"/>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{4AAB6AE4-BF3F-4CAA-B2B5-59775360F086}</c15:txfldGUID>
                      <c15:f>Diagramm!$I$59</c15:f>
                      <c15:dlblFieldTableCache>
                        <c:ptCount val="1"/>
                      </c15:dlblFieldTableCache>
                    </c15:dlblFTEntry>
                  </c15:dlblFieldTable>
                  <c15:showDataLabelsRange val="0"/>
                </c:ext>
                <c:ext xmlns:c16="http://schemas.microsoft.com/office/drawing/2014/chart" uri="{C3380CC4-5D6E-409C-BE32-E72D297353CC}">
                  <c16:uniqueId val="{0000000D-4AE0-4B2E-9674-888F3195227C}"/>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{F24DE8CB-A049-4D45-A2F6-A64C516C66E0}</c15:txfldGUID>
                      <c15:f>Diagramm!$I$60</c15:f>
                      <c15:dlblFieldTableCache>
                        <c:ptCount val="1"/>
                      </c15:dlblFieldTableCache>
                    </c15:dlblFTEntry>
                  </c15:dlblFieldTable>
                  <c15:showDataLabelsRange val="0"/>
                </c:ext>
                <c:ext xmlns:c16="http://schemas.microsoft.com/office/drawing/2014/chart" uri="{C3380CC4-5D6E-409C-BE32-E72D297353CC}">
                  <c16:uniqueId val="{0000000E-4AE0-4B2E-9674-888F3195227C}"/>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{B0F5B56F-1B2F-433A-AE91-1DF80BF83309}</c15:txfldGUID>
                      <c15:f>Diagramm!$I$61</c15:f>
                      <c15:dlblFieldTableCache>
                        <c:ptCount val="1"/>
                      </c15:dlblFieldTableCache>
                    </c15:dlblFTEntry>
                  </c15:dlblFieldTable>
                  <c15:showDataLabelsRange val="0"/>
                </c:ext>
                <c:ext xmlns:c16="http://schemas.microsoft.com/office/drawing/2014/chart" uri="{C3380CC4-5D6E-409C-BE32-E72D297353CC}">
                  <c16:uniqueId val="{0000000F-4AE0-4B2E-9674-888F3195227C}"/>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{0C90D9C1-F941-4E4D-8FE6-56012A3BE434}</c15:txfldGUID>
                      <c15:f>Diagramm!$I$62</c15:f>
                      <c15:dlblFieldTableCache>
                        <c:ptCount val="1"/>
                      </c15:dlblFieldTableCache>
                    </c15:dlblFTEntry>
                  </c15:dlblFieldTable>
                  <c15:showDataLabelsRange val="0"/>
                </c:ext>
                <c:ext xmlns:c16="http://schemas.microsoft.com/office/drawing/2014/chart" uri="{C3380CC4-5D6E-409C-BE32-E72D297353CC}">
                  <c16:uniqueId val="{00000010-4AE0-4B2E-9674-888F3195227C}"/>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{A07BD9C7-7B45-4059-B4C4-E2CFAEDC0B1C}</c15:txfldGUID>
                      <c15:f>Diagramm!$I$63</c15:f>
                      <c15:dlblFieldTableCache>
                        <c:ptCount val="1"/>
                      </c15:dlblFieldTableCache>
                    </c15:dlblFTEntry>
                  </c15:dlblFieldTable>
                  <c15:showDataLabelsRange val="0"/>
                </c:ext>
                <c:ext xmlns:c16="http://schemas.microsoft.com/office/drawing/2014/chart" uri="{C3380CC4-5D6E-409C-BE32-E72D297353CC}">
                  <c16:uniqueId val="{00000011-4AE0-4B2E-9674-888F3195227C}"/>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{48C7D98C-05CC-43BA-A23C-D5D9D5931F7F}</c15:txfldGUID>
                      <c15:f>Diagramm!$I$64</c15:f>
                      <c15:dlblFieldTableCache>
                        <c:ptCount val="1"/>
                      </c15:dlblFieldTableCache>
                    </c15:dlblFTEntry>
                  </c15:dlblFieldTable>
                  <c15:showDataLabelsRange val="0"/>
                </c:ext>
                <c:ext xmlns:c16="http://schemas.microsoft.com/office/drawing/2014/chart" uri="{C3380CC4-5D6E-409C-BE32-E72D297353CC}">
                  <c16:uniqueId val="{00000012-4AE0-4B2E-9674-888F3195227C}"/>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{9FE89DE8-30B2-428C-B52D-0C879E5F9003}</c15:txfldGUID>
                      <c15:f>Diagramm!$I$65</c15:f>
                      <c15:dlblFieldTableCache>
                        <c:ptCount val="1"/>
                      </c15:dlblFieldTableCache>
                    </c15:dlblFTEntry>
                  </c15:dlblFieldTable>
                  <c15:showDataLabelsRange val="0"/>
                </c:ext>
                <c:ext xmlns:c16="http://schemas.microsoft.com/office/drawing/2014/chart" uri="{C3380CC4-5D6E-409C-BE32-E72D297353CC}">
                  <c16:uniqueId val="{00000013-4AE0-4B2E-9674-888F3195227C}"/>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{AD616BBC-C798-4143-87A8-A7988F3B0CC9}</c15:txfldGUID>
                      <c15:f>Diagramm!$I$66</c15:f>
                      <c15:dlblFieldTableCache>
                        <c:ptCount val="1"/>
                      </c15:dlblFieldTableCache>
                    </c15:dlblFTEntry>
                  </c15:dlblFieldTable>
                  <c15:showDataLabelsRange val="0"/>
                </c:ext>
                <c:ext xmlns:c16="http://schemas.microsoft.com/office/drawing/2014/chart" uri="{C3380CC4-5D6E-409C-BE32-E72D297353CC}">
                  <c16:uniqueId val="{00000014-4AE0-4B2E-9674-888F3195227C}"/>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{30231A1A-0982-430E-B8E8-E2769CD5FA69}</c15:txfldGUID>
                      <c15:f>Diagramm!$I$67</c15:f>
                      <c15:dlblFieldTableCache>
                        <c:ptCount val="1"/>
                      </c15:dlblFieldTableCache>
                    </c15:dlblFTEntry>
                  </c15:dlblFieldTable>
                  <c15:showDataLabelsRange val="0"/>
                </c:ext>
                <c:ext xmlns:c16="http://schemas.microsoft.com/office/drawing/2014/chart" uri="{C3380CC4-5D6E-409C-BE32-E72D297353CC}">
                  <c16:uniqueId val="{00000015-4AE0-4B2E-9674-888F3195227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4AE0-4B2E-9674-888F3195227C}"/>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{A1EC2120-299B-4F57-B1B9-D59A43E04521}</c15:txfldGUID>
                      <c15:f>Diagramm!$K$46</c15:f>
                      <c15:dlblFieldTableCache>
                        <c:ptCount val="1"/>
                      </c15:dlblFieldTableCache>
                    </c15:dlblFTEntry>
                  </c15:dlblFieldTable>
                  <c15:showDataLabelsRange val="0"/>
                </c:ext>
                <c:ext xmlns:c16="http://schemas.microsoft.com/office/drawing/2014/chart" uri="{C3380CC4-5D6E-409C-BE32-E72D297353CC}">
                  <c16:uniqueId val="{00000017-4AE0-4B2E-9674-888F3195227C}"/>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{4691D954-0D78-4FA2-AA0E-BCD804FDFCB1}</c15:txfldGUID>
                      <c15:f>Diagramm!$K$47</c15:f>
                      <c15:dlblFieldTableCache>
                        <c:ptCount val="1"/>
                      </c15:dlblFieldTableCache>
                    </c15:dlblFTEntry>
                  </c15:dlblFieldTable>
                  <c15:showDataLabelsRange val="0"/>
                </c:ext>
                <c:ext xmlns:c16="http://schemas.microsoft.com/office/drawing/2014/chart" uri="{C3380CC4-5D6E-409C-BE32-E72D297353CC}">
                  <c16:uniqueId val="{00000018-4AE0-4B2E-9674-888F3195227C}"/>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{E16522A3-A8C3-4553-A6D8-AFE635A7929C}</c15:txfldGUID>
                      <c15:f>Diagramm!$K$48</c15:f>
                      <c15:dlblFieldTableCache>
                        <c:ptCount val="1"/>
                      </c15:dlblFieldTableCache>
                    </c15:dlblFTEntry>
                  </c15:dlblFieldTable>
                  <c15:showDataLabelsRange val="0"/>
                </c:ext>
                <c:ext xmlns:c16="http://schemas.microsoft.com/office/drawing/2014/chart" uri="{C3380CC4-5D6E-409C-BE32-E72D297353CC}">
                  <c16:uniqueId val="{00000019-4AE0-4B2E-9674-888F3195227C}"/>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{B6FFE709-8994-4551-9EA7-3B4BB436E454}</c15:txfldGUID>
                      <c15:f>Diagramm!$K$49</c15:f>
                      <c15:dlblFieldTableCache>
                        <c:ptCount val="1"/>
                      </c15:dlblFieldTableCache>
                    </c15:dlblFTEntry>
                  </c15:dlblFieldTable>
                  <c15:showDataLabelsRange val="0"/>
                </c:ext>
                <c:ext xmlns:c16="http://schemas.microsoft.com/office/drawing/2014/chart" uri="{C3380CC4-5D6E-409C-BE32-E72D297353CC}">
                  <c16:uniqueId val="{0000001A-4AE0-4B2E-9674-888F3195227C}"/>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{8EC55AAE-C77F-4882-A0DC-D0D26962410D}</c15:txfldGUID>
                      <c15:f>Diagramm!$K$50</c15:f>
                      <c15:dlblFieldTableCache>
                        <c:ptCount val="1"/>
                      </c15:dlblFieldTableCache>
                    </c15:dlblFTEntry>
                  </c15:dlblFieldTable>
                  <c15:showDataLabelsRange val="0"/>
                </c:ext>
                <c:ext xmlns:c16="http://schemas.microsoft.com/office/drawing/2014/chart" uri="{C3380CC4-5D6E-409C-BE32-E72D297353CC}">
                  <c16:uniqueId val="{0000001B-4AE0-4B2E-9674-888F3195227C}"/>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{F8723AFB-D8A9-4C48-AE2A-A6D2B4C0993C}</c15:txfldGUID>
                      <c15:f>Diagramm!$K$51</c15:f>
                      <c15:dlblFieldTableCache>
                        <c:ptCount val="1"/>
                      </c15:dlblFieldTableCache>
                    </c15:dlblFTEntry>
                  </c15:dlblFieldTable>
                  <c15:showDataLabelsRange val="0"/>
                </c:ext>
                <c:ext xmlns:c16="http://schemas.microsoft.com/office/drawing/2014/chart" uri="{C3380CC4-5D6E-409C-BE32-E72D297353CC}">
                  <c16:uniqueId val="{0000001C-4AE0-4B2E-9674-888F3195227C}"/>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{81B3FBE5-ECF7-429C-B7AC-03EC2D31F91B}</c15:txfldGUID>
                      <c15:f>Diagramm!$K$52</c15:f>
                      <c15:dlblFieldTableCache>
                        <c:ptCount val="1"/>
                      </c15:dlblFieldTableCache>
                    </c15:dlblFTEntry>
                  </c15:dlblFieldTable>
                  <c15:showDataLabelsRange val="0"/>
                </c:ext>
                <c:ext xmlns:c16="http://schemas.microsoft.com/office/drawing/2014/chart" uri="{C3380CC4-5D6E-409C-BE32-E72D297353CC}">
                  <c16:uniqueId val="{0000001D-4AE0-4B2E-9674-888F3195227C}"/>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{219D21A1-933A-45BC-93AF-906020540DC5}</c15:txfldGUID>
                      <c15:f>Diagramm!$K$53</c15:f>
                      <c15:dlblFieldTableCache>
                        <c:ptCount val="1"/>
                      </c15:dlblFieldTableCache>
                    </c15:dlblFTEntry>
                  </c15:dlblFieldTable>
                  <c15:showDataLabelsRange val="0"/>
                </c:ext>
                <c:ext xmlns:c16="http://schemas.microsoft.com/office/drawing/2014/chart" uri="{C3380CC4-5D6E-409C-BE32-E72D297353CC}">
                  <c16:uniqueId val="{0000001E-4AE0-4B2E-9674-888F3195227C}"/>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{03DA1F58-71C3-4FA1-B860-68B7C89B1ECB}</c15:txfldGUID>
                      <c15:f>Diagramm!$K$54</c15:f>
                      <c15:dlblFieldTableCache>
                        <c:ptCount val="1"/>
                      </c15:dlblFieldTableCache>
                    </c15:dlblFTEntry>
                  </c15:dlblFieldTable>
                  <c15:showDataLabelsRange val="0"/>
                </c:ext>
                <c:ext xmlns:c16="http://schemas.microsoft.com/office/drawing/2014/chart" uri="{C3380CC4-5D6E-409C-BE32-E72D297353CC}">
                  <c16:uniqueId val="{0000001F-4AE0-4B2E-9674-888F3195227C}"/>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{87EACFEE-E3EF-4A2E-9917-C6CC3EC02DA3}</c15:txfldGUID>
                      <c15:f>Diagramm!$K$55</c15:f>
                      <c15:dlblFieldTableCache>
                        <c:ptCount val="1"/>
                      </c15:dlblFieldTableCache>
                    </c15:dlblFTEntry>
                  </c15:dlblFieldTable>
                  <c15:showDataLabelsRange val="0"/>
                </c:ext>
                <c:ext xmlns:c16="http://schemas.microsoft.com/office/drawing/2014/chart" uri="{C3380CC4-5D6E-409C-BE32-E72D297353CC}">
                  <c16:uniqueId val="{00000020-4AE0-4B2E-9674-888F3195227C}"/>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{92688619-1759-4182-A2C4-64E65FC06B27}</c15:txfldGUID>
                      <c15:f>Diagramm!$K$56</c15:f>
                      <c15:dlblFieldTableCache>
                        <c:ptCount val="1"/>
                      </c15:dlblFieldTableCache>
                    </c15:dlblFTEntry>
                  </c15:dlblFieldTable>
                  <c15:showDataLabelsRange val="0"/>
                </c:ext>
                <c:ext xmlns:c16="http://schemas.microsoft.com/office/drawing/2014/chart" uri="{C3380CC4-5D6E-409C-BE32-E72D297353CC}">
                  <c16:uniqueId val="{00000021-4AE0-4B2E-9674-888F3195227C}"/>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{00858924-E349-49E4-8480-6B9F7A35D886}</c15:txfldGUID>
                      <c15:f>Diagramm!$K$57</c15:f>
                      <c15:dlblFieldTableCache>
                        <c:ptCount val="1"/>
                      </c15:dlblFieldTableCache>
                    </c15:dlblFTEntry>
                  </c15:dlblFieldTable>
                  <c15:showDataLabelsRange val="0"/>
                </c:ext>
                <c:ext xmlns:c16="http://schemas.microsoft.com/office/drawing/2014/chart" uri="{C3380CC4-5D6E-409C-BE32-E72D297353CC}">
                  <c16:uniqueId val="{00000022-4AE0-4B2E-9674-888F3195227C}"/>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{94B139E4-8256-435E-9439-F203110B2129}</c15:txfldGUID>
                      <c15:f>Diagramm!$K$58</c15:f>
                      <c15:dlblFieldTableCache>
                        <c:ptCount val="1"/>
                      </c15:dlblFieldTableCache>
                    </c15:dlblFTEntry>
                  </c15:dlblFieldTable>
                  <c15:showDataLabelsRange val="0"/>
                </c:ext>
                <c:ext xmlns:c16="http://schemas.microsoft.com/office/drawing/2014/chart" uri="{C3380CC4-5D6E-409C-BE32-E72D297353CC}">
                  <c16:uniqueId val="{00000023-4AE0-4B2E-9674-888F3195227C}"/>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{41EB3B8B-5DDC-4DEF-8D06-799AD7A1969C}</c15:txfldGUID>
                      <c15:f>Diagramm!$K$59</c15:f>
                      <c15:dlblFieldTableCache>
                        <c:ptCount val="1"/>
                      </c15:dlblFieldTableCache>
                    </c15:dlblFTEntry>
                  </c15:dlblFieldTable>
                  <c15:showDataLabelsRange val="0"/>
                </c:ext>
                <c:ext xmlns:c16="http://schemas.microsoft.com/office/drawing/2014/chart" uri="{C3380CC4-5D6E-409C-BE32-E72D297353CC}">
                  <c16:uniqueId val="{00000024-4AE0-4B2E-9674-888F3195227C}"/>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{AC1C6008-885A-4B26-8E90-D95882483FDB}</c15:txfldGUID>
                      <c15:f>Diagramm!$K$60</c15:f>
                      <c15:dlblFieldTableCache>
                        <c:ptCount val="1"/>
                      </c15:dlblFieldTableCache>
                    </c15:dlblFTEntry>
                  </c15:dlblFieldTable>
                  <c15:showDataLabelsRange val="0"/>
                </c:ext>
                <c:ext xmlns:c16="http://schemas.microsoft.com/office/drawing/2014/chart" uri="{C3380CC4-5D6E-409C-BE32-E72D297353CC}">
                  <c16:uniqueId val="{00000025-4AE0-4B2E-9674-888F3195227C}"/>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{CC422BC7-74EE-4AD4-A20B-B26967BE86CF}</c15:txfldGUID>
                      <c15:f>Diagramm!$K$61</c15:f>
                      <c15:dlblFieldTableCache>
                        <c:ptCount val="1"/>
                      </c15:dlblFieldTableCache>
                    </c15:dlblFTEntry>
                  </c15:dlblFieldTable>
                  <c15:showDataLabelsRange val="0"/>
                </c:ext>
                <c:ext xmlns:c16="http://schemas.microsoft.com/office/drawing/2014/chart" uri="{C3380CC4-5D6E-409C-BE32-E72D297353CC}">
                  <c16:uniqueId val="{00000026-4AE0-4B2E-9674-888F3195227C}"/>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{085D81E1-16F3-4D47-8C4F-0E1464064DA4}</c15:txfldGUID>
                      <c15:f>Diagramm!$K$62</c15:f>
                      <c15:dlblFieldTableCache>
                        <c:ptCount val="1"/>
                      </c15:dlblFieldTableCache>
                    </c15:dlblFTEntry>
                  </c15:dlblFieldTable>
                  <c15:showDataLabelsRange val="0"/>
                </c:ext>
                <c:ext xmlns:c16="http://schemas.microsoft.com/office/drawing/2014/chart" uri="{C3380CC4-5D6E-409C-BE32-E72D297353CC}">
                  <c16:uniqueId val="{00000027-4AE0-4B2E-9674-888F3195227C}"/>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{6B63BFB0-B744-4211-8729-ACAFCCE6E858}</c15:txfldGUID>
                      <c15:f>Diagramm!$K$63</c15:f>
                      <c15:dlblFieldTableCache>
                        <c:ptCount val="1"/>
                      </c15:dlblFieldTableCache>
                    </c15:dlblFTEntry>
                  </c15:dlblFieldTable>
                  <c15:showDataLabelsRange val="0"/>
                </c:ext>
                <c:ext xmlns:c16="http://schemas.microsoft.com/office/drawing/2014/chart" uri="{C3380CC4-5D6E-409C-BE32-E72D297353CC}">
                  <c16:uniqueId val="{00000028-4AE0-4B2E-9674-888F3195227C}"/>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{8C3B1D85-94E4-4399-86D1-010587B7F311}</c15:txfldGUID>
                      <c15:f>Diagramm!$K$64</c15:f>
                      <c15:dlblFieldTableCache>
                        <c:ptCount val="1"/>
                      </c15:dlblFieldTableCache>
                    </c15:dlblFTEntry>
                  </c15:dlblFieldTable>
                  <c15:showDataLabelsRange val="0"/>
                </c:ext>
                <c:ext xmlns:c16="http://schemas.microsoft.com/office/drawing/2014/chart" uri="{C3380CC4-5D6E-409C-BE32-E72D297353CC}">
                  <c16:uniqueId val="{00000029-4AE0-4B2E-9674-888F3195227C}"/>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{E7188A17-86E1-4AE9-A3DB-CF23E820F4F4}</c15:txfldGUID>
                      <c15:f>Diagramm!$K$65</c15:f>
                      <c15:dlblFieldTableCache>
                        <c:ptCount val="1"/>
                      </c15:dlblFieldTableCache>
                    </c15:dlblFTEntry>
                  </c15:dlblFieldTable>
                  <c15:showDataLabelsRange val="0"/>
                </c:ext>
                <c:ext xmlns:c16="http://schemas.microsoft.com/office/drawing/2014/chart" uri="{C3380CC4-5D6E-409C-BE32-E72D297353CC}">
                  <c16:uniqueId val="{0000002A-4AE0-4B2E-9674-888F3195227C}"/>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{8C296380-2CE0-4A72-918D-99FCDF17163E}</c15:txfldGUID>
                      <c15:f>Diagramm!$K$66</c15:f>
                      <c15:dlblFieldTableCache>
                        <c:ptCount val="1"/>
                      </c15:dlblFieldTableCache>
                    </c15:dlblFTEntry>
                  </c15:dlblFieldTable>
                  <c15:showDataLabelsRange val="0"/>
                </c:ext>
                <c:ext xmlns:c16="http://schemas.microsoft.com/office/drawing/2014/chart" uri="{C3380CC4-5D6E-409C-BE32-E72D297353CC}">
                  <c16:uniqueId val="{0000002B-4AE0-4B2E-9674-888F3195227C}"/>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{5C560C88-77FD-42C8-AD4E-F95C1E1795FD}</c15:txfldGUID>
                      <c15:f>Diagramm!$K$67</c15:f>
                      <c15:dlblFieldTableCache>
                        <c:ptCount val="1"/>
                      </c15:dlblFieldTableCache>
                    </c15:dlblFTEntry>
                  </c15:dlblFieldTable>
                  <c15:showDataLabelsRange val="0"/>
                </c:ext>
                <c:ext xmlns:c16="http://schemas.microsoft.com/office/drawing/2014/chart" uri="{C3380CC4-5D6E-409C-BE32-E72D297353CC}">
                  <c16:uniqueId val="{0000002C-4AE0-4B2E-9674-888F3195227C}"/>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4AE0-4B2E-9674-888F3195227C}"/>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{B6101275-3C5A-4C8E-9BC0-EE397F7F9E24}</c15:txfldGUID>
                      <c15:f>Diagramm!$J$46</c15:f>
                      <c15:dlblFieldTableCache>
                        <c:ptCount val="1"/>
                      </c15:dlblFieldTableCache>
                    </c15:dlblFTEntry>
                  </c15:dlblFieldTable>
                  <c15:showDataLabelsRange val="0"/>
                </c:ext>
                <c:ext xmlns:c16="http://schemas.microsoft.com/office/drawing/2014/chart" uri="{C3380CC4-5D6E-409C-BE32-E72D297353CC}">
                  <c16:uniqueId val="{0000002E-4AE0-4B2E-9674-888F3195227C}"/>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{C099436C-C99E-4B6C-BA31-FBFDD4D91CC7}</c15:txfldGUID>
                      <c15:f>Diagramm!$J$47</c15:f>
                      <c15:dlblFieldTableCache>
                        <c:ptCount val="1"/>
                      </c15:dlblFieldTableCache>
                    </c15:dlblFTEntry>
                  </c15:dlblFieldTable>
                  <c15:showDataLabelsRange val="0"/>
                </c:ext>
                <c:ext xmlns:c16="http://schemas.microsoft.com/office/drawing/2014/chart" uri="{C3380CC4-5D6E-409C-BE32-E72D297353CC}">
                  <c16:uniqueId val="{0000002F-4AE0-4B2E-9674-888F3195227C}"/>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{A1F69263-C8F3-4E36-8C53-177DEA41DCC0}</c15:txfldGUID>
                      <c15:f>Diagramm!$J$48</c15:f>
                      <c15:dlblFieldTableCache>
                        <c:ptCount val="1"/>
                      </c15:dlblFieldTableCache>
                    </c15:dlblFTEntry>
                  </c15:dlblFieldTable>
                  <c15:showDataLabelsRange val="0"/>
                </c:ext>
                <c:ext xmlns:c16="http://schemas.microsoft.com/office/drawing/2014/chart" uri="{C3380CC4-5D6E-409C-BE32-E72D297353CC}">
                  <c16:uniqueId val="{00000030-4AE0-4B2E-9674-888F3195227C}"/>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{EA9CABE3-3591-4D3C-B1A8-1B44439D62A4}</c15:txfldGUID>
                      <c15:f>Diagramm!$J$49</c15:f>
                      <c15:dlblFieldTableCache>
                        <c:ptCount val="1"/>
                      </c15:dlblFieldTableCache>
                    </c15:dlblFTEntry>
                  </c15:dlblFieldTable>
                  <c15:showDataLabelsRange val="0"/>
                </c:ext>
                <c:ext xmlns:c16="http://schemas.microsoft.com/office/drawing/2014/chart" uri="{C3380CC4-5D6E-409C-BE32-E72D297353CC}">
                  <c16:uniqueId val="{00000031-4AE0-4B2E-9674-888F3195227C}"/>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{0A9531E4-304E-421C-B320-66F6ACA85940}</c15:txfldGUID>
                      <c15:f>Diagramm!$J$50</c15:f>
                      <c15:dlblFieldTableCache>
                        <c:ptCount val="1"/>
                      </c15:dlblFieldTableCache>
                    </c15:dlblFTEntry>
                  </c15:dlblFieldTable>
                  <c15:showDataLabelsRange val="0"/>
                </c:ext>
                <c:ext xmlns:c16="http://schemas.microsoft.com/office/drawing/2014/chart" uri="{C3380CC4-5D6E-409C-BE32-E72D297353CC}">
                  <c16:uniqueId val="{00000032-4AE0-4B2E-9674-888F3195227C}"/>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{AFF96B29-4F3C-4E9C-A044-3DEDEEEEA757}</c15:txfldGUID>
                      <c15:f>Diagramm!$J$51</c15:f>
                      <c15:dlblFieldTableCache>
                        <c:ptCount val="1"/>
                      </c15:dlblFieldTableCache>
                    </c15:dlblFTEntry>
                  </c15:dlblFieldTable>
                  <c15:showDataLabelsRange val="0"/>
                </c:ext>
                <c:ext xmlns:c16="http://schemas.microsoft.com/office/drawing/2014/chart" uri="{C3380CC4-5D6E-409C-BE32-E72D297353CC}">
                  <c16:uniqueId val="{00000033-4AE0-4B2E-9674-888F3195227C}"/>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{378C5DAA-6270-41F9-9AB7-DE5A722951B1}</c15:txfldGUID>
                      <c15:f>Diagramm!$J$52</c15:f>
                      <c15:dlblFieldTableCache>
                        <c:ptCount val="1"/>
                      </c15:dlblFieldTableCache>
                    </c15:dlblFTEntry>
                  </c15:dlblFieldTable>
                  <c15:showDataLabelsRange val="0"/>
                </c:ext>
                <c:ext xmlns:c16="http://schemas.microsoft.com/office/drawing/2014/chart" uri="{C3380CC4-5D6E-409C-BE32-E72D297353CC}">
                  <c16:uniqueId val="{00000034-4AE0-4B2E-9674-888F3195227C}"/>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{9762CA28-25CC-47ED-B223-C935AF4C0BD9}</c15:txfldGUID>
                      <c15:f>Diagramm!$J$53</c15:f>
                      <c15:dlblFieldTableCache>
                        <c:ptCount val="1"/>
                      </c15:dlblFieldTableCache>
                    </c15:dlblFTEntry>
                  </c15:dlblFieldTable>
                  <c15:showDataLabelsRange val="0"/>
                </c:ext>
                <c:ext xmlns:c16="http://schemas.microsoft.com/office/drawing/2014/chart" uri="{C3380CC4-5D6E-409C-BE32-E72D297353CC}">
                  <c16:uniqueId val="{00000035-4AE0-4B2E-9674-888F3195227C}"/>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{50FDBD2C-B613-437B-97F5-3617F0D71E34}</c15:txfldGUID>
                      <c15:f>Diagramm!$J$54</c15:f>
                      <c15:dlblFieldTableCache>
                        <c:ptCount val="1"/>
                      </c15:dlblFieldTableCache>
                    </c15:dlblFTEntry>
                  </c15:dlblFieldTable>
                  <c15:showDataLabelsRange val="0"/>
                </c:ext>
                <c:ext xmlns:c16="http://schemas.microsoft.com/office/drawing/2014/chart" uri="{C3380CC4-5D6E-409C-BE32-E72D297353CC}">
                  <c16:uniqueId val="{00000036-4AE0-4B2E-9674-888F3195227C}"/>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{2A617DA8-1AE2-4BF8-86FE-1BB0F3486DB0}</c15:txfldGUID>
                      <c15:f>Diagramm!$J$55</c15:f>
                      <c15:dlblFieldTableCache>
                        <c:ptCount val="1"/>
                      </c15:dlblFieldTableCache>
                    </c15:dlblFTEntry>
                  </c15:dlblFieldTable>
                  <c15:showDataLabelsRange val="0"/>
                </c:ext>
                <c:ext xmlns:c16="http://schemas.microsoft.com/office/drawing/2014/chart" uri="{C3380CC4-5D6E-409C-BE32-E72D297353CC}">
                  <c16:uniqueId val="{00000037-4AE0-4B2E-9674-888F3195227C}"/>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{581E7B44-C7C0-4544-8345-FA1E7885B197}</c15:txfldGUID>
                      <c15:f>Diagramm!$J$56</c15:f>
                      <c15:dlblFieldTableCache>
                        <c:ptCount val="1"/>
                      </c15:dlblFieldTableCache>
                    </c15:dlblFTEntry>
                  </c15:dlblFieldTable>
                  <c15:showDataLabelsRange val="0"/>
                </c:ext>
                <c:ext xmlns:c16="http://schemas.microsoft.com/office/drawing/2014/chart" uri="{C3380CC4-5D6E-409C-BE32-E72D297353CC}">
                  <c16:uniqueId val="{00000038-4AE0-4B2E-9674-888F3195227C}"/>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{05F68083-D986-4839-AC5A-CF54A6188638}</c15:txfldGUID>
                      <c15:f>Diagramm!$J$57</c15:f>
                      <c15:dlblFieldTableCache>
                        <c:ptCount val="1"/>
                      </c15:dlblFieldTableCache>
                    </c15:dlblFTEntry>
                  </c15:dlblFieldTable>
                  <c15:showDataLabelsRange val="0"/>
                </c:ext>
                <c:ext xmlns:c16="http://schemas.microsoft.com/office/drawing/2014/chart" uri="{C3380CC4-5D6E-409C-BE32-E72D297353CC}">
                  <c16:uniqueId val="{00000039-4AE0-4B2E-9674-888F3195227C}"/>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{4A1B4F82-D9F7-4548-89C9-6B00D2FC30D4}</c15:txfldGUID>
                      <c15:f>Diagramm!$J$58</c15:f>
                      <c15:dlblFieldTableCache>
                        <c:ptCount val="1"/>
                      </c15:dlblFieldTableCache>
                    </c15:dlblFTEntry>
                  </c15:dlblFieldTable>
                  <c15:showDataLabelsRange val="0"/>
                </c:ext>
                <c:ext xmlns:c16="http://schemas.microsoft.com/office/drawing/2014/chart" uri="{C3380CC4-5D6E-409C-BE32-E72D297353CC}">
                  <c16:uniqueId val="{0000003A-4AE0-4B2E-9674-888F3195227C}"/>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{405284A1-DFC5-4771-B6C2-A525A0D79F38}</c15:txfldGUID>
                      <c15:f>Diagramm!$J$59</c15:f>
                      <c15:dlblFieldTableCache>
                        <c:ptCount val="1"/>
                      </c15:dlblFieldTableCache>
                    </c15:dlblFTEntry>
                  </c15:dlblFieldTable>
                  <c15:showDataLabelsRange val="0"/>
                </c:ext>
                <c:ext xmlns:c16="http://schemas.microsoft.com/office/drawing/2014/chart" uri="{C3380CC4-5D6E-409C-BE32-E72D297353CC}">
                  <c16:uniqueId val="{0000003B-4AE0-4B2E-9674-888F3195227C}"/>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{C5039127-2C30-48EB-8936-82D74094ABA9}</c15:txfldGUID>
                      <c15:f>Diagramm!$J$60</c15:f>
                      <c15:dlblFieldTableCache>
                        <c:ptCount val="1"/>
                      </c15:dlblFieldTableCache>
                    </c15:dlblFTEntry>
                  </c15:dlblFieldTable>
                  <c15:showDataLabelsRange val="0"/>
                </c:ext>
                <c:ext xmlns:c16="http://schemas.microsoft.com/office/drawing/2014/chart" uri="{C3380CC4-5D6E-409C-BE32-E72D297353CC}">
                  <c16:uniqueId val="{0000003C-4AE0-4B2E-9674-888F3195227C}"/>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{E6BB0406-A007-45F7-90A5-4549667D57DF}</c15:txfldGUID>
                      <c15:f>Diagramm!$J$61</c15:f>
                      <c15:dlblFieldTableCache>
                        <c:ptCount val="1"/>
                      </c15:dlblFieldTableCache>
                    </c15:dlblFTEntry>
                  </c15:dlblFieldTable>
                  <c15:showDataLabelsRange val="0"/>
                </c:ext>
                <c:ext xmlns:c16="http://schemas.microsoft.com/office/drawing/2014/chart" uri="{C3380CC4-5D6E-409C-BE32-E72D297353CC}">
                  <c16:uniqueId val="{0000003D-4AE0-4B2E-9674-888F3195227C}"/>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{37A54B80-ECB3-4286-871F-7C52C8BF5F47}</c15:txfldGUID>
                      <c15:f>Diagramm!$J$62</c15:f>
                      <c15:dlblFieldTableCache>
                        <c:ptCount val="1"/>
                      </c15:dlblFieldTableCache>
                    </c15:dlblFTEntry>
                  </c15:dlblFieldTable>
                  <c15:showDataLabelsRange val="0"/>
                </c:ext>
                <c:ext xmlns:c16="http://schemas.microsoft.com/office/drawing/2014/chart" uri="{C3380CC4-5D6E-409C-BE32-E72D297353CC}">
                  <c16:uniqueId val="{0000003E-4AE0-4B2E-9674-888F3195227C}"/>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{5FF62644-2D31-4F29-9244-4E4F1022E446}</c15:txfldGUID>
                      <c15:f>Diagramm!$J$63</c15:f>
                      <c15:dlblFieldTableCache>
                        <c:ptCount val="1"/>
                      </c15:dlblFieldTableCache>
                    </c15:dlblFTEntry>
                  </c15:dlblFieldTable>
                  <c15:showDataLabelsRange val="0"/>
                </c:ext>
                <c:ext xmlns:c16="http://schemas.microsoft.com/office/drawing/2014/chart" uri="{C3380CC4-5D6E-409C-BE32-E72D297353CC}">
                  <c16:uniqueId val="{0000003F-4AE0-4B2E-9674-888F3195227C}"/>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{C6CE06DF-2469-48B3-BE72-2D902EE5FA06}</c15:txfldGUID>
                      <c15:f>Diagramm!$J$64</c15:f>
                      <c15:dlblFieldTableCache>
                        <c:ptCount val="1"/>
                      </c15:dlblFieldTableCache>
                    </c15:dlblFTEntry>
                  </c15:dlblFieldTable>
                  <c15:showDataLabelsRange val="0"/>
                </c:ext>
                <c:ext xmlns:c16="http://schemas.microsoft.com/office/drawing/2014/chart" uri="{C3380CC4-5D6E-409C-BE32-E72D297353CC}">
                  <c16:uniqueId val="{00000040-4AE0-4B2E-9674-888F3195227C}"/>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{B4D52441-2F3A-47DD-AEBE-D7E0662100E6}</c15:txfldGUID>
                      <c15:f>Diagramm!$J$65</c15:f>
                      <c15:dlblFieldTableCache>
                        <c:ptCount val="1"/>
                      </c15:dlblFieldTableCache>
                    </c15:dlblFTEntry>
                  </c15:dlblFieldTable>
                  <c15:showDataLabelsRange val="0"/>
                </c:ext>
                <c:ext xmlns:c16="http://schemas.microsoft.com/office/drawing/2014/chart" uri="{C3380CC4-5D6E-409C-BE32-E72D297353CC}">
                  <c16:uniqueId val="{00000041-4AE0-4B2E-9674-888F3195227C}"/>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{313E34FC-6A6D-4925-AD1B-77661A6BC800}</c15:txfldGUID>
                      <c15:f>Diagramm!$J$66</c15:f>
                      <c15:dlblFieldTableCache>
                        <c:ptCount val="1"/>
                      </c15:dlblFieldTableCache>
                    </c15:dlblFTEntry>
                  </c15:dlblFieldTable>
                  <c15:showDataLabelsRange val="0"/>
                </c:ext>
                <c:ext xmlns:c16="http://schemas.microsoft.com/office/drawing/2014/chart" uri="{C3380CC4-5D6E-409C-BE32-E72D297353CC}">
                  <c16:uniqueId val="{00000042-4AE0-4B2E-9674-888F3195227C}"/>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{11CE6204-A6D8-40FC-8E05-28A74746080F}</c15:txfldGUID>
                      <c15:f>Diagramm!$J$67</c15:f>
                      <c15:dlblFieldTableCache>
                        <c:ptCount val="1"/>
                      </c15:dlblFieldTableCache>
                    </c15:dlblFTEntry>
                  </c15:dlblFieldTable>
                  <c15:showDataLabelsRange val="0"/>
                </c:ext>
                <c:ext xmlns:c16="http://schemas.microsoft.com/office/drawing/2014/chart" uri="{C3380CC4-5D6E-409C-BE32-E72D297353CC}">
                  <c16:uniqueId val="{00000043-4AE0-4B2E-9674-888F3195227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4AE0-4B2E-9674-888F3195227C}"/>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4-4BC5-9F0A-719EABC4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4-4BC5-9F0A-719EABC4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14-4BC5-9F0A-719EABC4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314-4BC5-9F0A-719EABC4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314-4BC5-9F0A-719EABC4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314-4BC5-9F0A-719EABC4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14-4BC5-9F0A-719EABC4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314-4BC5-9F0A-719EABC4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314-4BC5-9F0A-719EABC4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314-4BC5-9F0A-719EABC4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314-4BC5-9F0A-719EABC4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14-4BC5-9F0A-719EABC4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314-4BC5-9F0A-719EABC4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314-4BC5-9F0A-719EABC4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314-4BC5-9F0A-719EABC4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314-4BC5-9F0A-719EABC4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314-4BC5-9F0A-719EABC4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314-4BC5-9F0A-719EABC4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314-4BC5-9F0A-719EABC4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314-4BC5-9F0A-719EABC4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314-4BC5-9F0A-719EABC4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C314-4BC5-9F0A-719EABC4682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C314-4BC5-9F0A-719EABC4682C}"/>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314-4BC5-9F0A-719EABC4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C314-4BC5-9F0A-719EABC4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C314-4BC5-9F0A-719EABC4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C314-4BC5-9F0A-719EABC4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C314-4BC5-9F0A-719EABC4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C314-4BC5-9F0A-719EABC4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C314-4BC5-9F0A-719EABC4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C314-4BC5-9F0A-719EABC4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C314-4BC5-9F0A-719EABC4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C314-4BC5-9F0A-719EABC4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314-4BC5-9F0A-719EABC4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314-4BC5-9F0A-719EABC4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C314-4BC5-9F0A-719EABC4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C314-4BC5-9F0A-719EABC4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C314-4BC5-9F0A-719EABC4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C314-4BC5-9F0A-719EABC4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C314-4BC5-9F0A-719EABC4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C314-4BC5-9F0A-719EABC4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C314-4BC5-9F0A-719EABC4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C314-4BC5-9F0A-719EABC4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C314-4BC5-9F0A-719EABC4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C314-4BC5-9F0A-719EABC4682C}"/>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C314-4BC5-9F0A-719EABC4682C}"/>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C314-4BC5-9F0A-719EABC4682C}"/>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C314-4BC5-9F0A-719EABC4682C}"/>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C314-4BC5-9F0A-719EABC4682C}"/>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C314-4BC5-9F0A-719EABC4682C}"/>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C314-4BC5-9F0A-719EABC4682C}"/>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C314-4BC5-9F0A-719EABC4682C}"/>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C314-4BC5-9F0A-719EABC4682C}"/>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C314-4BC5-9F0A-719EABC4682C}"/>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C314-4BC5-9F0A-719EABC4682C}"/>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C314-4BC5-9F0A-719EABC4682C}"/>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C314-4BC5-9F0A-719EABC4682C}"/>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C314-4BC5-9F0A-719EABC4682C}"/>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C314-4BC5-9F0A-719EABC4682C}"/>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C314-4BC5-9F0A-719EABC4682C}"/>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C314-4BC5-9F0A-719EABC4682C}"/>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C314-4BC5-9F0A-719EABC4682C}"/>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C314-4BC5-9F0A-719EABC4682C}"/>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C314-4BC5-9F0A-719EABC4682C}"/>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C314-4BC5-9F0A-719EABC4682C}"/>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C314-4BC5-9F0A-719EABC4682C}"/>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C314-4BC5-9F0A-719EABC4682C}"/>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C314-4BC5-9F0A-719EABC4682C}"/>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C314-4BC5-9F0A-719EABC4682C}"/>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101.5920302827391</c:v>
                </c:pt>
                <c:pt idx="2">
                  <c:v>103.71428180985829</c:v>
                </c:pt>
                <c:pt idx="3">
                  <c:v>100.88415759049975</c:v>
                </c:pt>
                <c:pt idx="4">
                  <c:v>101.64669226669582</c:v>
                </c:pt>
                <c:pt idx="5">
                  <c:v>102.28897057818713</c:v>
                </c:pt>
                <c:pt idx="6">
                  <c:v>104.52464572201647</c:v>
                </c:pt>
                <c:pt idx="7">
                  <c:v>102.39692799650165</c:v>
                </c:pt>
                <c:pt idx="8">
                  <c:v>102.80962597537477</c:v>
                </c:pt>
                <c:pt idx="9">
                  <c:v>103.4450715388715</c:v>
                </c:pt>
                <c:pt idx="10">
                  <c:v>106.95710400808997</c:v>
                </c:pt>
                <c:pt idx="11">
                  <c:v>105.17102368230455</c:v>
                </c:pt>
                <c:pt idx="12">
                  <c:v>105.78323790261967</c:v>
                </c:pt>
                <c:pt idx="13">
                  <c:v>107.17438539431789</c:v>
                </c:pt>
                <c:pt idx="14">
                  <c:v>109.71753419790372</c:v>
                </c:pt>
                <c:pt idx="15">
                  <c:v>107.81393060661138</c:v>
                </c:pt>
                <c:pt idx="16">
                  <c:v>108.02164614564687</c:v>
                </c:pt>
                <c:pt idx="17">
                  <c:v>108.66392445713817</c:v>
                </c:pt>
                <c:pt idx="18">
                  <c:v>111.57877475162961</c:v>
                </c:pt>
                <c:pt idx="19">
                  <c:v>109.97034587370349</c:v>
                </c:pt>
                <c:pt idx="20">
                  <c:v>110.99252497369392</c:v>
                </c:pt>
                <c:pt idx="21">
                  <c:v>111.91904560176012</c:v>
                </c:pt>
                <c:pt idx="22">
                  <c:v>115.10583926643618</c:v>
                </c:pt>
                <c:pt idx="23">
                  <c:v>113.57120406685162</c:v>
                </c:pt>
                <c:pt idx="24">
                  <c:v>113.37442092460745</c:v>
                </c:pt>
              </c:numCache>
            </c:numRef>
          </c:val>
          <c:smooth val="0"/>
          <c:extLst>
            <c:ext xmlns:c16="http://schemas.microsoft.com/office/drawing/2014/chart" uri="{C3380CC4-5D6E-409C-BE32-E72D297353CC}">
              <c16:uniqueId val="{00000000-DF4A-4764-9C6D-673E8782EB03}"/>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104.95819275341059</c:v>
                </c:pt>
                <c:pt idx="2">
                  <c:v>108.59615666715563</c:v>
                </c:pt>
                <c:pt idx="3">
                  <c:v>103.79932521637083</c:v>
                </c:pt>
                <c:pt idx="4">
                  <c:v>102.1417045621241</c:v>
                </c:pt>
                <c:pt idx="5">
                  <c:v>105.3835998239695</c:v>
                </c:pt>
                <c:pt idx="6">
                  <c:v>110.32712336805047</c:v>
                </c:pt>
                <c:pt idx="7">
                  <c:v>107.51063517676398</c:v>
                </c:pt>
                <c:pt idx="8">
                  <c:v>106.07305266246149</c:v>
                </c:pt>
                <c:pt idx="9">
                  <c:v>110.29778494939121</c:v>
                </c:pt>
                <c:pt idx="10">
                  <c:v>114.74255537626522</c:v>
                </c:pt>
                <c:pt idx="11">
                  <c:v>112.99691946604078</c:v>
                </c:pt>
                <c:pt idx="12">
                  <c:v>111.3833064397829</c:v>
                </c:pt>
                <c:pt idx="13">
                  <c:v>115.22663928414258</c:v>
                </c:pt>
                <c:pt idx="14">
                  <c:v>120.85961566671557</c:v>
                </c:pt>
                <c:pt idx="15">
                  <c:v>118.02845826609946</c:v>
                </c:pt>
                <c:pt idx="16">
                  <c:v>116.45885286783042</c:v>
                </c:pt>
                <c:pt idx="17">
                  <c:v>120.30218571219011</c:v>
                </c:pt>
                <c:pt idx="18">
                  <c:v>124.04283409124248</c:v>
                </c:pt>
                <c:pt idx="19">
                  <c:v>121.95980636643684</c:v>
                </c:pt>
                <c:pt idx="20">
                  <c:v>120.56623148012322</c:v>
                </c:pt>
                <c:pt idx="21">
                  <c:v>126.15520023470734</c:v>
                </c:pt>
                <c:pt idx="22">
                  <c:v>130.20390200968168</c:v>
                </c:pt>
                <c:pt idx="23">
                  <c:v>128.60495819275343</c:v>
                </c:pt>
                <c:pt idx="24">
                  <c:v>123.30937362476162</c:v>
                </c:pt>
              </c:numCache>
            </c:numRef>
          </c:val>
          <c:smooth val="0"/>
          <c:extLst>
            <c:ext xmlns:c16="http://schemas.microsoft.com/office/drawing/2014/chart" uri="{C3380CC4-5D6E-409C-BE32-E72D297353CC}">
              <c16:uniqueId val="{00000001-DF4A-4764-9C6D-673E8782EB03}"/>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102.9482406629038</c:v>
                </c:pt>
                <c:pt idx="2">
                  <c:v>102.99627717064969</c:v>
                </c:pt>
                <c:pt idx="3">
                  <c:v>102.1916656659061</c:v>
                </c:pt>
                <c:pt idx="4">
                  <c:v>99.021256154677545</c:v>
                </c:pt>
                <c:pt idx="5">
                  <c:v>99.531644049477606</c:v>
                </c:pt>
                <c:pt idx="6">
                  <c:v>97.994475801609227</c:v>
                </c:pt>
                <c:pt idx="7">
                  <c:v>97.658220247388016</c:v>
                </c:pt>
                <c:pt idx="8">
                  <c:v>96.271166086225534</c:v>
                </c:pt>
                <c:pt idx="9">
                  <c:v>98.306713101957484</c:v>
                </c:pt>
                <c:pt idx="10">
                  <c:v>96.913654377326765</c:v>
                </c:pt>
                <c:pt idx="11">
                  <c:v>96.475321244145547</c:v>
                </c:pt>
                <c:pt idx="12">
                  <c:v>94.541851807373604</c:v>
                </c:pt>
                <c:pt idx="13">
                  <c:v>97.219887114206799</c:v>
                </c:pt>
                <c:pt idx="14">
                  <c:v>95.970937912813739</c:v>
                </c:pt>
                <c:pt idx="15">
                  <c:v>95.508586525759569</c:v>
                </c:pt>
                <c:pt idx="16">
                  <c:v>94.103518674192387</c:v>
                </c:pt>
                <c:pt idx="17">
                  <c:v>96.301188903566711</c:v>
                </c:pt>
                <c:pt idx="18">
                  <c:v>94.962171250150121</c:v>
                </c:pt>
                <c:pt idx="19">
                  <c:v>93.977422841359441</c:v>
                </c:pt>
                <c:pt idx="20">
                  <c:v>93.238861534766428</c:v>
                </c:pt>
                <c:pt idx="21">
                  <c:v>94.295664705175923</c:v>
                </c:pt>
                <c:pt idx="22">
                  <c:v>91.149273447820349</c:v>
                </c:pt>
                <c:pt idx="23">
                  <c:v>90.338657379608506</c:v>
                </c:pt>
                <c:pt idx="24">
                  <c:v>86.135462951843394</c:v>
                </c:pt>
              </c:numCache>
            </c:numRef>
          </c:val>
          <c:smooth val="0"/>
          <c:extLst>
            <c:ext xmlns:c16="http://schemas.microsoft.com/office/drawing/2014/chart" uri="{C3380CC4-5D6E-409C-BE32-E72D297353CC}">
              <c16:uniqueId val="{00000002-DF4A-4764-9C6D-673E8782EB03}"/>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DF4A-4764-9C6D-673E8782EB03}"/>
                </c:ext>
              </c:extLst>
            </c:dLbl>
            <c:dLbl>
              <c:idx val="1"/>
              <c:delete val="1"/>
              <c:extLst>
                <c:ext xmlns:c15="http://schemas.microsoft.com/office/drawing/2012/chart" uri="{CE6537A1-D6FC-4f65-9D91-7224C49458BB}"/>
                <c:ext xmlns:c16="http://schemas.microsoft.com/office/drawing/2014/chart" uri="{C3380CC4-5D6E-409C-BE32-E72D297353CC}">
                  <c16:uniqueId val="{00000004-DF4A-4764-9C6D-673E8782EB03}"/>
                </c:ext>
              </c:extLst>
            </c:dLbl>
            <c:dLbl>
              <c:idx val="2"/>
              <c:delete val="1"/>
              <c:extLst>
                <c:ext xmlns:c15="http://schemas.microsoft.com/office/drawing/2012/chart" uri="{CE6537A1-D6FC-4f65-9D91-7224C49458BB}"/>
                <c:ext xmlns:c16="http://schemas.microsoft.com/office/drawing/2014/chart" uri="{C3380CC4-5D6E-409C-BE32-E72D297353CC}">
                  <c16:uniqueId val="{00000005-DF4A-4764-9C6D-673E8782EB03}"/>
                </c:ext>
              </c:extLst>
            </c:dLbl>
            <c:dLbl>
              <c:idx val="3"/>
              <c:delete val="1"/>
              <c:extLst>
                <c:ext xmlns:c15="http://schemas.microsoft.com/office/drawing/2012/chart" uri="{CE6537A1-D6FC-4f65-9D91-7224C49458BB}"/>
                <c:ext xmlns:c16="http://schemas.microsoft.com/office/drawing/2014/chart" uri="{C3380CC4-5D6E-409C-BE32-E72D297353CC}">
                  <c16:uniqueId val="{00000006-DF4A-4764-9C6D-673E8782EB03}"/>
                </c:ext>
              </c:extLst>
            </c:dLbl>
            <c:dLbl>
              <c:idx val="4"/>
              <c:delete val="1"/>
              <c:extLst>
                <c:ext xmlns:c15="http://schemas.microsoft.com/office/drawing/2012/chart" uri="{CE6537A1-D6FC-4f65-9D91-7224C49458BB}"/>
                <c:ext xmlns:c16="http://schemas.microsoft.com/office/drawing/2014/chart" uri="{C3380CC4-5D6E-409C-BE32-E72D297353CC}">
                  <c16:uniqueId val="{00000007-DF4A-4764-9C6D-673E8782EB03}"/>
                </c:ext>
              </c:extLst>
            </c:dLbl>
            <c:dLbl>
              <c:idx val="5"/>
              <c:delete val="1"/>
              <c:extLst>
                <c:ext xmlns:c15="http://schemas.microsoft.com/office/drawing/2012/chart" uri="{CE6537A1-D6FC-4f65-9D91-7224C49458BB}"/>
                <c:ext xmlns:c16="http://schemas.microsoft.com/office/drawing/2014/chart" uri="{C3380CC4-5D6E-409C-BE32-E72D297353CC}">
                  <c16:uniqueId val="{00000008-DF4A-4764-9C6D-673E8782EB03}"/>
                </c:ext>
              </c:extLst>
            </c:dLbl>
            <c:dLbl>
              <c:idx val="6"/>
              <c:delete val="1"/>
              <c:extLst>
                <c:ext xmlns:c15="http://schemas.microsoft.com/office/drawing/2012/chart" uri="{CE6537A1-D6FC-4f65-9D91-7224C49458BB}"/>
                <c:ext xmlns:c16="http://schemas.microsoft.com/office/drawing/2014/chart" uri="{C3380CC4-5D6E-409C-BE32-E72D297353CC}">
                  <c16:uniqueId val="{00000009-DF4A-4764-9C6D-673E8782EB03}"/>
                </c:ext>
              </c:extLst>
            </c:dLbl>
            <c:dLbl>
              <c:idx val="7"/>
              <c:delete val="1"/>
              <c:extLst>
                <c:ext xmlns:c15="http://schemas.microsoft.com/office/drawing/2012/chart" uri="{CE6537A1-D6FC-4f65-9D91-7224C49458BB}"/>
                <c:ext xmlns:c16="http://schemas.microsoft.com/office/drawing/2014/chart" uri="{C3380CC4-5D6E-409C-BE32-E72D297353CC}">
                  <c16:uniqueId val="{0000000A-DF4A-4764-9C6D-673E8782EB03}"/>
                </c:ext>
              </c:extLst>
            </c:dLbl>
            <c:dLbl>
              <c:idx val="8"/>
              <c:delete val="1"/>
              <c:extLst>
                <c:ext xmlns:c15="http://schemas.microsoft.com/office/drawing/2012/chart" uri="{CE6537A1-D6FC-4f65-9D91-7224C49458BB}"/>
                <c:ext xmlns:c16="http://schemas.microsoft.com/office/drawing/2014/chart" uri="{C3380CC4-5D6E-409C-BE32-E72D297353CC}">
                  <c16:uniqueId val="{0000000B-DF4A-4764-9C6D-673E8782EB03}"/>
                </c:ext>
              </c:extLst>
            </c:dLbl>
            <c:dLbl>
              <c:idx val="9"/>
              <c:delete val="1"/>
              <c:extLst>
                <c:ext xmlns:c15="http://schemas.microsoft.com/office/drawing/2012/chart" uri="{CE6537A1-D6FC-4f65-9D91-7224C49458BB}"/>
                <c:ext xmlns:c16="http://schemas.microsoft.com/office/drawing/2014/chart" uri="{C3380CC4-5D6E-409C-BE32-E72D297353CC}">
                  <c16:uniqueId val="{0000000C-DF4A-4764-9C6D-673E8782EB03}"/>
                </c:ext>
              </c:extLst>
            </c:dLbl>
            <c:dLbl>
              <c:idx val="10"/>
              <c:delete val="1"/>
              <c:extLst>
                <c:ext xmlns:c15="http://schemas.microsoft.com/office/drawing/2012/chart" uri="{CE6537A1-D6FC-4f65-9D91-7224C49458BB}"/>
                <c:ext xmlns:c16="http://schemas.microsoft.com/office/drawing/2014/chart" uri="{C3380CC4-5D6E-409C-BE32-E72D297353CC}">
                  <c16:uniqueId val="{0000000D-DF4A-4764-9C6D-673E8782EB03}"/>
                </c:ext>
              </c:extLst>
            </c:dLbl>
            <c:dLbl>
              <c:idx val="11"/>
              <c:delete val="1"/>
              <c:extLst>
                <c:ext xmlns:c15="http://schemas.microsoft.com/office/drawing/2012/chart" uri="{CE6537A1-D6FC-4f65-9D91-7224C49458BB}"/>
                <c:ext xmlns:c16="http://schemas.microsoft.com/office/drawing/2014/chart" uri="{C3380CC4-5D6E-409C-BE32-E72D297353CC}">
                  <c16:uniqueId val="{0000000E-DF4A-4764-9C6D-673E8782EB03}"/>
                </c:ext>
              </c:extLst>
            </c:dLbl>
            <c:dLbl>
              <c:idx val="12"/>
              <c:delete val="1"/>
              <c:extLst>
                <c:ext xmlns:c15="http://schemas.microsoft.com/office/drawing/2012/chart" uri="{CE6537A1-D6FC-4f65-9D91-7224C49458BB}"/>
                <c:ext xmlns:c16="http://schemas.microsoft.com/office/drawing/2014/chart" uri="{C3380CC4-5D6E-409C-BE32-E72D297353CC}">
                  <c16:uniqueId val="{0000000F-DF4A-4764-9C6D-673E8782EB03}"/>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DF4A-4764-9C6D-673E8782EB03}"/>
                </c:ext>
              </c:extLst>
            </c:dLbl>
            <c:dLbl>
              <c:idx val="14"/>
              <c:delete val="1"/>
              <c:extLst>
                <c:ext xmlns:c15="http://schemas.microsoft.com/office/drawing/2012/chart" uri="{CE6537A1-D6FC-4f65-9D91-7224C49458BB}"/>
                <c:ext xmlns:c16="http://schemas.microsoft.com/office/drawing/2014/chart" uri="{C3380CC4-5D6E-409C-BE32-E72D297353CC}">
                  <c16:uniqueId val="{00000011-DF4A-4764-9C6D-673E8782EB03}"/>
                </c:ext>
              </c:extLst>
            </c:dLbl>
            <c:dLbl>
              <c:idx val="15"/>
              <c:delete val="1"/>
              <c:extLst>
                <c:ext xmlns:c15="http://schemas.microsoft.com/office/drawing/2012/chart" uri="{CE6537A1-D6FC-4f65-9D91-7224C49458BB}"/>
                <c:ext xmlns:c16="http://schemas.microsoft.com/office/drawing/2014/chart" uri="{C3380CC4-5D6E-409C-BE32-E72D297353CC}">
                  <c16:uniqueId val="{00000012-DF4A-4764-9C6D-673E8782EB03}"/>
                </c:ext>
              </c:extLst>
            </c:dLbl>
            <c:dLbl>
              <c:idx val="16"/>
              <c:delete val="1"/>
              <c:extLst>
                <c:ext xmlns:c15="http://schemas.microsoft.com/office/drawing/2012/chart" uri="{CE6537A1-D6FC-4f65-9D91-7224C49458BB}"/>
                <c:ext xmlns:c16="http://schemas.microsoft.com/office/drawing/2014/chart" uri="{C3380CC4-5D6E-409C-BE32-E72D297353CC}">
                  <c16:uniqueId val="{00000013-DF4A-4764-9C6D-673E8782EB03}"/>
                </c:ext>
              </c:extLst>
            </c:dLbl>
            <c:dLbl>
              <c:idx val="17"/>
              <c:delete val="1"/>
              <c:extLst>
                <c:ext xmlns:c15="http://schemas.microsoft.com/office/drawing/2012/chart" uri="{CE6537A1-D6FC-4f65-9D91-7224C49458BB}"/>
                <c:ext xmlns:c16="http://schemas.microsoft.com/office/drawing/2014/chart" uri="{C3380CC4-5D6E-409C-BE32-E72D297353CC}">
                  <c16:uniqueId val="{00000014-DF4A-4764-9C6D-673E8782EB03}"/>
                </c:ext>
              </c:extLst>
            </c:dLbl>
            <c:dLbl>
              <c:idx val="18"/>
              <c:delete val="1"/>
              <c:extLst>
                <c:ext xmlns:c15="http://schemas.microsoft.com/office/drawing/2012/chart" uri="{CE6537A1-D6FC-4f65-9D91-7224C49458BB}"/>
                <c:ext xmlns:c16="http://schemas.microsoft.com/office/drawing/2014/chart" uri="{C3380CC4-5D6E-409C-BE32-E72D297353CC}">
                  <c16:uniqueId val="{00000015-DF4A-4764-9C6D-673E8782EB03}"/>
                </c:ext>
              </c:extLst>
            </c:dLbl>
            <c:dLbl>
              <c:idx val="19"/>
              <c:delete val="1"/>
              <c:extLst>
                <c:ext xmlns:c15="http://schemas.microsoft.com/office/drawing/2012/chart" uri="{CE6537A1-D6FC-4f65-9D91-7224C49458BB}"/>
                <c:ext xmlns:c16="http://schemas.microsoft.com/office/drawing/2014/chart" uri="{C3380CC4-5D6E-409C-BE32-E72D297353CC}">
                  <c16:uniqueId val="{00000016-DF4A-4764-9C6D-673E8782EB03}"/>
                </c:ext>
              </c:extLst>
            </c:dLbl>
            <c:dLbl>
              <c:idx val="20"/>
              <c:delete val="1"/>
              <c:extLst>
                <c:ext xmlns:c15="http://schemas.microsoft.com/office/drawing/2012/chart" uri="{CE6537A1-D6FC-4f65-9D91-7224C49458BB}"/>
                <c:ext xmlns:c16="http://schemas.microsoft.com/office/drawing/2014/chart" uri="{C3380CC4-5D6E-409C-BE32-E72D297353CC}">
                  <c16:uniqueId val="{00000017-DF4A-4764-9C6D-673E8782EB03}"/>
                </c:ext>
              </c:extLst>
            </c:dLbl>
            <c:dLbl>
              <c:idx val="21"/>
              <c:delete val="1"/>
              <c:extLst>
                <c:ext xmlns:c15="http://schemas.microsoft.com/office/drawing/2012/chart" uri="{CE6537A1-D6FC-4f65-9D91-7224C49458BB}"/>
                <c:ext xmlns:c16="http://schemas.microsoft.com/office/drawing/2014/chart" uri="{C3380CC4-5D6E-409C-BE32-E72D297353CC}">
                  <c16:uniqueId val="{00000018-DF4A-4764-9C6D-673E8782EB03}"/>
                </c:ext>
              </c:extLst>
            </c:dLbl>
            <c:dLbl>
              <c:idx val="22"/>
              <c:delete val="1"/>
              <c:extLst>
                <c:ext xmlns:c15="http://schemas.microsoft.com/office/drawing/2012/chart" uri="{CE6537A1-D6FC-4f65-9D91-7224C49458BB}"/>
                <c:ext xmlns:c16="http://schemas.microsoft.com/office/drawing/2014/chart" uri="{C3380CC4-5D6E-409C-BE32-E72D297353CC}">
                  <c16:uniqueId val="{00000019-DF4A-4764-9C6D-673E8782EB03}"/>
                </c:ext>
              </c:extLst>
            </c:dLbl>
            <c:dLbl>
              <c:idx val="23"/>
              <c:delete val="1"/>
              <c:extLst>
                <c:ext xmlns:c15="http://schemas.microsoft.com/office/drawing/2012/chart" uri="{CE6537A1-D6FC-4f65-9D91-7224C49458BB}"/>
                <c:ext xmlns:c16="http://schemas.microsoft.com/office/drawing/2014/chart" uri="{C3380CC4-5D6E-409C-BE32-E72D297353CC}">
                  <c16:uniqueId val="{0000001A-DF4A-4764-9C6D-673E8782EB03}"/>
                </c:ext>
              </c:extLst>
            </c:dLbl>
            <c:dLbl>
              <c:idx val="24"/>
              <c:delete val="1"/>
              <c:extLst>
                <c:ext xmlns:c15="http://schemas.microsoft.com/office/drawing/2012/chart" uri="{CE6537A1-D6FC-4f65-9D91-7224C49458BB}"/>
                <c:ext xmlns:c16="http://schemas.microsoft.com/office/drawing/2014/chart" uri="{C3380CC4-5D6E-409C-BE32-E72D297353CC}">
                  <c16:uniqueId val="{0000001B-DF4A-4764-9C6D-673E8782EB03}"/>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DF4A-4764-9C6D-673E8782EB03}"/>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Heide (127)</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82964</v>
      </c>
      <c r="E12" s="114">
        <v>83108</v>
      </c>
      <c r="F12" s="114">
        <v>84231</v>
      </c>
      <c r="G12" s="114">
        <v>81899</v>
      </c>
      <c r="H12" s="114">
        <v>81221</v>
      </c>
      <c r="I12" s="115">
        <v>1743</v>
      </c>
      <c r="J12" s="116">
        <v>2.1459967249849177</v>
      </c>
      <c r="N12" s="117"/>
    </row>
    <row r="13" spans="1:15" s="110" customFormat="1" ht="13.5" customHeight="1" x14ac:dyDescent="0.2">
      <c r="A13" s="118" t="s">
        <v>105</v>
      </c>
      <c r="B13" s="119" t="s">
        <v>106</v>
      </c>
      <c r="C13" s="113">
        <v>52.127428764283302</v>
      </c>
      <c r="D13" s="114">
        <v>43247</v>
      </c>
      <c r="E13" s="114">
        <v>43351</v>
      </c>
      <c r="F13" s="114">
        <v>44296</v>
      </c>
      <c r="G13" s="114">
        <v>42942</v>
      </c>
      <c r="H13" s="114">
        <v>42570</v>
      </c>
      <c r="I13" s="115">
        <v>677</v>
      </c>
      <c r="J13" s="116">
        <v>1.5903218228799625</v>
      </c>
    </row>
    <row r="14" spans="1:15" s="110" customFormat="1" ht="13.5" customHeight="1" x14ac:dyDescent="0.2">
      <c r="A14" s="120"/>
      <c r="B14" s="119" t="s">
        <v>107</v>
      </c>
      <c r="C14" s="113">
        <v>47.872571235716698</v>
      </c>
      <c r="D14" s="114">
        <v>39717</v>
      </c>
      <c r="E14" s="114">
        <v>39757</v>
      </c>
      <c r="F14" s="114">
        <v>39935</v>
      </c>
      <c r="G14" s="114">
        <v>38957</v>
      </c>
      <c r="H14" s="114">
        <v>38651</v>
      </c>
      <c r="I14" s="115">
        <v>1066</v>
      </c>
      <c r="J14" s="116">
        <v>2.758014022923081</v>
      </c>
    </row>
    <row r="15" spans="1:15" s="110" customFormat="1" ht="13.5" customHeight="1" x14ac:dyDescent="0.2">
      <c r="A15" s="118" t="s">
        <v>105</v>
      </c>
      <c r="B15" s="121" t="s">
        <v>108</v>
      </c>
      <c r="C15" s="113">
        <v>12.647654404319946</v>
      </c>
      <c r="D15" s="114">
        <v>10493</v>
      </c>
      <c r="E15" s="114">
        <v>10781</v>
      </c>
      <c r="F15" s="114">
        <v>11223</v>
      </c>
      <c r="G15" s="114">
        <v>9925</v>
      </c>
      <c r="H15" s="114">
        <v>10187</v>
      </c>
      <c r="I15" s="115">
        <v>306</v>
      </c>
      <c r="J15" s="116">
        <v>3.0038284087562581</v>
      </c>
    </row>
    <row r="16" spans="1:15" s="110" customFormat="1" ht="13.5" customHeight="1" x14ac:dyDescent="0.2">
      <c r="A16" s="118"/>
      <c r="B16" s="121" t="s">
        <v>109</v>
      </c>
      <c r="C16" s="113">
        <v>64.796779325972707</v>
      </c>
      <c r="D16" s="114">
        <v>53758</v>
      </c>
      <c r="E16" s="114">
        <v>53848</v>
      </c>
      <c r="F16" s="114">
        <v>54637</v>
      </c>
      <c r="G16" s="114">
        <v>54109</v>
      </c>
      <c r="H16" s="114">
        <v>53617</v>
      </c>
      <c r="I16" s="115">
        <v>141</v>
      </c>
      <c r="J16" s="116">
        <v>0.26297629483186302</v>
      </c>
    </row>
    <row r="17" spans="1:10" s="110" customFormat="1" ht="13.5" customHeight="1" x14ac:dyDescent="0.2">
      <c r="A17" s="118"/>
      <c r="B17" s="121" t="s">
        <v>110</v>
      </c>
      <c r="C17" s="113">
        <v>21.26705559037655</v>
      </c>
      <c r="D17" s="114">
        <v>17644</v>
      </c>
      <c r="E17" s="114">
        <v>17387</v>
      </c>
      <c r="F17" s="114">
        <v>17285</v>
      </c>
      <c r="G17" s="114">
        <v>16851</v>
      </c>
      <c r="H17" s="114">
        <v>16474</v>
      </c>
      <c r="I17" s="115">
        <v>1170</v>
      </c>
      <c r="J17" s="116">
        <v>7.1021002792278738</v>
      </c>
    </row>
    <row r="18" spans="1:10" s="110" customFormat="1" ht="13.5" customHeight="1" x14ac:dyDescent="0.2">
      <c r="A18" s="120"/>
      <c r="B18" s="121" t="s">
        <v>111</v>
      </c>
      <c r="C18" s="113">
        <v>1.2885106793307941</v>
      </c>
      <c r="D18" s="114">
        <v>1069</v>
      </c>
      <c r="E18" s="114">
        <v>1092</v>
      </c>
      <c r="F18" s="114">
        <v>1086</v>
      </c>
      <c r="G18" s="114">
        <v>1014</v>
      </c>
      <c r="H18" s="114">
        <v>943</v>
      </c>
      <c r="I18" s="115">
        <v>126</v>
      </c>
      <c r="J18" s="116">
        <v>13.361611876988334</v>
      </c>
    </row>
    <row r="19" spans="1:10" s="110" customFormat="1" ht="13.5" customHeight="1" x14ac:dyDescent="0.2">
      <c r="A19" s="120"/>
      <c r="B19" s="121" t="s">
        <v>112</v>
      </c>
      <c r="C19" s="113">
        <v>0.33026372884624655</v>
      </c>
      <c r="D19" s="114">
        <v>274</v>
      </c>
      <c r="E19" s="114">
        <v>303</v>
      </c>
      <c r="F19" s="114">
        <v>308</v>
      </c>
      <c r="G19" s="114">
        <v>253</v>
      </c>
      <c r="H19" s="114">
        <v>213</v>
      </c>
      <c r="I19" s="115">
        <v>61</v>
      </c>
      <c r="J19" s="116">
        <v>28.63849765258216</v>
      </c>
    </row>
    <row r="20" spans="1:10" s="110" customFormat="1" ht="13.5" customHeight="1" x14ac:dyDescent="0.2">
      <c r="A20" s="118" t="s">
        <v>113</v>
      </c>
      <c r="B20" s="122" t="s">
        <v>114</v>
      </c>
      <c r="C20" s="113">
        <v>68.176558507304378</v>
      </c>
      <c r="D20" s="114">
        <v>56562</v>
      </c>
      <c r="E20" s="114">
        <v>56832</v>
      </c>
      <c r="F20" s="114">
        <v>57966</v>
      </c>
      <c r="G20" s="114">
        <v>56129</v>
      </c>
      <c r="H20" s="114">
        <v>55867</v>
      </c>
      <c r="I20" s="115">
        <v>695</v>
      </c>
      <c r="J20" s="116">
        <v>1.2440259902983872</v>
      </c>
    </row>
    <row r="21" spans="1:10" s="110" customFormat="1" ht="13.5" customHeight="1" x14ac:dyDescent="0.2">
      <c r="A21" s="120"/>
      <c r="B21" s="122" t="s">
        <v>115</v>
      </c>
      <c r="C21" s="113">
        <v>31.823441492695625</v>
      </c>
      <c r="D21" s="114">
        <v>26402</v>
      </c>
      <c r="E21" s="114">
        <v>26276</v>
      </c>
      <c r="F21" s="114">
        <v>26265</v>
      </c>
      <c r="G21" s="114">
        <v>25770</v>
      </c>
      <c r="H21" s="114">
        <v>25354</v>
      </c>
      <c r="I21" s="115">
        <v>1048</v>
      </c>
      <c r="J21" s="116">
        <v>4.1334700638952437</v>
      </c>
    </row>
    <row r="22" spans="1:10" s="110" customFormat="1" ht="13.5" customHeight="1" x14ac:dyDescent="0.2">
      <c r="A22" s="118" t="s">
        <v>113</v>
      </c>
      <c r="B22" s="122" t="s">
        <v>116</v>
      </c>
      <c r="C22" s="113">
        <v>94.029940697169863</v>
      </c>
      <c r="D22" s="114">
        <v>78011</v>
      </c>
      <c r="E22" s="114">
        <v>78465</v>
      </c>
      <c r="F22" s="114">
        <v>79111</v>
      </c>
      <c r="G22" s="114">
        <v>77183</v>
      </c>
      <c r="H22" s="114">
        <v>76896</v>
      </c>
      <c r="I22" s="115">
        <v>1115</v>
      </c>
      <c r="J22" s="116">
        <v>1.4500104036620891</v>
      </c>
    </row>
    <row r="23" spans="1:10" s="110" customFormat="1" ht="13.5" customHeight="1" x14ac:dyDescent="0.2">
      <c r="A23" s="123"/>
      <c r="B23" s="124" t="s">
        <v>117</v>
      </c>
      <c r="C23" s="125">
        <v>5.941131093004195</v>
      </c>
      <c r="D23" s="114">
        <v>4929</v>
      </c>
      <c r="E23" s="114">
        <v>4618</v>
      </c>
      <c r="F23" s="114">
        <v>5093</v>
      </c>
      <c r="G23" s="114">
        <v>4690</v>
      </c>
      <c r="H23" s="114">
        <v>4301</v>
      </c>
      <c r="I23" s="115">
        <v>628</v>
      </c>
      <c r="J23" s="116">
        <v>14.601255521971634</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22751</v>
      </c>
      <c r="E26" s="114">
        <v>23812</v>
      </c>
      <c r="F26" s="114">
        <v>24056</v>
      </c>
      <c r="G26" s="114">
        <v>24304</v>
      </c>
      <c r="H26" s="140">
        <v>23747</v>
      </c>
      <c r="I26" s="115">
        <v>-996</v>
      </c>
      <c r="J26" s="116">
        <v>-4.1942140059797026</v>
      </c>
    </row>
    <row r="27" spans="1:10" s="110" customFormat="1" ht="13.5" customHeight="1" x14ac:dyDescent="0.2">
      <c r="A27" s="118" t="s">
        <v>105</v>
      </c>
      <c r="B27" s="119" t="s">
        <v>106</v>
      </c>
      <c r="C27" s="113">
        <v>39.26860357786471</v>
      </c>
      <c r="D27" s="115">
        <v>8934</v>
      </c>
      <c r="E27" s="114">
        <v>9293</v>
      </c>
      <c r="F27" s="114">
        <v>9371</v>
      </c>
      <c r="G27" s="114">
        <v>9383</v>
      </c>
      <c r="H27" s="140">
        <v>9153</v>
      </c>
      <c r="I27" s="115">
        <v>-219</v>
      </c>
      <c r="J27" s="116">
        <v>-2.3926581448705342</v>
      </c>
    </row>
    <row r="28" spans="1:10" s="110" customFormat="1" ht="13.5" customHeight="1" x14ac:dyDescent="0.2">
      <c r="A28" s="120"/>
      <c r="B28" s="119" t="s">
        <v>107</v>
      </c>
      <c r="C28" s="113">
        <v>60.73139642213529</v>
      </c>
      <c r="D28" s="115">
        <v>13817</v>
      </c>
      <c r="E28" s="114">
        <v>14519</v>
      </c>
      <c r="F28" s="114">
        <v>14685</v>
      </c>
      <c r="G28" s="114">
        <v>14921</v>
      </c>
      <c r="H28" s="140">
        <v>14594</v>
      </c>
      <c r="I28" s="115">
        <v>-777</v>
      </c>
      <c r="J28" s="116">
        <v>-5.3241057969028365</v>
      </c>
    </row>
    <row r="29" spans="1:10" s="110" customFormat="1" ht="13.5" customHeight="1" x14ac:dyDescent="0.2">
      <c r="A29" s="118" t="s">
        <v>105</v>
      </c>
      <c r="B29" s="121" t="s">
        <v>108</v>
      </c>
      <c r="C29" s="113">
        <v>14.641114676277965</v>
      </c>
      <c r="D29" s="115">
        <v>3331</v>
      </c>
      <c r="E29" s="114">
        <v>3577</v>
      </c>
      <c r="F29" s="114">
        <v>3627</v>
      </c>
      <c r="G29" s="114">
        <v>3875</v>
      </c>
      <c r="H29" s="140">
        <v>3520</v>
      </c>
      <c r="I29" s="115">
        <v>-189</v>
      </c>
      <c r="J29" s="116">
        <v>-5.3693181818181817</v>
      </c>
    </row>
    <row r="30" spans="1:10" s="110" customFormat="1" ht="13.5" customHeight="1" x14ac:dyDescent="0.2">
      <c r="A30" s="118"/>
      <c r="B30" s="121" t="s">
        <v>109</v>
      </c>
      <c r="C30" s="113">
        <v>46.60894026636192</v>
      </c>
      <c r="D30" s="115">
        <v>10604</v>
      </c>
      <c r="E30" s="114">
        <v>11194</v>
      </c>
      <c r="F30" s="114">
        <v>11318</v>
      </c>
      <c r="G30" s="114">
        <v>11400</v>
      </c>
      <c r="H30" s="140">
        <v>11343</v>
      </c>
      <c r="I30" s="115">
        <v>-739</v>
      </c>
      <c r="J30" s="116">
        <v>-6.5150312968350521</v>
      </c>
    </row>
    <row r="31" spans="1:10" s="110" customFormat="1" ht="13.5" customHeight="1" x14ac:dyDescent="0.2">
      <c r="A31" s="118"/>
      <c r="B31" s="121" t="s">
        <v>110</v>
      </c>
      <c r="C31" s="113">
        <v>21.53751483451277</v>
      </c>
      <c r="D31" s="115">
        <v>4900</v>
      </c>
      <c r="E31" s="114">
        <v>5015</v>
      </c>
      <c r="F31" s="114">
        <v>5086</v>
      </c>
      <c r="G31" s="114">
        <v>5046</v>
      </c>
      <c r="H31" s="140">
        <v>4997</v>
      </c>
      <c r="I31" s="115">
        <v>-97</v>
      </c>
      <c r="J31" s="116">
        <v>-1.9411646988192917</v>
      </c>
    </row>
    <row r="32" spans="1:10" s="110" customFormat="1" ht="13.5" customHeight="1" x14ac:dyDescent="0.2">
      <c r="A32" s="120"/>
      <c r="B32" s="121" t="s">
        <v>111</v>
      </c>
      <c r="C32" s="113">
        <v>17.212430222847349</v>
      </c>
      <c r="D32" s="115">
        <v>3916</v>
      </c>
      <c r="E32" s="114">
        <v>4025</v>
      </c>
      <c r="F32" s="114">
        <v>4025</v>
      </c>
      <c r="G32" s="114">
        <v>3983</v>
      </c>
      <c r="H32" s="140">
        <v>3887</v>
      </c>
      <c r="I32" s="115">
        <v>29</v>
      </c>
      <c r="J32" s="116">
        <v>0.74607666580910725</v>
      </c>
    </row>
    <row r="33" spans="1:10" s="110" customFormat="1" ht="13.5" customHeight="1" x14ac:dyDescent="0.2">
      <c r="A33" s="120"/>
      <c r="B33" s="121" t="s">
        <v>112</v>
      </c>
      <c r="C33" s="113">
        <v>1.7757461210496241</v>
      </c>
      <c r="D33" s="115">
        <v>404</v>
      </c>
      <c r="E33" s="114">
        <v>410</v>
      </c>
      <c r="F33" s="114">
        <v>397</v>
      </c>
      <c r="G33" s="114">
        <v>344</v>
      </c>
      <c r="H33" s="140">
        <v>335</v>
      </c>
      <c r="I33" s="115">
        <v>69</v>
      </c>
      <c r="J33" s="116">
        <v>20.597014925373134</v>
      </c>
    </row>
    <row r="34" spans="1:10" s="110" customFormat="1" ht="13.5" customHeight="1" x14ac:dyDescent="0.2">
      <c r="A34" s="118" t="s">
        <v>113</v>
      </c>
      <c r="B34" s="122" t="s">
        <v>116</v>
      </c>
      <c r="C34" s="113">
        <v>95.674915388334583</v>
      </c>
      <c r="D34" s="115">
        <v>21767</v>
      </c>
      <c r="E34" s="114">
        <v>22744</v>
      </c>
      <c r="F34" s="114">
        <v>22963</v>
      </c>
      <c r="G34" s="114">
        <v>23183</v>
      </c>
      <c r="H34" s="140">
        <v>22662</v>
      </c>
      <c r="I34" s="115">
        <v>-895</v>
      </c>
      <c r="J34" s="116">
        <v>-3.9493425116935841</v>
      </c>
    </row>
    <row r="35" spans="1:10" s="110" customFormat="1" ht="13.5" customHeight="1" x14ac:dyDescent="0.2">
      <c r="A35" s="118"/>
      <c r="B35" s="119" t="s">
        <v>117</v>
      </c>
      <c r="C35" s="113">
        <v>4.1624543976088964</v>
      </c>
      <c r="D35" s="115">
        <v>947</v>
      </c>
      <c r="E35" s="114">
        <v>1030</v>
      </c>
      <c r="F35" s="114">
        <v>1057</v>
      </c>
      <c r="G35" s="114">
        <v>1081</v>
      </c>
      <c r="H35" s="140">
        <v>1045</v>
      </c>
      <c r="I35" s="115">
        <v>-98</v>
      </c>
      <c r="J35" s="116">
        <v>-9.3779904306220097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14345</v>
      </c>
      <c r="E37" s="114">
        <v>15045</v>
      </c>
      <c r="F37" s="114">
        <v>15180</v>
      </c>
      <c r="G37" s="114">
        <v>15704</v>
      </c>
      <c r="H37" s="140">
        <v>15528</v>
      </c>
      <c r="I37" s="115">
        <v>-1183</v>
      </c>
      <c r="J37" s="116">
        <v>-7.6184956208140138</v>
      </c>
    </row>
    <row r="38" spans="1:10" s="110" customFormat="1" ht="13.5" customHeight="1" x14ac:dyDescent="0.2">
      <c r="A38" s="118" t="s">
        <v>105</v>
      </c>
      <c r="B38" s="119" t="s">
        <v>106</v>
      </c>
      <c r="C38" s="113">
        <v>37.204600906239108</v>
      </c>
      <c r="D38" s="115">
        <v>5337</v>
      </c>
      <c r="E38" s="114">
        <v>5537</v>
      </c>
      <c r="F38" s="114">
        <v>5550</v>
      </c>
      <c r="G38" s="114">
        <v>5738</v>
      </c>
      <c r="H38" s="140">
        <v>5704</v>
      </c>
      <c r="I38" s="115">
        <v>-367</v>
      </c>
      <c r="J38" s="116">
        <v>-6.4340813464235627</v>
      </c>
    </row>
    <row r="39" spans="1:10" s="110" customFormat="1" ht="13.5" customHeight="1" x14ac:dyDescent="0.2">
      <c r="A39" s="120"/>
      <c r="B39" s="119" t="s">
        <v>107</v>
      </c>
      <c r="C39" s="113">
        <v>62.795399093760892</v>
      </c>
      <c r="D39" s="115">
        <v>9008</v>
      </c>
      <c r="E39" s="114">
        <v>9508</v>
      </c>
      <c r="F39" s="114">
        <v>9630</v>
      </c>
      <c r="G39" s="114">
        <v>9966</v>
      </c>
      <c r="H39" s="140">
        <v>9824</v>
      </c>
      <c r="I39" s="115">
        <v>-816</v>
      </c>
      <c r="J39" s="116">
        <v>-8.3061889250814325</v>
      </c>
    </row>
    <row r="40" spans="1:10" s="110" customFormat="1" ht="13.5" customHeight="1" x14ac:dyDescent="0.2">
      <c r="A40" s="118" t="s">
        <v>105</v>
      </c>
      <c r="B40" s="121" t="s">
        <v>108</v>
      </c>
      <c r="C40" s="113">
        <v>16.305332868595329</v>
      </c>
      <c r="D40" s="115">
        <v>2339</v>
      </c>
      <c r="E40" s="114">
        <v>2467</v>
      </c>
      <c r="F40" s="114">
        <v>2513</v>
      </c>
      <c r="G40" s="114">
        <v>2873</v>
      </c>
      <c r="H40" s="140">
        <v>2584</v>
      </c>
      <c r="I40" s="115">
        <v>-245</v>
      </c>
      <c r="J40" s="116">
        <v>-9.4814241486068109</v>
      </c>
    </row>
    <row r="41" spans="1:10" s="110" customFormat="1" ht="13.5" customHeight="1" x14ac:dyDescent="0.2">
      <c r="A41" s="118"/>
      <c r="B41" s="121" t="s">
        <v>109</v>
      </c>
      <c r="C41" s="113">
        <v>34.179156500522829</v>
      </c>
      <c r="D41" s="115">
        <v>4903</v>
      </c>
      <c r="E41" s="114">
        <v>5254</v>
      </c>
      <c r="F41" s="114">
        <v>5295</v>
      </c>
      <c r="G41" s="114">
        <v>5460</v>
      </c>
      <c r="H41" s="140">
        <v>5657</v>
      </c>
      <c r="I41" s="115">
        <v>-754</v>
      </c>
      <c r="J41" s="116">
        <v>-13.32861940958105</v>
      </c>
    </row>
    <row r="42" spans="1:10" s="110" customFormat="1" ht="13.5" customHeight="1" x14ac:dyDescent="0.2">
      <c r="A42" s="118"/>
      <c r="B42" s="121" t="s">
        <v>110</v>
      </c>
      <c r="C42" s="113">
        <v>22.906936214708956</v>
      </c>
      <c r="D42" s="115">
        <v>3286</v>
      </c>
      <c r="E42" s="114">
        <v>3405</v>
      </c>
      <c r="F42" s="114">
        <v>3454</v>
      </c>
      <c r="G42" s="114">
        <v>3483</v>
      </c>
      <c r="H42" s="140">
        <v>3488</v>
      </c>
      <c r="I42" s="115">
        <v>-202</v>
      </c>
      <c r="J42" s="116">
        <v>-5.7912844036697244</v>
      </c>
    </row>
    <row r="43" spans="1:10" s="110" customFormat="1" ht="13.5" customHeight="1" x14ac:dyDescent="0.2">
      <c r="A43" s="120"/>
      <c r="B43" s="121" t="s">
        <v>111</v>
      </c>
      <c r="C43" s="113">
        <v>26.608574416172882</v>
      </c>
      <c r="D43" s="115">
        <v>3817</v>
      </c>
      <c r="E43" s="114">
        <v>3918</v>
      </c>
      <c r="F43" s="114">
        <v>3918</v>
      </c>
      <c r="G43" s="114">
        <v>3888</v>
      </c>
      <c r="H43" s="140">
        <v>3799</v>
      </c>
      <c r="I43" s="115">
        <v>18</v>
      </c>
      <c r="J43" s="116">
        <v>0.47380889707817847</v>
      </c>
    </row>
    <row r="44" spans="1:10" s="110" customFormat="1" ht="13.5" customHeight="1" x14ac:dyDescent="0.2">
      <c r="A44" s="120"/>
      <c r="B44" s="121" t="s">
        <v>112</v>
      </c>
      <c r="C44" s="113">
        <v>2.5862669919832695</v>
      </c>
      <c r="D44" s="115">
        <v>371</v>
      </c>
      <c r="E44" s="114">
        <v>377</v>
      </c>
      <c r="F44" s="114">
        <v>364</v>
      </c>
      <c r="G44" s="114">
        <v>316</v>
      </c>
      <c r="H44" s="140">
        <v>306</v>
      </c>
      <c r="I44" s="115">
        <v>65</v>
      </c>
      <c r="J44" s="116">
        <v>21.241830065359476</v>
      </c>
    </row>
    <row r="45" spans="1:10" s="110" customFormat="1" ht="13.5" customHeight="1" x14ac:dyDescent="0.2">
      <c r="A45" s="118" t="s">
        <v>113</v>
      </c>
      <c r="B45" s="122" t="s">
        <v>116</v>
      </c>
      <c r="C45" s="113">
        <v>95.40606483095155</v>
      </c>
      <c r="D45" s="115">
        <v>13686</v>
      </c>
      <c r="E45" s="114">
        <v>14319</v>
      </c>
      <c r="F45" s="114">
        <v>14424</v>
      </c>
      <c r="G45" s="114">
        <v>14924</v>
      </c>
      <c r="H45" s="140">
        <v>14749</v>
      </c>
      <c r="I45" s="115">
        <v>-1063</v>
      </c>
      <c r="J45" s="116">
        <v>-7.2072682893755511</v>
      </c>
    </row>
    <row r="46" spans="1:10" s="110" customFormat="1" ht="13.5" customHeight="1" x14ac:dyDescent="0.2">
      <c r="A46" s="118"/>
      <c r="B46" s="119" t="s">
        <v>117</v>
      </c>
      <c r="C46" s="113">
        <v>4.3499477169745555</v>
      </c>
      <c r="D46" s="115">
        <v>624</v>
      </c>
      <c r="E46" s="114">
        <v>690</v>
      </c>
      <c r="F46" s="114">
        <v>721</v>
      </c>
      <c r="G46" s="114">
        <v>741</v>
      </c>
      <c r="H46" s="140">
        <v>739</v>
      </c>
      <c r="I46" s="115">
        <v>-115</v>
      </c>
      <c r="J46" s="116">
        <v>-15.561569688768607</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8406</v>
      </c>
      <c r="E48" s="114">
        <v>8767</v>
      </c>
      <c r="F48" s="114">
        <v>8876</v>
      </c>
      <c r="G48" s="114">
        <v>8600</v>
      </c>
      <c r="H48" s="140">
        <v>8219</v>
      </c>
      <c r="I48" s="115">
        <v>187</v>
      </c>
      <c r="J48" s="116">
        <v>2.2752159630125321</v>
      </c>
    </row>
    <row r="49" spans="1:12" s="110" customFormat="1" ht="13.5" customHeight="1" x14ac:dyDescent="0.2">
      <c r="A49" s="118" t="s">
        <v>105</v>
      </c>
      <c r="B49" s="119" t="s">
        <v>106</v>
      </c>
      <c r="C49" s="113">
        <v>42.790863668807994</v>
      </c>
      <c r="D49" s="115">
        <v>3597</v>
      </c>
      <c r="E49" s="114">
        <v>3756</v>
      </c>
      <c r="F49" s="114">
        <v>3821</v>
      </c>
      <c r="G49" s="114">
        <v>3645</v>
      </c>
      <c r="H49" s="140">
        <v>3449</v>
      </c>
      <c r="I49" s="115">
        <v>148</v>
      </c>
      <c r="J49" s="116">
        <v>4.2910988692374605</v>
      </c>
    </row>
    <row r="50" spans="1:12" s="110" customFormat="1" ht="13.5" customHeight="1" x14ac:dyDescent="0.2">
      <c r="A50" s="120"/>
      <c r="B50" s="119" t="s">
        <v>107</v>
      </c>
      <c r="C50" s="113">
        <v>57.209136331192006</v>
      </c>
      <c r="D50" s="115">
        <v>4809</v>
      </c>
      <c r="E50" s="114">
        <v>5011</v>
      </c>
      <c r="F50" s="114">
        <v>5055</v>
      </c>
      <c r="G50" s="114">
        <v>4955</v>
      </c>
      <c r="H50" s="140">
        <v>4770</v>
      </c>
      <c r="I50" s="115">
        <v>39</v>
      </c>
      <c r="J50" s="116">
        <v>0.8176100628930818</v>
      </c>
    </row>
    <row r="51" spans="1:12" s="110" customFormat="1" ht="13.5" customHeight="1" x14ac:dyDescent="0.2">
      <c r="A51" s="118" t="s">
        <v>105</v>
      </c>
      <c r="B51" s="121" t="s">
        <v>108</v>
      </c>
      <c r="C51" s="113">
        <v>11.801094456340708</v>
      </c>
      <c r="D51" s="115">
        <v>992</v>
      </c>
      <c r="E51" s="114">
        <v>1110</v>
      </c>
      <c r="F51" s="114">
        <v>1114</v>
      </c>
      <c r="G51" s="114">
        <v>1002</v>
      </c>
      <c r="H51" s="140">
        <v>936</v>
      </c>
      <c r="I51" s="115">
        <v>56</v>
      </c>
      <c r="J51" s="116">
        <v>5.982905982905983</v>
      </c>
    </row>
    <row r="52" spans="1:12" s="110" customFormat="1" ht="13.5" customHeight="1" x14ac:dyDescent="0.2">
      <c r="A52" s="118"/>
      <c r="B52" s="121" t="s">
        <v>109</v>
      </c>
      <c r="C52" s="113">
        <v>67.8206043302403</v>
      </c>
      <c r="D52" s="115">
        <v>5701</v>
      </c>
      <c r="E52" s="114">
        <v>5940</v>
      </c>
      <c r="F52" s="114">
        <v>6023</v>
      </c>
      <c r="G52" s="114">
        <v>5940</v>
      </c>
      <c r="H52" s="140">
        <v>5686</v>
      </c>
      <c r="I52" s="115">
        <v>15</v>
      </c>
      <c r="J52" s="116">
        <v>0.2638058389025677</v>
      </c>
    </row>
    <row r="53" spans="1:12" s="110" customFormat="1" ht="13.5" customHeight="1" x14ac:dyDescent="0.2">
      <c r="A53" s="118"/>
      <c r="B53" s="121" t="s">
        <v>110</v>
      </c>
      <c r="C53" s="113">
        <v>19.200571020699499</v>
      </c>
      <c r="D53" s="115">
        <v>1614</v>
      </c>
      <c r="E53" s="114">
        <v>1610</v>
      </c>
      <c r="F53" s="114">
        <v>1632</v>
      </c>
      <c r="G53" s="114">
        <v>1563</v>
      </c>
      <c r="H53" s="140">
        <v>1509</v>
      </c>
      <c r="I53" s="115">
        <v>105</v>
      </c>
      <c r="J53" s="116">
        <v>6.9582504970178922</v>
      </c>
    </row>
    <row r="54" spans="1:12" s="110" customFormat="1" ht="13.5" customHeight="1" x14ac:dyDescent="0.2">
      <c r="A54" s="120"/>
      <c r="B54" s="121" t="s">
        <v>111</v>
      </c>
      <c r="C54" s="113">
        <v>1.1777301927194861</v>
      </c>
      <c r="D54" s="115">
        <v>99</v>
      </c>
      <c r="E54" s="114">
        <v>107</v>
      </c>
      <c r="F54" s="114">
        <v>107</v>
      </c>
      <c r="G54" s="114">
        <v>95</v>
      </c>
      <c r="H54" s="140">
        <v>88</v>
      </c>
      <c r="I54" s="115">
        <v>11</v>
      </c>
      <c r="J54" s="116">
        <v>12.5</v>
      </c>
    </row>
    <row r="55" spans="1:12" s="110" customFormat="1" ht="13.5" customHeight="1" x14ac:dyDescent="0.2">
      <c r="A55" s="120"/>
      <c r="B55" s="121" t="s">
        <v>112</v>
      </c>
      <c r="C55" s="113">
        <v>0.39257673090649536</v>
      </c>
      <c r="D55" s="115">
        <v>33</v>
      </c>
      <c r="E55" s="114">
        <v>33</v>
      </c>
      <c r="F55" s="114">
        <v>33</v>
      </c>
      <c r="G55" s="114">
        <v>28</v>
      </c>
      <c r="H55" s="140">
        <v>29</v>
      </c>
      <c r="I55" s="115">
        <v>4</v>
      </c>
      <c r="J55" s="116">
        <v>13.793103448275861</v>
      </c>
    </row>
    <row r="56" spans="1:12" s="110" customFormat="1" ht="13.5" customHeight="1" x14ac:dyDescent="0.2">
      <c r="A56" s="118" t="s">
        <v>113</v>
      </c>
      <c r="B56" s="122" t="s">
        <v>116</v>
      </c>
      <c r="C56" s="113">
        <v>96.133714013799661</v>
      </c>
      <c r="D56" s="115">
        <v>8081</v>
      </c>
      <c r="E56" s="114">
        <v>8425</v>
      </c>
      <c r="F56" s="114">
        <v>8539</v>
      </c>
      <c r="G56" s="114">
        <v>8259</v>
      </c>
      <c r="H56" s="140">
        <v>7913</v>
      </c>
      <c r="I56" s="115">
        <v>168</v>
      </c>
      <c r="J56" s="116">
        <v>2.1230885883988373</v>
      </c>
    </row>
    <row r="57" spans="1:12" s="110" customFormat="1" ht="13.5" customHeight="1" x14ac:dyDescent="0.2">
      <c r="A57" s="142"/>
      <c r="B57" s="124" t="s">
        <v>117</v>
      </c>
      <c r="C57" s="125">
        <v>3.8424934570544851</v>
      </c>
      <c r="D57" s="143">
        <v>323</v>
      </c>
      <c r="E57" s="144">
        <v>340</v>
      </c>
      <c r="F57" s="144">
        <v>336</v>
      </c>
      <c r="G57" s="144">
        <v>340</v>
      </c>
      <c r="H57" s="145">
        <v>306</v>
      </c>
      <c r="I57" s="143">
        <v>17</v>
      </c>
      <c r="J57" s="146">
        <v>5.5555555555555554</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516</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82964</v>
      </c>
      <c r="E12" s="236">
        <v>83108</v>
      </c>
      <c r="F12" s="114">
        <v>84231</v>
      </c>
      <c r="G12" s="114">
        <v>81899</v>
      </c>
      <c r="H12" s="140">
        <v>81221</v>
      </c>
      <c r="I12" s="115">
        <v>1743</v>
      </c>
      <c r="J12" s="116">
        <v>2.1459967249849177</v>
      </c>
    </row>
    <row r="13" spans="1:15" s="110" customFormat="1" ht="12" customHeight="1" x14ac:dyDescent="0.2">
      <c r="A13" s="118" t="s">
        <v>105</v>
      </c>
      <c r="B13" s="119" t="s">
        <v>106</v>
      </c>
      <c r="C13" s="113">
        <v>52.127428764283302</v>
      </c>
      <c r="D13" s="115">
        <v>43247</v>
      </c>
      <c r="E13" s="114">
        <v>43351</v>
      </c>
      <c r="F13" s="114">
        <v>44296</v>
      </c>
      <c r="G13" s="114">
        <v>42942</v>
      </c>
      <c r="H13" s="140">
        <v>42570</v>
      </c>
      <c r="I13" s="115">
        <v>677</v>
      </c>
      <c r="J13" s="116">
        <v>1.5903218228799625</v>
      </c>
    </row>
    <row r="14" spans="1:15" s="110" customFormat="1" ht="12" customHeight="1" x14ac:dyDescent="0.2">
      <c r="A14" s="118"/>
      <c r="B14" s="119" t="s">
        <v>107</v>
      </c>
      <c r="C14" s="113">
        <v>47.872571235716698</v>
      </c>
      <c r="D14" s="115">
        <v>39717</v>
      </c>
      <c r="E14" s="114">
        <v>39757</v>
      </c>
      <c r="F14" s="114">
        <v>39935</v>
      </c>
      <c r="G14" s="114">
        <v>38957</v>
      </c>
      <c r="H14" s="140">
        <v>38651</v>
      </c>
      <c r="I14" s="115">
        <v>1066</v>
      </c>
      <c r="J14" s="116">
        <v>2.758014022923081</v>
      </c>
    </row>
    <row r="15" spans="1:15" s="110" customFormat="1" ht="12" customHeight="1" x14ac:dyDescent="0.2">
      <c r="A15" s="118" t="s">
        <v>105</v>
      </c>
      <c r="B15" s="121" t="s">
        <v>108</v>
      </c>
      <c r="C15" s="113">
        <v>12.647654404319946</v>
      </c>
      <c r="D15" s="115">
        <v>10493</v>
      </c>
      <c r="E15" s="114">
        <v>10781</v>
      </c>
      <c r="F15" s="114">
        <v>11223</v>
      </c>
      <c r="G15" s="114">
        <v>9925</v>
      </c>
      <c r="H15" s="140">
        <v>10187</v>
      </c>
      <c r="I15" s="115">
        <v>306</v>
      </c>
      <c r="J15" s="116">
        <v>3.0038284087562581</v>
      </c>
    </row>
    <row r="16" spans="1:15" s="110" customFormat="1" ht="12" customHeight="1" x14ac:dyDescent="0.2">
      <c r="A16" s="118"/>
      <c r="B16" s="121" t="s">
        <v>109</v>
      </c>
      <c r="C16" s="113">
        <v>64.796779325972707</v>
      </c>
      <c r="D16" s="115">
        <v>53758</v>
      </c>
      <c r="E16" s="114">
        <v>53848</v>
      </c>
      <c r="F16" s="114">
        <v>54637</v>
      </c>
      <c r="G16" s="114">
        <v>54109</v>
      </c>
      <c r="H16" s="140">
        <v>53617</v>
      </c>
      <c r="I16" s="115">
        <v>141</v>
      </c>
      <c r="J16" s="116">
        <v>0.26297629483186302</v>
      </c>
    </row>
    <row r="17" spans="1:10" s="110" customFormat="1" ht="12" customHeight="1" x14ac:dyDescent="0.2">
      <c r="A17" s="118"/>
      <c r="B17" s="121" t="s">
        <v>110</v>
      </c>
      <c r="C17" s="113">
        <v>21.26705559037655</v>
      </c>
      <c r="D17" s="115">
        <v>17644</v>
      </c>
      <c r="E17" s="114">
        <v>17387</v>
      </c>
      <c r="F17" s="114">
        <v>17285</v>
      </c>
      <c r="G17" s="114">
        <v>16851</v>
      </c>
      <c r="H17" s="140">
        <v>16474</v>
      </c>
      <c r="I17" s="115">
        <v>1170</v>
      </c>
      <c r="J17" s="116">
        <v>7.1021002792278738</v>
      </c>
    </row>
    <row r="18" spans="1:10" s="110" customFormat="1" ht="12" customHeight="1" x14ac:dyDescent="0.2">
      <c r="A18" s="120"/>
      <c r="B18" s="121" t="s">
        <v>111</v>
      </c>
      <c r="C18" s="113">
        <v>1.2885106793307941</v>
      </c>
      <c r="D18" s="115">
        <v>1069</v>
      </c>
      <c r="E18" s="114">
        <v>1092</v>
      </c>
      <c r="F18" s="114">
        <v>1086</v>
      </c>
      <c r="G18" s="114">
        <v>1014</v>
      </c>
      <c r="H18" s="140">
        <v>943</v>
      </c>
      <c r="I18" s="115">
        <v>126</v>
      </c>
      <c r="J18" s="116">
        <v>13.361611876988334</v>
      </c>
    </row>
    <row r="19" spans="1:10" s="110" customFormat="1" ht="12" customHeight="1" x14ac:dyDescent="0.2">
      <c r="A19" s="120"/>
      <c r="B19" s="121" t="s">
        <v>112</v>
      </c>
      <c r="C19" s="113">
        <v>0.33026372884624655</v>
      </c>
      <c r="D19" s="115">
        <v>274</v>
      </c>
      <c r="E19" s="114">
        <v>303</v>
      </c>
      <c r="F19" s="114">
        <v>308</v>
      </c>
      <c r="G19" s="114">
        <v>253</v>
      </c>
      <c r="H19" s="140">
        <v>213</v>
      </c>
      <c r="I19" s="115">
        <v>61</v>
      </c>
      <c r="J19" s="116">
        <v>28.63849765258216</v>
      </c>
    </row>
    <row r="20" spans="1:10" s="110" customFormat="1" ht="12" customHeight="1" x14ac:dyDescent="0.2">
      <c r="A20" s="118" t="s">
        <v>113</v>
      </c>
      <c r="B20" s="119" t="s">
        <v>181</v>
      </c>
      <c r="C20" s="113">
        <v>68.176558507304378</v>
      </c>
      <c r="D20" s="115">
        <v>56562</v>
      </c>
      <c r="E20" s="114">
        <v>56832</v>
      </c>
      <c r="F20" s="114">
        <v>57966</v>
      </c>
      <c r="G20" s="114">
        <v>56129</v>
      </c>
      <c r="H20" s="140">
        <v>55867</v>
      </c>
      <c r="I20" s="115">
        <v>695</v>
      </c>
      <c r="J20" s="116">
        <v>1.2440259902983872</v>
      </c>
    </row>
    <row r="21" spans="1:10" s="110" customFormat="1" ht="12" customHeight="1" x14ac:dyDescent="0.2">
      <c r="A21" s="118"/>
      <c r="B21" s="119" t="s">
        <v>182</v>
      </c>
      <c r="C21" s="113">
        <v>31.823441492695625</v>
      </c>
      <c r="D21" s="115">
        <v>26402</v>
      </c>
      <c r="E21" s="114">
        <v>26276</v>
      </c>
      <c r="F21" s="114">
        <v>26265</v>
      </c>
      <c r="G21" s="114">
        <v>25770</v>
      </c>
      <c r="H21" s="140">
        <v>25354</v>
      </c>
      <c r="I21" s="115">
        <v>1048</v>
      </c>
      <c r="J21" s="116">
        <v>4.1334700638952437</v>
      </c>
    </row>
    <row r="22" spans="1:10" s="110" customFormat="1" ht="12" customHeight="1" x14ac:dyDescent="0.2">
      <c r="A22" s="118" t="s">
        <v>113</v>
      </c>
      <c r="B22" s="119" t="s">
        <v>116</v>
      </c>
      <c r="C22" s="113">
        <v>94.029940697169863</v>
      </c>
      <c r="D22" s="115">
        <v>78011</v>
      </c>
      <c r="E22" s="114">
        <v>78465</v>
      </c>
      <c r="F22" s="114">
        <v>79111</v>
      </c>
      <c r="G22" s="114">
        <v>77183</v>
      </c>
      <c r="H22" s="140">
        <v>76896</v>
      </c>
      <c r="I22" s="115">
        <v>1115</v>
      </c>
      <c r="J22" s="116">
        <v>1.4500104036620891</v>
      </c>
    </row>
    <row r="23" spans="1:10" s="110" customFormat="1" ht="12" customHeight="1" x14ac:dyDescent="0.2">
      <c r="A23" s="118"/>
      <c r="B23" s="119" t="s">
        <v>117</v>
      </c>
      <c r="C23" s="113">
        <v>5.941131093004195</v>
      </c>
      <c r="D23" s="115">
        <v>4929</v>
      </c>
      <c r="E23" s="114">
        <v>4618</v>
      </c>
      <c r="F23" s="114">
        <v>5093</v>
      </c>
      <c r="G23" s="114">
        <v>4690</v>
      </c>
      <c r="H23" s="140">
        <v>4301</v>
      </c>
      <c r="I23" s="115">
        <v>628</v>
      </c>
      <c r="J23" s="116">
        <v>14.601255521971634</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2595763</v>
      </c>
      <c r="E25" s="236">
        <v>2601084</v>
      </c>
      <c r="F25" s="236">
        <v>2621479</v>
      </c>
      <c r="G25" s="236">
        <v>2575092</v>
      </c>
      <c r="H25" s="241">
        <v>2557830</v>
      </c>
      <c r="I25" s="235">
        <v>37933</v>
      </c>
      <c r="J25" s="116">
        <v>1.4830148993482757</v>
      </c>
    </row>
    <row r="26" spans="1:10" s="110" customFormat="1" ht="12" customHeight="1" x14ac:dyDescent="0.2">
      <c r="A26" s="118" t="s">
        <v>105</v>
      </c>
      <c r="B26" s="119" t="s">
        <v>106</v>
      </c>
      <c r="C26" s="113">
        <v>52.120243643198549</v>
      </c>
      <c r="D26" s="115">
        <v>1352918</v>
      </c>
      <c r="E26" s="114">
        <v>1355495</v>
      </c>
      <c r="F26" s="114">
        <v>1369250</v>
      </c>
      <c r="G26" s="114">
        <v>1343408</v>
      </c>
      <c r="H26" s="140">
        <v>1331957</v>
      </c>
      <c r="I26" s="115">
        <v>20961</v>
      </c>
      <c r="J26" s="116">
        <v>1.5736994512585616</v>
      </c>
    </row>
    <row r="27" spans="1:10" s="110" customFormat="1" ht="12" customHeight="1" x14ac:dyDescent="0.2">
      <c r="A27" s="118"/>
      <c r="B27" s="119" t="s">
        <v>107</v>
      </c>
      <c r="C27" s="113">
        <v>47.879756356801451</v>
      </c>
      <c r="D27" s="115">
        <v>1242845</v>
      </c>
      <c r="E27" s="114">
        <v>1245589</v>
      </c>
      <c r="F27" s="114">
        <v>1252229</v>
      </c>
      <c r="G27" s="114">
        <v>1231684</v>
      </c>
      <c r="H27" s="140">
        <v>1225873</v>
      </c>
      <c r="I27" s="115">
        <v>16972</v>
      </c>
      <c r="J27" s="116">
        <v>1.3844827318980024</v>
      </c>
    </row>
    <row r="28" spans="1:10" s="110" customFormat="1" ht="12" customHeight="1" x14ac:dyDescent="0.2">
      <c r="A28" s="118" t="s">
        <v>105</v>
      </c>
      <c r="B28" s="121" t="s">
        <v>108</v>
      </c>
      <c r="C28" s="113">
        <v>9.5068001200417758</v>
      </c>
      <c r="D28" s="115">
        <v>246774</v>
      </c>
      <c r="E28" s="114">
        <v>254612</v>
      </c>
      <c r="F28" s="114">
        <v>261616</v>
      </c>
      <c r="G28" s="114">
        <v>235599</v>
      </c>
      <c r="H28" s="140">
        <v>241547</v>
      </c>
      <c r="I28" s="115">
        <v>5227</v>
      </c>
      <c r="J28" s="116">
        <v>2.1639680890261523</v>
      </c>
    </row>
    <row r="29" spans="1:10" s="110" customFormat="1" ht="12" customHeight="1" x14ac:dyDescent="0.2">
      <c r="A29" s="118"/>
      <c r="B29" s="121" t="s">
        <v>109</v>
      </c>
      <c r="C29" s="113">
        <v>69.034075915251123</v>
      </c>
      <c r="D29" s="115">
        <v>1791961</v>
      </c>
      <c r="E29" s="114">
        <v>1794355</v>
      </c>
      <c r="F29" s="114">
        <v>1810538</v>
      </c>
      <c r="G29" s="114">
        <v>1801488</v>
      </c>
      <c r="H29" s="140">
        <v>1790947</v>
      </c>
      <c r="I29" s="115">
        <v>1014</v>
      </c>
      <c r="J29" s="116">
        <v>5.6618090875944403E-2</v>
      </c>
    </row>
    <row r="30" spans="1:10" s="110" customFormat="1" ht="12" customHeight="1" x14ac:dyDescent="0.2">
      <c r="A30" s="118"/>
      <c r="B30" s="121" t="s">
        <v>110</v>
      </c>
      <c r="C30" s="113">
        <v>20.250230856977314</v>
      </c>
      <c r="D30" s="115">
        <v>525648</v>
      </c>
      <c r="E30" s="114">
        <v>520514</v>
      </c>
      <c r="F30" s="114">
        <v>518198</v>
      </c>
      <c r="G30" s="114">
        <v>508369</v>
      </c>
      <c r="H30" s="140">
        <v>496846</v>
      </c>
      <c r="I30" s="115">
        <v>28802</v>
      </c>
      <c r="J30" s="116">
        <v>5.7969672695362346</v>
      </c>
    </row>
    <row r="31" spans="1:10" s="110" customFormat="1" ht="12" customHeight="1" x14ac:dyDescent="0.2">
      <c r="A31" s="120"/>
      <c r="B31" s="121" t="s">
        <v>111</v>
      </c>
      <c r="C31" s="113">
        <v>1.2088931077297889</v>
      </c>
      <c r="D31" s="115">
        <v>31380</v>
      </c>
      <c r="E31" s="114">
        <v>31602</v>
      </c>
      <c r="F31" s="114">
        <v>31127</v>
      </c>
      <c r="G31" s="114">
        <v>29636</v>
      </c>
      <c r="H31" s="140">
        <v>28490</v>
      </c>
      <c r="I31" s="115">
        <v>2890</v>
      </c>
      <c r="J31" s="116">
        <v>10.143910143910144</v>
      </c>
    </row>
    <row r="32" spans="1:10" s="110" customFormat="1" ht="12" customHeight="1" x14ac:dyDescent="0.2">
      <c r="A32" s="120"/>
      <c r="B32" s="121" t="s">
        <v>112</v>
      </c>
      <c r="C32" s="113">
        <v>0.34760492387016845</v>
      </c>
      <c r="D32" s="115">
        <v>9023</v>
      </c>
      <c r="E32" s="114">
        <v>8902</v>
      </c>
      <c r="F32" s="114">
        <v>9086</v>
      </c>
      <c r="G32" s="114">
        <v>7812</v>
      </c>
      <c r="H32" s="140">
        <v>7298</v>
      </c>
      <c r="I32" s="115">
        <v>1725</v>
      </c>
      <c r="J32" s="116">
        <v>23.636612770622087</v>
      </c>
    </row>
    <row r="33" spans="1:10" s="110" customFormat="1" ht="12" customHeight="1" x14ac:dyDescent="0.2">
      <c r="A33" s="118" t="s">
        <v>113</v>
      </c>
      <c r="B33" s="119" t="s">
        <v>181</v>
      </c>
      <c r="C33" s="113">
        <v>69.682979532414933</v>
      </c>
      <c r="D33" s="115">
        <v>1808805</v>
      </c>
      <c r="E33" s="114">
        <v>1813688</v>
      </c>
      <c r="F33" s="114">
        <v>1833906</v>
      </c>
      <c r="G33" s="114">
        <v>1799518</v>
      </c>
      <c r="H33" s="140">
        <v>1793983</v>
      </c>
      <c r="I33" s="115">
        <v>14822</v>
      </c>
      <c r="J33" s="116">
        <v>0.82620626839830702</v>
      </c>
    </row>
    <row r="34" spans="1:10" s="110" customFormat="1" ht="12" customHeight="1" x14ac:dyDescent="0.2">
      <c r="A34" s="118"/>
      <c r="B34" s="119" t="s">
        <v>182</v>
      </c>
      <c r="C34" s="113">
        <v>30.31702046758506</v>
      </c>
      <c r="D34" s="115">
        <v>786958</v>
      </c>
      <c r="E34" s="114">
        <v>787396</v>
      </c>
      <c r="F34" s="114">
        <v>787573</v>
      </c>
      <c r="G34" s="114">
        <v>775574</v>
      </c>
      <c r="H34" s="140">
        <v>763847</v>
      </c>
      <c r="I34" s="115">
        <v>23111</v>
      </c>
      <c r="J34" s="116">
        <v>3.025605913226078</v>
      </c>
    </row>
    <row r="35" spans="1:10" s="110" customFormat="1" ht="12" customHeight="1" x14ac:dyDescent="0.2">
      <c r="A35" s="118" t="s">
        <v>113</v>
      </c>
      <c r="B35" s="119" t="s">
        <v>116</v>
      </c>
      <c r="C35" s="113">
        <v>90.839109733823932</v>
      </c>
      <c r="D35" s="115">
        <v>2357968</v>
      </c>
      <c r="E35" s="114">
        <v>2367790</v>
      </c>
      <c r="F35" s="114">
        <v>2385681</v>
      </c>
      <c r="G35" s="114">
        <v>2343983</v>
      </c>
      <c r="H35" s="140">
        <v>2335804</v>
      </c>
      <c r="I35" s="115">
        <v>22164</v>
      </c>
      <c r="J35" s="116">
        <v>0.94888098487715578</v>
      </c>
    </row>
    <row r="36" spans="1:10" s="110" customFormat="1" ht="12" customHeight="1" x14ac:dyDescent="0.2">
      <c r="A36" s="118"/>
      <c r="B36" s="119" t="s">
        <v>117</v>
      </c>
      <c r="C36" s="113">
        <v>9.0876170128012461</v>
      </c>
      <c r="D36" s="115">
        <v>235893</v>
      </c>
      <c r="E36" s="114">
        <v>231413</v>
      </c>
      <c r="F36" s="114">
        <v>233936</v>
      </c>
      <c r="G36" s="114">
        <v>229172</v>
      </c>
      <c r="H36" s="140">
        <v>220158</v>
      </c>
      <c r="I36" s="115">
        <v>15735</v>
      </c>
      <c r="J36" s="116">
        <v>7.1471397814297006</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100643</v>
      </c>
      <c r="E64" s="236">
        <v>100865</v>
      </c>
      <c r="F64" s="236">
        <v>102226</v>
      </c>
      <c r="G64" s="236">
        <v>99827</v>
      </c>
      <c r="H64" s="140">
        <v>99085</v>
      </c>
      <c r="I64" s="115">
        <v>1558</v>
      </c>
      <c r="J64" s="116">
        <v>1.5723873441994247</v>
      </c>
    </row>
    <row r="65" spans="1:12" s="110" customFormat="1" ht="12" customHeight="1" x14ac:dyDescent="0.2">
      <c r="A65" s="118" t="s">
        <v>105</v>
      </c>
      <c r="B65" s="119" t="s">
        <v>106</v>
      </c>
      <c r="C65" s="113">
        <v>54.23924167602317</v>
      </c>
      <c r="D65" s="235">
        <v>54588</v>
      </c>
      <c r="E65" s="236">
        <v>54716</v>
      </c>
      <c r="F65" s="236">
        <v>55822</v>
      </c>
      <c r="G65" s="236">
        <v>54424</v>
      </c>
      <c r="H65" s="140">
        <v>53947</v>
      </c>
      <c r="I65" s="115">
        <v>641</v>
      </c>
      <c r="J65" s="116">
        <v>1.1882032365099078</v>
      </c>
    </row>
    <row r="66" spans="1:12" s="110" customFormat="1" ht="12" customHeight="1" x14ac:dyDescent="0.2">
      <c r="A66" s="118"/>
      <c r="B66" s="119" t="s">
        <v>107</v>
      </c>
      <c r="C66" s="113">
        <v>45.76075832397683</v>
      </c>
      <c r="D66" s="235">
        <v>46055</v>
      </c>
      <c r="E66" s="236">
        <v>46149</v>
      </c>
      <c r="F66" s="236">
        <v>46404</v>
      </c>
      <c r="G66" s="236">
        <v>45403</v>
      </c>
      <c r="H66" s="140">
        <v>45138</v>
      </c>
      <c r="I66" s="115">
        <v>917</v>
      </c>
      <c r="J66" s="116">
        <v>2.0315476981700562</v>
      </c>
    </row>
    <row r="67" spans="1:12" s="110" customFormat="1" ht="12" customHeight="1" x14ac:dyDescent="0.2">
      <c r="A67" s="118" t="s">
        <v>105</v>
      </c>
      <c r="B67" s="121" t="s">
        <v>108</v>
      </c>
      <c r="C67" s="113">
        <v>12.161799628389456</v>
      </c>
      <c r="D67" s="235">
        <v>12240</v>
      </c>
      <c r="E67" s="236">
        <v>12662</v>
      </c>
      <c r="F67" s="236">
        <v>13196</v>
      </c>
      <c r="G67" s="236">
        <v>11784</v>
      </c>
      <c r="H67" s="140">
        <v>12177</v>
      </c>
      <c r="I67" s="115">
        <v>63</v>
      </c>
      <c r="J67" s="116">
        <v>0.51736881005173685</v>
      </c>
    </row>
    <row r="68" spans="1:12" s="110" customFormat="1" ht="12" customHeight="1" x14ac:dyDescent="0.2">
      <c r="A68" s="118"/>
      <c r="B68" s="121" t="s">
        <v>109</v>
      </c>
      <c r="C68" s="113">
        <v>64.981171070019769</v>
      </c>
      <c r="D68" s="235">
        <v>65399</v>
      </c>
      <c r="E68" s="236">
        <v>65599</v>
      </c>
      <c r="F68" s="236">
        <v>66617</v>
      </c>
      <c r="G68" s="236">
        <v>66203</v>
      </c>
      <c r="H68" s="140">
        <v>65609</v>
      </c>
      <c r="I68" s="115">
        <v>-210</v>
      </c>
      <c r="J68" s="116">
        <v>-0.32007803807404472</v>
      </c>
    </row>
    <row r="69" spans="1:12" s="110" customFormat="1" ht="12" customHeight="1" x14ac:dyDescent="0.2">
      <c r="A69" s="118"/>
      <c r="B69" s="121" t="s">
        <v>110</v>
      </c>
      <c r="C69" s="113">
        <v>21.64681100523633</v>
      </c>
      <c r="D69" s="235">
        <v>21786</v>
      </c>
      <c r="E69" s="236">
        <v>21373</v>
      </c>
      <c r="F69" s="236">
        <v>21179</v>
      </c>
      <c r="G69" s="236">
        <v>20677</v>
      </c>
      <c r="H69" s="140">
        <v>20219</v>
      </c>
      <c r="I69" s="115">
        <v>1567</v>
      </c>
      <c r="J69" s="116">
        <v>7.750136010683021</v>
      </c>
    </row>
    <row r="70" spans="1:12" s="110" customFormat="1" ht="12" customHeight="1" x14ac:dyDescent="0.2">
      <c r="A70" s="120"/>
      <c r="B70" s="121" t="s">
        <v>111</v>
      </c>
      <c r="C70" s="113">
        <v>1.210218296354441</v>
      </c>
      <c r="D70" s="235">
        <v>1218</v>
      </c>
      <c r="E70" s="236">
        <v>1231</v>
      </c>
      <c r="F70" s="236">
        <v>1234</v>
      </c>
      <c r="G70" s="236">
        <v>1163</v>
      </c>
      <c r="H70" s="140">
        <v>1080</v>
      </c>
      <c r="I70" s="115">
        <v>138</v>
      </c>
      <c r="J70" s="116">
        <v>12.777777777777779</v>
      </c>
    </row>
    <row r="71" spans="1:12" s="110" customFormat="1" ht="12" customHeight="1" x14ac:dyDescent="0.2">
      <c r="A71" s="120"/>
      <c r="B71" s="121" t="s">
        <v>112</v>
      </c>
      <c r="C71" s="113">
        <v>0.32789165664775494</v>
      </c>
      <c r="D71" s="235">
        <v>330</v>
      </c>
      <c r="E71" s="236">
        <v>338</v>
      </c>
      <c r="F71" s="236">
        <v>344</v>
      </c>
      <c r="G71" s="236">
        <v>295</v>
      </c>
      <c r="H71" s="140">
        <v>254</v>
      </c>
      <c r="I71" s="115">
        <v>76</v>
      </c>
      <c r="J71" s="116">
        <v>29.921259842519685</v>
      </c>
    </row>
    <row r="72" spans="1:12" s="110" customFormat="1" ht="12" customHeight="1" x14ac:dyDescent="0.2">
      <c r="A72" s="118" t="s">
        <v>113</v>
      </c>
      <c r="B72" s="119" t="s">
        <v>181</v>
      </c>
      <c r="C72" s="113">
        <v>70.085351191836494</v>
      </c>
      <c r="D72" s="235">
        <v>70536</v>
      </c>
      <c r="E72" s="236">
        <v>70850</v>
      </c>
      <c r="F72" s="236">
        <v>72170</v>
      </c>
      <c r="G72" s="236">
        <v>70246</v>
      </c>
      <c r="H72" s="140">
        <v>70006</v>
      </c>
      <c r="I72" s="115">
        <v>530</v>
      </c>
      <c r="J72" s="116">
        <v>0.75707796474587896</v>
      </c>
    </row>
    <row r="73" spans="1:12" s="110" customFormat="1" ht="12" customHeight="1" x14ac:dyDescent="0.2">
      <c r="A73" s="118"/>
      <c r="B73" s="119" t="s">
        <v>182</v>
      </c>
      <c r="C73" s="113">
        <v>29.914648808163509</v>
      </c>
      <c r="D73" s="115">
        <v>30107</v>
      </c>
      <c r="E73" s="114">
        <v>30015</v>
      </c>
      <c r="F73" s="114">
        <v>30056</v>
      </c>
      <c r="G73" s="114">
        <v>29581</v>
      </c>
      <c r="H73" s="140">
        <v>29079</v>
      </c>
      <c r="I73" s="115">
        <v>1028</v>
      </c>
      <c r="J73" s="116">
        <v>3.5351972213624951</v>
      </c>
    </row>
    <row r="74" spans="1:12" s="110" customFormat="1" ht="12" customHeight="1" x14ac:dyDescent="0.2">
      <c r="A74" s="118" t="s">
        <v>113</v>
      </c>
      <c r="B74" s="119" t="s">
        <v>116</v>
      </c>
      <c r="C74" s="113">
        <v>94.887870989537277</v>
      </c>
      <c r="D74" s="115">
        <v>95498</v>
      </c>
      <c r="E74" s="114">
        <v>95913</v>
      </c>
      <c r="F74" s="114">
        <v>96787</v>
      </c>
      <c r="G74" s="114">
        <v>94663</v>
      </c>
      <c r="H74" s="140">
        <v>94306</v>
      </c>
      <c r="I74" s="115">
        <v>1192</v>
      </c>
      <c r="J74" s="116">
        <v>1.2639704790787436</v>
      </c>
    </row>
    <row r="75" spans="1:12" s="110" customFormat="1" ht="12" customHeight="1" x14ac:dyDescent="0.2">
      <c r="A75" s="142"/>
      <c r="B75" s="124" t="s">
        <v>117</v>
      </c>
      <c r="C75" s="125">
        <v>5.0763590115556969</v>
      </c>
      <c r="D75" s="143">
        <v>5109</v>
      </c>
      <c r="E75" s="144">
        <v>4914</v>
      </c>
      <c r="F75" s="144">
        <v>5402</v>
      </c>
      <c r="G75" s="144">
        <v>5127</v>
      </c>
      <c r="H75" s="145">
        <v>4745</v>
      </c>
      <c r="I75" s="143">
        <v>364</v>
      </c>
      <c r="J75" s="146">
        <v>7.6712328767123283</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516</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82964</v>
      </c>
      <c r="G11" s="114">
        <v>83108</v>
      </c>
      <c r="H11" s="114">
        <v>84231</v>
      </c>
      <c r="I11" s="114">
        <v>81899</v>
      </c>
      <c r="J11" s="140">
        <v>81221</v>
      </c>
      <c r="K11" s="114">
        <v>1743</v>
      </c>
      <c r="L11" s="116">
        <v>2.1459967249849177</v>
      </c>
    </row>
    <row r="12" spans="1:17" s="110" customFormat="1" ht="24.95" customHeight="1" x14ac:dyDescent="0.2">
      <c r="A12" s="604" t="s">
        <v>185</v>
      </c>
      <c r="B12" s="605"/>
      <c r="C12" s="605"/>
      <c r="D12" s="606"/>
      <c r="E12" s="113">
        <v>52.127428764283302</v>
      </c>
      <c r="F12" s="115">
        <v>43247</v>
      </c>
      <c r="G12" s="114">
        <v>43351</v>
      </c>
      <c r="H12" s="114">
        <v>44296</v>
      </c>
      <c r="I12" s="114">
        <v>42942</v>
      </c>
      <c r="J12" s="140">
        <v>42570</v>
      </c>
      <c r="K12" s="114">
        <v>677</v>
      </c>
      <c r="L12" s="116">
        <v>1.5903218228799625</v>
      </c>
    </row>
    <row r="13" spans="1:17" s="110" customFormat="1" ht="15" customHeight="1" x14ac:dyDescent="0.2">
      <c r="A13" s="120"/>
      <c r="B13" s="612" t="s">
        <v>107</v>
      </c>
      <c r="C13" s="612"/>
      <c r="E13" s="113">
        <v>47.872571235716698</v>
      </c>
      <c r="F13" s="115">
        <v>39717</v>
      </c>
      <c r="G13" s="114">
        <v>39757</v>
      </c>
      <c r="H13" s="114">
        <v>39935</v>
      </c>
      <c r="I13" s="114">
        <v>38957</v>
      </c>
      <c r="J13" s="140">
        <v>38651</v>
      </c>
      <c r="K13" s="114">
        <v>1066</v>
      </c>
      <c r="L13" s="116">
        <v>2.758014022923081</v>
      </c>
    </row>
    <row r="14" spans="1:17" s="110" customFormat="1" ht="24.95" customHeight="1" x14ac:dyDescent="0.2">
      <c r="A14" s="604" t="s">
        <v>186</v>
      </c>
      <c r="B14" s="605"/>
      <c r="C14" s="605"/>
      <c r="D14" s="606"/>
      <c r="E14" s="113">
        <v>12.647654404319946</v>
      </c>
      <c r="F14" s="115">
        <v>10493</v>
      </c>
      <c r="G14" s="114">
        <v>10781</v>
      </c>
      <c r="H14" s="114">
        <v>11223</v>
      </c>
      <c r="I14" s="114">
        <v>9925</v>
      </c>
      <c r="J14" s="140">
        <v>10187</v>
      </c>
      <c r="K14" s="114">
        <v>306</v>
      </c>
      <c r="L14" s="116">
        <v>3.0038284087562581</v>
      </c>
    </row>
    <row r="15" spans="1:17" s="110" customFormat="1" ht="15" customHeight="1" x14ac:dyDescent="0.2">
      <c r="A15" s="120"/>
      <c r="B15" s="119"/>
      <c r="C15" s="258" t="s">
        <v>106</v>
      </c>
      <c r="E15" s="113">
        <v>55.961116935099589</v>
      </c>
      <c r="F15" s="115">
        <v>5872</v>
      </c>
      <c r="G15" s="114">
        <v>6028</v>
      </c>
      <c r="H15" s="114">
        <v>6390</v>
      </c>
      <c r="I15" s="114">
        <v>5608</v>
      </c>
      <c r="J15" s="140">
        <v>5751</v>
      </c>
      <c r="K15" s="114">
        <v>121</v>
      </c>
      <c r="L15" s="116">
        <v>2.1039819161884892</v>
      </c>
    </row>
    <row r="16" spans="1:17" s="110" customFormat="1" ht="15" customHeight="1" x14ac:dyDescent="0.2">
      <c r="A16" s="120"/>
      <c r="B16" s="119"/>
      <c r="C16" s="258" t="s">
        <v>107</v>
      </c>
      <c r="E16" s="113">
        <v>44.038883064900411</v>
      </c>
      <c r="F16" s="115">
        <v>4621</v>
      </c>
      <c r="G16" s="114">
        <v>4753</v>
      </c>
      <c r="H16" s="114">
        <v>4833</v>
      </c>
      <c r="I16" s="114">
        <v>4317</v>
      </c>
      <c r="J16" s="140">
        <v>4436</v>
      </c>
      <c r="K16" s="114">
        <v>185</v>
      </c>
      <c r="L16" s="116">
        <v>4.1704238052299365</v>
      </c>
    </row>
    <row r="17" spans="1:12" s="110" customFormat="1" ht="15" customHeight="1" x14ac:dyDescent="0.2">
      <c r="A17" s="120"/>
      <c r="B17" s="121" t="s">
        <v>109</v>
      </c>
      <c r="C17" s="258"/>
      <c r="E17" s="113">
        <v>64.796779325972707</v>
      </c>
      <c r="F17" s="115">
        <v>53758</v>
      </c>
      <c r="G17" s="114">
        <v>53848</v>
      </c>
      <c r="H17" s="114">
        <v>54637</v>
      </c>
      <c r="I17" s="114">
        <v>54109</v>
      </c>
      <c r="J17" s="140">
        <v>53617</v>
      </c>
      <c r="K17" s="114">
        <v>141</v>
      </c>
      <c r="L17" s="116">
        <v>0.26297629483186302</v>
      </c>
    </row>
    <row r="18" spans="1:12" s="110" customFormat="1" ht="15" customHeight="1" x14ac:dyDescent="0.2">
      <c r="A18" s="120"/>
      <c r="B18" s="119"/>
      <c r="C18" s="258" t="s">
        <v>106</v>
      </c>
      <c r="E18" s="113">
        <v>51.746716767736892</v>
      </c>
      <c r="F18" s="115">
        <v>27818</v>
      </c>
      <c r="G18" s="114">
        <v>27844</v>
      </c>
      <c r="H18" s="114">
        <v>28461</v>
      </c>
      <c r="I18" s="114">
        <v>28145</v>
      </c>
      <c r="J18" s="140">
        <v>27849</v>
      </c>
      <c r="K18" s="114">
        <v>-31</v>
      </c>
      <c r="L18" s="116">
        <v>-0.11131458939279687</v>
      </c>
    </row>
    <row r="19" spans="1:12" s="110" customFormat="1" ht="15" customHeight="1" x14ac:dyDescent="0.2">
      <c r="A19" s="120"/>
      <c r="B19" s="119"/>
      <c r="C19" s="258" t="s">
        <v>107</v>
      </c>
      <c r="E19" s="113">
        <v>48.253283232263108</v>
      </c>
      <c r="F19" s="115">
        <v>25940</v>
      </c>
      <c r="G19" s="114">
        <v>26004</v>
      </c>
      <c r="H19" s="114">
        <v>26176</v>
      </c>
      <c r="I19" s="114">
        <v>25964</v>
      </c>
      <c r="J19" s="140">
        <v>25768</v>
      </c>
      <c r="K19" s="114">
        <v>172</v>
      </c>
      <c r="L19" s="116">
        <v>0.667494566904688</v>
      </c>
    </row>
    <row r="20" spans="1:12" s="110" customFormat="1" ht="15" customHeight="1" x14ac:dyDescent="0.2">
      <c r="A20" s="120"/>
      <c r="B20" s="121" t="s">
        <v>110</v>
      </c>
      <c r="C20" s="258"/>
      <c r="E20" s="113">
        <v>21.26705559037655</v>
      </c>
      <c r="F20" s="115">
        <v>17644</v>
      </c>
      <c r="G20" s="114">
        <v>17387</v>
      </c>
      <c r="H20" s="114">
        <v>17285</v>
      </c>
      <c r="I20" s="114">
        <v>16851</v>
      </c>
      <c r="J20" s="140">
        <v>16474</v>
      </c>
      <c r="K20" s="114">
        <v>1170</v>
      </c>
      <c r="L20" s="116">
        <v>7.1021002792278738</v>
      </c>
    </row>
    <row r="21" spans="1:12" s="110" customFormat="1" ht="15" customHeight="1" x14ac:dyDescent="0.2">
      <c r="A21" s="120"/>
      <c r="B21" s="119"/>
      <c r="C21" s="258" t="s">
        <v>106</v>
      </c>
      <c r="E21" s="113">
        <v>50.351394241668558</v>
      </c>
      <c r="F21" s="115">
        <v>8884</v>
      </c>
      <c r="G21" s="114">
        <v>8782</v>
      </c>
      <c r="H21" s="114">
        <v>8756</v>
      </c>
      <c r="I21" s="114">
        <v>8550</v>
      </c>
      <c r="J21" s="140">
        <v>8382</v>
      </c>
      <c r="K21" s="114">
        <v>502</v>
      </c>
      <c r="L21" s="116">
        <v>5.9890240992603196</v>
      </c>
    </row>
    <row r="22" spans="1:12" s="110" customFormat="1" ht="15" customHeight="1" x14ac:dyDescent="0.2">
      <c r="A22" s="120"/>
      <c r="B22" s="119"/>
      <c r="C22" s="258" t="s">
        <v>107</v>
      </c>
      <c r="E22" s="113">
        <v>49.648605758331442</v>
      </c>
      <c r="F22" s="115">
        <v>8760</v>
      </c>
      <c r="G22" s="114">
        <v>8605</v>
      </c>
      <c r="H22" s="114">
        <v>8529</v>
      </c>
      <c r="I22" s="114">
        <v>8301</v>
      </c>
      <c r="J22" s="140">
        <v>8092</v>
      </c>
      <c r="K22" s="114">
        <v>668</v>
      </c>
      <c r="L22" s="116">
        <v>8.2550667325753828</v>
      </c>
    </row>
    <row r="23" spans="1:12" s="110" customFormat="1" ht="15" customHeight="1" x14ac:dyDescent="0.2">
      <c r="A23" s="120"/>
      <c r="B23" s="121" t="s">
        <v>111</v>
      </c>
      <c r="C23" s="258"/>
      <c r="E23" s="113">
        <v>1.2885106793307941</v>
      </c>
      <c r="F23" s="115">
        <v>1069</v>
      </c>
      <c r="G23" s="114">
        <v>1092</v>
      </c>
      <c r="H23" s="114">
        <v>1086</v>
      </c>
      <c r="I23" s="114">
        <v>1014</v>
      </c>
      <c r="J23" s="140">
        <v>943</v>
      </c>
      <c r="K23" s="114">
        <v>126</v>
      </c>
      <c r="L23" s="116">
        <v>13.361611876988334</v>
      </c>
    </row>
    <row r="24" spans="1:12" s="110" customFormat="1" ht="15" customHeight="1" x14ac:dyDescent="0.2">
      <c r="A24" s="120"/>
      <c r="B24" s="119"/>
      <c r="C24" s="258" t="s">
        <v>106</v>
      </c>
      <c r="E24" s="113">
        <v>62.956033676333021</v>
      </c>
      <c r="F24" s="115">
        <v>673</v>
      </c>
      <c r="G24" s="114">
        <v>697</v>
      </c>
      <c r="H24" s="114">
        <v>689</v>
      </c>
      <c r="I24" s="114">
        <v>639</v>
      </c>
      <c r="J24" s="140">
        <v>588</v>
      </c>
      <c r="K24" s="114">
        <v>85</v>
      </c>
      <c r="L24" s="116">
        <v>14.455782312925169</v>
      </c>
    </row>
    <row r="25" spans="1:12" s="110" customFormat="1" ht="15" customHeight="1" x14ac:dyDescent="0.2">
      <c r="A25" s="120"/>
      <c r="B25" s="119"/>
      <c r="C25" s="258" t="s">
        <v>107</v>
      </c>
      <c r="E25" s="113">
        <v>37.043966323666979</v>
      </c>
      <c r="F25" s="115">
        <v>396</v>
      </c>
      <c r="G25" s="114">
        <v>395</v>
      </c>
      <c r="H25" s="114">
        <v>397</v>
      </c>
      <c r="I25" s="114">
        <v>375</v>
      </c>
      <c r="J25" s="140">
        <v>355</v>
      </c>
      <c r="K25" s="114">
        <v>41</v>
      </c>
      <c r="L25" s="116">
        <v>11.549295774647888</v>
      </c>
    </row>
    <row r="26" spans="1:12" s="110" customFormat="1" ht="15" customHeight="1" x14ac:dyDescent="0.2">
      <c r="A26" s="120"/>
      <c r="C26" s="121" t="s">
        <v>187</v>
      </c>
      <c r="D26" s="110" t="s">
        <v>188</v>
      </c>
      <c r="E26" s="113">
        <v>0.33026372884624655</v>
      </c>
      <c r="F26" s="115">
        <v>274</v>
      </c>
      <c r="G26" s="114">
        <v>303</v>
      </c>
      <c r="H26" s="114">
        <v>308</v>
      </c>
      <c r="I26" s="114">
        <v>253</v>
      </c>
      <c r="J26" s="140">
        <v>213</v>
      </c>
      <c r="K26" s="114">
        <v>61</v>
      </c>
      <c r="L26" s="116">
        <v>28.63849765258216</v>
      </c>
    </row>
    <row r="27" spans="1:12" s="110" customFormat="1" ht="15" customHeight="1" x14ac:dyDescent="0.2">
      <c r="A27" s="120"/>
      <c r="B27" s="119"/>
      <c r="D27" s="259" t="s">
        <v>106</v>
      </c>
      <c r="E27" s="113">
        <v>54.379562043795623</v>
      </c>
      <c r="F27" s="115">
        <v>149</v>
      </c>
      <c r="G27" s="114">
        <v>173</v>
      </c>
      <c r="H27" s="114">
        <v>175</v>
      </c>
      <c r="I27" s="114">
        <v>143</v>
      </c>
      <c r="J27" s="140">
        <v>108</v>
      </c>
      <c r="K27" s="114">
        <v>41</v>
      </c>
      <c r="L27" s="116">
        <v>37.962962962962962</v>
      </c>
    </row>
    <row r="28" spans="1:12" s="110" customFormat="1" ht="15" customHeight="1" x14ac:dyDescent="0.2">
      <c r="A28" s="120"/>
      <c r="B28" s="119"/>
      <c r="D28" s="259" t="s">
        <v>107</v>
      </c>
      <c r="E28" s="113">
        <v>45.620437956204377</v>
      </c>
      <c r="F28" s="115">
        <v>125</v>
      </c>
      <c r="G28" s="114">
        <v>130</v>
      </c>
      <c r="H28" s="114">
        <v>133</v>
      </c>
      <c r="I28" s="114">
        <v>110</v>
      </c>
      <c r="J28" s="140">
        <v>105</v>
      </c>
      <c r="K28" s="114">
        <v>20</v>
      </c>
      <c r="L28" s="116">
        <v>19.047619047619047</v>
      </c>
    </row>
    <row r="29" spans="1:12" s="110" customFormat="1" ht="24.95" customHeight="1" x14ac:dyDescent="0.2">
      <c r="A29" s="604" t="s">
        <v>189</v>
      </c>
      <c r="B29" s="605"/>
      <c r="C29" s="605"/>
      <c r="D29" s="606"/>
      <c r="E29" s="113">
        <v>94.029940697169863</v>
      </c>
      <c r="F29" s="115">
        <v>78011</v>
      </c>
      <c r="G29" s="114">
        <v>78465</v>
      </c>
      <c r="H29" s="114">
        <v>79111</v>
      </c>
      <c r="I29" s="114">
        <v>77183</v>
      </c>
      <c r="J29" s="140">
        <v>76896</v>
      </c>
      <c r="K29" s="114">
        <v>1115</v>
      </c>
      <c r="L29" s="116">
        <v>1.4500104036620891</v>
      </c>
    </row>
    <row r="30" spans="1:12" s="110" customFormat="1" ht="15" customHeight="1" x14ac:dyDescent="0.2">
      <c r="A30" s="120"/>
      <c r="B30" s="119"/>
      <c r="C30" s="258" t="s">
        <v>106</v>
      </c>
      <c r="E30" s="113">
        <v>51.138941944084806</v>
      </c>
      <c r="F30" s="115">
        <v>39894</v>
      </c>
      <c r="G30" s="114">
        <v>40238</v>
      </c>
      <c r="H30" s="114">
        <v>40818</v>
      </c>
      <c r="I30" s="114">
        <v>39813</v>
      </c>
      <c r="J30" s="140">
        <v>39716</v>
      </c>
      <c r="K30" s="114">
        <v>178</v>
      </c>
      <c r="L30" s="116">
        <v>0.44818209285930105</v>
      </c>
    </row>
    <row r="31" spans="1:12" s="110" customFormat="1" ht="15" customHeight="1" x14ac:dyDescent="0.2">
      <c r="A31" s="120"/>
      <c r="B31" s="119"/>
      <c r="C31" s="258" t="s">
        <v>107</v>
      </c>
      <c r="E31" s="113">
        <v>48.861058055915194</v>
      </c>
      <c r="F31" s="115">
        <v>38117</v>
      </c>
      <c r="G31" s="114">
        <v>38227</v>
      </c>
      <c r="H31" s="114">
        <v>38293</v>
      </c>
      <c r="I31" s="114">
        <v>37370</v>
      </c>
      <c r="J31" s="140">
        <v>37180</v>
      </c>
      <c r="K31" s="114">
        <v>937</v>
      </c>
      <c r="L31" s="116">
        <v>2.5201721355567508</v>
      </c>
    </row>
    <row r="32" spans="1:12" s="110" customFormat="1" ht="15" customHeight="1" x14ac:dyDescent="0.2">
      <c r="A32" s="120"/>
      <c r="B32" s="119" t="s">
        <v>117</v>
      </c>
      <c r="C32" s="258"/>
      <c r="E32" s="113">
        <v>5.941131093004195</v>
      </c>
      <c r="F32" s="115">
        <v>4929</v>
      </c>
      <c r="G32" s="114">
        <v>4618</v>
      </c>
      <c r="H32" s="114">
        <v>5093</v>
      </c>
      <c r="I32" s="114">
        <v>4690</v>
      </c>
      <c r="J32" s="140">
        <v>4301</v>
      </c>
      <c r="K32" s="114">
        <v>628</v>
      </c>
      <c r="L32" s="116">
        <v>14.601255521971634</v>
      </c>
    </row>
    <row r="33" spans="1:12" s="110" customFormat="1" ht="15" customHeight="1" x14ac:dyDescent="0.2">
      <c r="A33" s="120"/>
      <c r="B33" s="119"/>
      <c r="C33" s="258" t="s">
        <v>106</v>
      </c>
      <c r="E33" s="113">
        <v>67.681071211199026</v>
      </c>
      <c r="F33" s="115">
        <v>3336</v>
      </c>
      <c r="G33" s="114">
        <v>3096</v>
      </c>
      <c r="H33" s="114">
        <v>3460</v>
      </c>
      <c r="I33" s="114">
        <v>3112</v>
      </c>
      <c r="J33" s="140">
        <v>2841</v>
      </c>
      <c r="K33" s="114">
        <v>495</v>
      </c>
      <c r="L33" s="116">
        <v>17.423442449841605</v>
      </c>
    </row>
    <row r="34" spans="1:12" s="110" customFormat="1" ht="15" customHeight="1" x14ac:dyDescent="0.2">
      <c r="A34" s="120"/>
      <c r="B34" s="119"/>
      <c r="C34" s="258" t="s">
        <v>107</v>
      </c>
      <c r="E34" s="113">
        <v>32.318928788800974</v>
      </c>
      <c r="F34" s="115">
        <v>1593</v>
      </c>
      <c r="G34" s="114">
        <v>1522</v>
      </c>
      <c r="H34" s="114">
        <v>1633</v>
      </c>
      <c r="I34" s="114">
        <v>1578</v>
      </c>
      <c r="J34" s="140">
        <v>1460</v>
      </c>
      <c r="K34" s="114">
        <v>133</v>
      </c>
      <c r="L34" s="116">
        <v>9.1095890410958908</v>
      </c>
    </row>
    <row r="35" spans="1:12" s="110" customFormat="1" ht="24.95" customHeight="1" x14ac:dyDescent="0.2">
      <c r="A35" s="604" t="s">
        <v>190</v>
      </c>
      <c r="B35" s="605"/>
      <c r="C35" s="605"/>
      <c r="D35" s="606"/>
      <c r="E35" s="113">
        <v>68.176558507304378</v>
      </c>
      <c r="F35" s="115">
        <v>56562</v>
      </c>
      <c r="G35" s="114">
        <v>56832</v>
      </c>
      <c r="H35" s="114">
        <v>57966</v>
      </c>
      <c r="I35" s="114">
        <v>56129</v>
      </c>
      <c r="J35" s="140">
        <v>55867</v>
      </c>
      <c r="K35" s="114">
        <v>695</v>
      </c>
      <c r="L35" s="116">
        <v>1.2440259902983872</v>
      </c>
    </row>
    <row r="36" spans="1:12" s="110" customFormat="1" ht="15" customHeight="1" x14ac:dyDescent="0.2">
      <c r="A36" s="120"/>
      <c r="B36" s="119"/>
      <c r="C36" s="258" t="s">
        <v>106</v>
      </c>
      <c r="E36" s="113">
        <v>67.837063753049748</v>
      </c>
      <c r="F36" s="115">
        <v>38370</v>
      </c>
      <c r="G36" s="114">
        <v>38580</v>
      </c>
      <c r="H36" s="114">
        <v>39457</v>
      </c>
      <c r="I36" s="114">
        <v>38244</v>
      </c>
      <c r="J36" s="140">
        <v>38032</v>
      </c>
      <c r="K36" s="114">
        <v>338</v>
      </c>
      <c r="L36" s="116">
        <v>0.8887252839713925</v>
      </c>
    </row>
    <row r="37" spans="1:12" s="110" customFormat="1" ht="15" customHeight="1" x14ac:dyDescent="0.2">
      <c r="A37" s="120"/>
      <c r="B37" s="119"/>
      <c r="C37" s="258" t="s">
        <v>107</v>
      </c>
      <c r="E37" s="113">
        <v>32.162936246950252</v>
      </c>
      <c r="F37" s="115">
        <v>18192</v>
      </c>
      <c r="G37" s="114">
        <v>18252</v>
      </c>
      <c r="H37" s="114">
        <v>18509</v>
      </c>
      <c r="I37" s="114">
        <v>17885</v>
      </c>
      <c r="J37" s="140">
        <v>17835</v>
      </c>
      <c r="K37" s="114">
        <v>357</v>
      </c>
      <c r="L37" s="116">
        <v>2.0016820857863751</v>
      </c>
    </row>
    <row r="38" spans="1:12" s="110" customFormat="1" ht="15" customHeight="1" x14ac:dyDescent="0.2">
      <c r="A38" s="120"/>
      <c r="B38" s="119" t="s">
        <v>182</v>
      </c>
      <c r="C38" s="258"/>
      <c r="E38" s="113">
        <v>31.823441492695625</v>
      </c>
      <c r="F38" s="115">
        <v>26402</v>
      </c>
      <c r="G38" s="114">
        <v>26276</v>
      </c>
      <c r="H38" s="114">
        <v>26265</v>
      </c>
      <c r="I38" s="114">
        <v>25770</v>
      </c>
      <c r="J38" s="140">
        <v>25354</v>
      </c>
      <c r="K38" s="114">
        <v>1048</v>
      </c>
      <c r="L38" s="116">
        <v>4.1334700638952437</v>
      </c>
    </row>
    <row r="39" spans="1:12" s="110" customFormat="1" ht="15" customHeight="1" x14ac:dyDescent="0.2">
      <c r="A39" s="120"/>
      <c r="B39" s="119"/>
      <c r="C39" s="258" t="s">
        <v>106</v>
      </c>
      <c r="E39" s="113">
        <v>18.472085448072114</v>
      </c>
      <c r="F39" s="115">
        <v>4877</v>
      </c>
      <c r="G39" s="114">
        <v>4771</v>
      </c>
      <c r="H39" s="114">
        <v>4839</v>
      </c>
      <c r="I39" s="114">
        <v>4698</v>
      </c>
      <c r="J39" s="140">
        <v>4538</v>
      </c>
      <c r="K39" s="114">
        <v>339</v>
      </c>
      <c r="L39" s="116">
        <v>7.4702512119876596</v>
      </c>
    </row>
    <row r="40" spans="1:12" s="110" customFormat="1" ht="15" customHeight="1" x14ac:dyDescent="0.2">
      <c r="A40" s="120"/>
      <c r="B40" s="119"/>
      <c r="C40" s="258" t="s">
        <v>107</v>
      </c>
      <c r="E40" s="113">
        <v>81.527914551927879</v>
      </c>
      <c r="F40" s="115">
        <v>21525</v>
      </c>
      <c r="G40" s="114">
        <v>21505</v>
      </c>
      <c r="H40" s="114">
        <v>21426</v>
      </c>
      <c r="I40" s="114">
        <v>21072</v>
      </c>
      <c r="J40" s="140">
        <v>20816</v>
      </c>
      <c r="K40" s="114">
        <v>709</v>
      </c>
      <c r="L40" s="116">
        <v>3.4060338201383553</v>
      </c>
    </row>
    <row r="41" spans="1:12" s="110" customFormat="1" ht="24.75" customHeight="1" x14ac:dyDescent="0.2">
      <c r="A41" s="604" t="s">
        <v>519</v>
      </c>
      <c r="B41" s="605"/>
      <c r="C41" s="605"/>
      <c r="D41" s="606"/>
      <c r="E41" s="113">
        <v>6.6113012873053369</v>
      </c>
      <c r="F41" s="115">
        <v>5485</v>
      </c>
      <c r="G41" s="114">
        <v>5957</v>
      </c>
      <c r="H41" s="114">
        <v>5920</v>
      </c>
      <c r="I41" s="114">
        <v>4749</v>
      </c>
      <c r="J41" s="140">
        <v>5298</v>
      </c>
      <c r="K41" s="114">
        <v>187</v>
      </c>
      <c r="L41" s="116">
        <v>3.5296338240845602</v>
      </c>
    </row>
    <row r="42" spans="1:12" s="110" customFormat="1" ht="15" customHeight="1" x14ac:dyDescent="0.2">
      <c r="A42" s="120"/>
      <c r="B42" s="119"/>
      <c r="C42" s="258" t="s">
        <v>106</v>
      </c>
      <c r="E42" s="113">
        <v>56.244302643573384</v>
      </c>
      <c r="F42" s="115">
        <v>3085</v>
      </c>
      <c r="G42" s="114">
        <v>3428</v>
      </c>
      <c r="H42" s="114">
        <v>3472</v>
      </c>
      <c r="I42" s="114">
        <v>2725</v>
      </c>
      <c r="J42" s="140">
        <v>3035</v>
      </c>
      <c r="K42" s="114">
        <v>50</v>
      </c>
      <c r="L42" s="116">
        <v>1.6474464579901154</v>
      </c>
    </row>
    <row r="43" spans="1:12" s="110" customFormat="1" ht="15" customHeight="1" x14ac:dyDescent="0.2">
      <c r="A43" s="123"/>
      <c r="B43" s="124"/>
      <c r="C43" s="260" t="s">
        <v>107</v>
      </c>
      <c r="D43" s="261"/>
      <c r="E43" s="125">
        <v>43.755697356426616</v>
      </c>
      <c r="F43" s="143">
        <v>2400</v>
      </c>
      <c r="G43" s="144">
        <v>2529</v>
      </c>
      <c r="H43" s="144">
        <v>2448</v>
      </c>
      <c r="I43" s="144">
        <v>2024</v>
      </c>
      <c r="J43" s="145">
        <v>2263</v>
      </c>
      <c r="K43" s="144">
        <v>137</v>
      </c>
      <c r="L43" s="146">
        <v>6.0539107379584625</v>
      </c>
    </row>
    <row r="44" spans="1:12" s="110" customFormat="1" ht="45.75" customHeight="1" x14ac:dyDescent="0.2">
      <c r="A44" s="604" t="s">
        <v>191</v>
      </c>
      <c r="B44" s="605"/>
      <c r="C44" s="605"/>
      <c r="D44" s="606"/>
      <c r="E44" s="113">
        <v>2.2142133937611495</v>
      </c>
      <c r="F44" s="115">
        <v>1837</v>
      </c>
      <c r="G44" s="114">
        <v>1866</v>
      </c>
      <c r="H44" s="114">
        <v>1898</v>
      </c>
      <c r="I44" s="114">
        <v>1835</v>
      </c>
      <c r="J44" s="140">
        <v>1841</v>
      </c>
      <c r="K44" s="114">
        <v>-4</v>
      </c>
      <c r="L44" s="116">
        <v>-0.21727322107550245</v>
      </c>
    </row>
    <row r="45" spans="1:12" s="110" customFormat="1" ht="15" customHeight="1" x14ac:dyDescent="0.2">
      <c r="A45" s="120"/>
      <c r="B45" s="119"/>
      <c r="C45" s="258" t="s">
        <v>106</v>
      </c>
      <c r="E45" s="113">
        <v>59.880239520958085</v>
      </c>
      <c r="F45" s="115">
        <v>1100</v>
      </c>
      <c r="G45" s="114">
        <v>1118</v>
      </c>
      <c r="H45" s="114">
        <v>1134</v>
      </c>
      <c r="I45" s="114">
        <v>1101</v>
      </c>
      <c r="J45" s="140">
        <v>1105</v>
      </c>
      <c r="K45" s="114">
        <v>-5</v>
      </c>
      <c r="L45" s="116">
        <v>-0.45248868778280543</v>
      </c>
    </row>
    <row r="46" spans="1:12" s="110" customFormat="1" ht="15" customHeight="1" x14ac:dyDescent="0.2">
      <c r="A46" s="123"/>
      <c r="B46" s="124"/>
      <c r="C46" s="260" t="s">
        <v>107</v>
      </c>
      <c r="D46" s="261"/>
      <c r="E46" s="125">
        <v>40.119760479041915</v>
      </c>
      <c r="F46" s="143">
        <v>737</v>
      </c>
      <c r="G46" s="144">
        <v>748</v>
      </c>
      <c r="H46" s="144">
        <v>764</v>
      </c>
      <c r="I46" s="144">
        <v>734</v>
      </c>
      <c r="J46" s="145">
        <v>736</v>
      </c>
      <c r="K46" s="144">
        <v>1</v>
      </c>
      <c r="L46" s="146">
        <v>0.1358695652173913</v>
      </c>
    </row>
    <row r="47" spans="1:12" s="110" customFormat="1" ht="39" customHeight="1" x14ac:dyDescent="0.2">
      <c r="A47" s="604" t="s">
        <v>520</v>
      </c>
      <c r="B47" s="607"/>
      <c r="C47" s="607"/>
      <c r="D47" s="608"/>
      <c r="E47" s="113">
        <v>0.32303167638975944</v>
      </c>
      <c r="F47" s="115">
        <v>268</v>
      </c>
      <c r="G47" s="114">
        <v>274</v>
      </c>
      <c r="H47" s="114">
        <v>256</v>
      </c>
      <c r="I47" s="114">
        <v>236</v>
      </c>
      <c r="J47" s="140">
        <v>257</v>
      </c>
      <c r="K47" s="114">
        <v>11</v>
      </c>
      <c r="L47" s="116">
        <v>4.2801556420233462</v>
      </c>
    </row>
    <row r="48" spans="1:12" s="110" customFormat="1" ht="15" customHeight="1" x14ac:dyDescent="0.2">
      <c r="A48" s="120"/>
      <c r="B48" s="119"/>
      <c r="C48" s="258" t="s">
        <v>106</v>
      </c>
      <c r="E48" s="113">
        <v>38.432835820895519</v>
      </c>
      <c r="F48" s="115">
        <v>103</v>
      </c>
      <c r="G48" s="114">
        <v>103</v>
      </c>
      <c r="H48" s="114">
        <v>99</v>
      </c>
      <c r="I48" s="114">
        <v>90</v>
      </c>
      <c r="J48" s="140">
        <v>96</v>
      </c>
      <c r="K48" s="114">
        <v>7</v>
      </c>
      <c r="L48" s="116">
        <v>7.291666666666667</v>
      </c>
    </row>
    <row r="49" spans="1:12" s="110" customFormat="1" ht="15" customHeight="1" x14ac:dyDescent="0.2">
      <c r="A49" s="123"/>
      <c r="B49" s="124"/>
      <c r="C49" s="260" t="s">
        <v>107</v>
      </c>
      <c r="D49" s="261"/>
      <c r="E49" s="125">
        <v>61.567164179104481</v>
      </c>
      <c r="F49" s="143">
        <v>165</v>
      </c>
      <c r="G49" s="144">
        <v>171</v>
      </c>
      <c r="H49" s="144">
        <v>157</v>
      </c>
      <c r="I49" s="144">
        <v>146</v>
      </c>
      <c r="J49" s="145">
        <v>161</v>
      </c>
      <c r="K49" s="144">
        <v>4</v>
      </c>
      <c r="L49" s="146">
        <v>2.4844720496894408</v>
      </c>
    </row>
    <row r="50" spans="1:12" s="110" customFormat="1" ht="24.95" customHeight="1" x14ac:dyDescent="0.2">
      <c r="A50" s="609" t="s">
        <v>192</v>
      </c>
      <c r="B50" s="610"/>
      <c r="C50" s="610"/>
      <c r="D50" s="611"/>
      <c r="E50" s="262">
        <v>13.264789547273516</v>
      </c>
      <c r="F50" s="263">
        <v>11005</v>
      </c>
      <c r="G50" s="264">
        <v>11524</v>
      </c>
      <c r="H50" s="264">
        <v>11697</v>
      </c>
      <c r="I50" s="264">
        <v>10562</v>
      </c>
      <c r="J50" s="265">
        <v>10578</v>
      </c>
      <c r="K50" s="263">
        <v>427</v>
      </c>
      <c r="L50" s="266">
        <v>4.0366799016827377</v>
      </c>
    </row>
    <row r="51" spans="1:12" s="110" customFormat="1" ht="15" customHeight="1" x14ac:dyDescent="0.2">
      <c r="A51" s="120"/>
      <c r="B51" s="119"/>
      <c r="C51" s="258" t="s">
        <v>106</v>
      </c>
      <c r="E51" s="113">
        <v>56.35620172648796</v>
      </c>
      <c r="F51" s="115">
        <v>6202</v>
      </c>
      <c r="G51" s="114">
        <v>6433</v>
      </c>
      <c r="H51" s="114">
        <v>6618</v>
      </c>
      <c r="I51" s="114">
        <v>5961</v>
      </c>
      <c r="J51" s="140">
        <v>5938</v>
      </c>
      <c r="K51" s="114">
        <v>264</v>
      </c>
      <c r="L51" s="116">
        <v>4.4459413944088917</v>
      </c>
    </row>
    <row r="52" spans="1:12" s="110" customFormat="1" ht="15" customHeight="1" x14ac:dyDescent="0.2">
      <c r="A52" s="120"/>
      <c r="B52" s="119"/>
      <c r="C52" s="258" t="s">
        <v>107</v>
      </c>
      <c r="E52" s="113">
        <v>43.64379827351204</v>
      </c>
      <c r="F52" s="115">
        <v>4803</v>
      </c>
      <c r="G52" s="114">
        <v>5091</v>
      </c>
      <c r="H52" s="114">
        <v>5079</v>
      </c>
      <c r="I52" s="114">
        <v>4601</v>
      </c>
      <c r="J52" s="140">
        <v>4640</v>
      </c>
      <c r="K52" s="114">
        <v>163</v>
      </c>
      <c r="L52" s="116">
        <v>3.5129310344827585</v>
      </c>
    </row>
    <row r="53" spans="1:12" s="110" customFormat="1" ht="15" customHeight="1" x14ac:dyDescent="0.2">
      <c r="A53" s="120"/>
      <c r="B53" s="119"/>
      <c r="C53" s="258" t="s">
        <v>187</v>
      </c>
      <c r="D53" s="110" t="s">
        <v>193</v>
      </c>
      <c r="E53" s="113">
        <v>34.684234438891416</v>
      </c>
      <c r="F53" s="115">
        <v>3817</v>
      </c>
      <c r="G53" s="114">
        <v>4388</v>
      </c>
      <c r="H53" s="114">
        <v>4375</v>
      </c>
      <c r="I53" s="114">
        <v>3344</v>
      </c>
      <c r="J53" s="140">
        <v>3617</v>
      </c>
      <c r="K53" s="114">
        <v>200</v>
      </c>
      <c r="L53" s="116">
        <v>5.5294442908487698</v>
      </c>
    </row>
    <row r="54" spans="1:12" s="110" customFormat="1" ht="15" customHeight="1" x14ac:dyDescent="0.2">
      <c r="A54" s="120"/>
      <c r="B54" s="119"/>
      <c r="D54" s="267" t="s">
        <v>194</v>
      </c>
      <c r="E54" s="113">
        <v>58.449043751637412</v>
      </c>
      <c r="F54" s="115">
        <v>2231</v>
      </c>
      <c r="G54" s="114">
        <v>2522</v>
      </c>
      <c r="H54" s="114">
        <v>2587</v>
      </c>
      <c r="I54" s="114">
        <v>1981</v>
      </c>
      <c r="J54" s="140">
        <v>2140</v>
      </c>
      <c r="K54" s="114">
        <v>91</v>
      </c>
      <c r="L54" s="116">
        <v>4.2523364485981308</v>
      </c>
    </row>
    <row r="55" spans="1:12" s="110" customFormat="1" ht="15" customHeight="1" x14ac:dyDescent="0.2">
      <c r="A55" s="120"/>
      <c r="B55" s="119"/>
      <c r="D55" s="267" t="s">
        <v>195</v>
      </c>
      <c r="E55" s="113">
        <v>41.550956248362588</v>
      </c>
      <c r="F55" s="115">
        <v>1586</v>
      </c>
      <c r="G55" s="114">
        <v>1866</v>
      </c>
      <c r="H55" s="114">
        <v>1788</v>
      </c>
      <c r="I55" s="114">
        <v>1363</v>
      </c>
      <c r="J55" s="140">
        <v>1477</v>
      </c>
      <c r="K55" s="114">
        <v>109</v>
      </c>
      <c r="L55" s="116">
        <v>7.379823967501693</v>
      </c>
    </row>
    <row r="56" spans="1:12" s="110" customFormat="1" ht="15" customHeight="1" x14ac:dyDescent="0.2">
      <c r="A56" s="120"/>
      <c r="B56" s="119" t="s">
        <v>196</v>
      </c>
      <c r="C56" s="258"/>
      <c r="E56" s="113">
        <v>67.704064413480552</v>
      </c>
      <c r="F56" s="115">
        <v>56170</v>
      </c>
      <c r="G56" s="114">
        <v>55936</v>
      </c>
      <c r="H56" s="114">
        <v>56336</v>
      </c>
      <c r="I56" s="114">
        <v>55709</v>
      </c>
      <c r="J56" s="140">
        <v>55320</v>
      </c>
      <c r="K56" s="114">
        <v>850</v>
      </c>
      <c r="L56" s="116">
        <v>1.5365148228488792</v>
      </c>
    </row>
    <row r="57" spans="1:12" s="110" customFormat="1" ht="15" customHeight="1" x14ac:dyDescent="0.2">
      <c r="A57" s="120"/>
      <c r="B57" s="119"/>
      <c r="C57" s="258" t="s">
        <v>106</v>
      </c>
      <c r="E57" s="113">
        <v>50.306213281110914</v>
      </c>
      <c r="F57" s="115">
        <v>28257</v>
      </c>
      <c r="G57" s="114">
        <v>28296</v>
      </c>
      <c r="H57" s="114">
        <v>28627</v>
      </c>
      <c r="I57" s="114">
        <v>28307</v>
      </c>
      <c r="J57" s="140">
        <v>28163</v>
      </c>
      <c r="K57" s="114">
        <v>94</v>
      </c>
      <c r="L57" s="116">
        <v>0.33377126016404501</v>
      </c>
    </row>
    <row r="58" spans="1:12" s="110" customFormat="1" ht="15" customHeight="1" x14ac:dyDescent="0.2">
      <c r="A58" s="120"/>
      <c r="B58" s="119"/>
      <c r="C58" s="258" t="s">
        <v>107</v>
      </c>
      <c r="E58" s="113">
        <v>49.693786718889086</v>
      </c>
      <c r="F58" s="115">
        <v>27913</v>
      </c>
      <c r="G58" s="114">
        <v>27640</v>
      </c>
      <c r="H58" s="114">
        <v>27709</v>
      </c>
      <c r="I58" s="114">
        <v>27402</v>
      </c>
      <c r="J58" s="140">
        <v>27157</v>
      </c>
      <c r="K58" s="114">
        <v>756</v>
      </c>
      <c r="L58" s="116">
        <v>2.7838126449902418</v>
      </c>
    </row>
    <row r="59" spans="1:12" s="110" customFormat="1" ht="15" customHeight="1" x14ac:dyDescent="0.2">
      <c r="A59" s="120"/>
      <c r="B59" s="119"/>
      <c r="C59" s="258" t="s">
        <v>105</v>
      </c>
      <c r="D59" s="110" t="s">
        <v>197</v>
      </c>
      <c r="E59" s="113">
        <v>92.832472850275948</v>
      </c>
      <c r="F59" s="115">
        <v>52144</v>
      </c>
      <c r="G59" s="114">
        <v>51878</v>
      </c>
      <c r="H59" s="114">
        <v>52291</v>
      </c>
      <c r="I59" s="114">
        <v>51711</v>
      </c>
      <c r="J59" s="140">
        <v>51374</v>
      </c>
      <c r="K59" s="114">
        <v>770</v>
      </c>
      <c r="L59" s="116">
        <v>1.4988126289562813</v>
      </c>
    </row>
    <row r="60" spans="1:12" s="110" customFormat="1" ht="15" customHeight="1" x14ac:dyDescent="0.2">
      <c r="A60" s="120"/>
      <c r="B60" s="119"/>
      <c r="C60" s="258"/>
      <c r="D60" s="267" t="s">
        <v>198</v>
      </c>
      <c r="E60" s="113">
        <v>48.506060141147593</v>
      </c>
      <c r="F60" s="115">
        <v>25293</v>
      </c>
      <c r="G60" s="114">
        <v>25299</v>
      </c>
      <c r="H60" s="114">
        <v>25635</v>
      </c>
      <c r="I60" s="114">
        <v>25347</v>
      </c>
      <c r="J60" s="140">
        <v>25236</v>
      </c>
      <c r="K60" s="114">
        <v>57</v>
      </c>
      <c r="L60" s="116">
        <v>0.22586780789348548</v>
      </c>
    </row>
    <row r="61" spans="1:12" s="110" customFormat="1" ht="15" customHeight="1" x14ac:dyDescent="0.2">
      <c r="A61" s="120"/>
      <c r="B61" s="119"/>
      <c r="C61" s="258"/>
      <c r="D61" s="267" t="s">
        <v>199</v>
      </c>
      <c r="E61" s="113">
        <v>51.493939858852407</v>
      </c>
      <c r="F61" s="115">
        <v>26851</v>
      </c>
      <c r="G61" s="114">
        <v>26579</v>
      </c>
      <c r="H61" s="114">
        <v>26656</v>
      </c>
      <c r="I61" s="114">
        <v>26364</v>
      </c>
      <c r="J61" s="140">
        <v>26138</v>
      </c>
      <c r="K61" s="114">
        <v>713</v>
      </c>
      <c r="L61" s="116">
        <v>2.727829214170939</v>
      </c>
    </row>
    <row r="62" spans="1:12" s="110" customFormat="1" ht="15" customHeight="1" x14ac:dyDescent="0.2">
      <c r="A62" s="120"/>
      <c r="B62" s="119"/>
      <c r="C62" s="258"/>
      <c r="D62" s="258" t="s">
        <v>200</v>
      </c>
      <c r="E62" s="113">
        <v>7.1675271497240516</v>
      </c>
      <c r="F62" s="115">
        <v>4026</v>
      </c>
      <c r="G62" s="114">
        <v>4058</v>
      </c>
      <c r="H62" s="114">
        <v>4045</v>
      </c>
      <c r="I62" s="114">
        <v>3998</v>
      </c>
      <c r="J62" s="140">
        <v>3946</v>
      </c>
      <c r="K62" s="114">
        <v>80</v>
      </c>
      <c r="L62" s="116">
        <v>2.0273694880892044</v>
      </c>
    </row>
    <row r="63" spans="1:12" s="110" customFormat="1" ht="15" customHeight="1" x14ac:dyDescent="0.2">
      <c r="A63" s="120"/>
      <c r="B63" s="119"/>
      <c r="C63" s="258"/>
      <c r="D63" s="267" t="s">
        <v>198</v>
      </c>
      <c r="E63" s="113">
        <v>73.621460506706413</v>
      </c>
      <c r="F63" s="115">
        <v>2964</v>
      </c>
      <c r="G63" s="114">
        <v>2997</v>
      </c>
      <c r="H63" s="114">
        <v>2992</v>
      </c>
      <c r="I63" s="114">
        <v>2960</v>
      </c>
      <c r="J63" s="140">
        <v>2927</v>
      </c>
      <c r="K63" s="114">
        <v>37</v>
      </c>
      <c r="L63" s="116">
        <v>1.2640929279125384</v>
      </c>
    </row>
    <row r="64" spans="1:12" s="110" customFormat="1" ht="15" customHeight="1" x14ac:dyDescent="0.2">
      <c r="A64" s="120"/>
      <c r="B64" s="119"/>
      <c r="C64" s="258"/>
      <c r="D64" s="267" t="s">
        <v>199</v>
      </c>
      <c r="E64" s="113">
        <v>26.378539493293591</v>
      </c>
      <c r="F64" s="115">
        <v>1062</v>
      </c>
      <c r="G64" s="114">
        <v>1061</v>
      </c>
      <c r="H64" s="114">
        <v>1053</v>
      </c>
      <c r="I64" s="114">
        <v>1038</v>
      </c>
      <c r="J64" s="140">
        <v>1019</v>
      </c>
      <c r="K64" s="114">
        <v>43</v>
      </c>
      <c r="L64" s="116">
        <v>4.2198233562315997</v>
      </c>
    </row>
    <row r="65" spans="1:12" s="110" customFormat="1" ht="15" customHeight="1" x14ac:dyDescent="0.2">
      <c r="A65" s="120"/>
      <c r="B65" s="119" t="s">
        <v>201</v>
      </c>
      <c r="C65" s="258"/>
      <c r="E65" s="113">
        <v>8.6652041849476884</v>
      </c>
      <c r="F65" s="115">
        <v>7189</v>
      </c>
      <c r="G65" s="114">
        <v>7154</v>
      </c>
      <c r="H65" s="114">
        <v>7060</v>
      </c>
      <c r="I65" s="114">
        <v>6916</v>
      </c>
      <c r="J65" s="140">
        <v>6828</v>
      </c>
      <c r="K65" s="114">
        <v>361</v>
      </c>
      <c r="L65" s="116">
        <v>5.2870533099004104</v>
      </c>
    </row>
    <row r="66" spans="1:12" s="110" customFormat="1" ht="15" customHeight="1" x14ac:dyDescent="0.2">
      <c r="A66" s="120"/>
      <c r="B66" s="119"/>
      <c r="C66" s="258" t="s">
        <v>106</v>
      </c>
      <c r="E66" s="113">
        <v>54.179997217971902</v>
      </c>
      <c r="F66" s="115">
        <v>3895</v>
      </c>
      <c r="G66" s="114">
        <v>3870</v>
      </c>
      <c r="H66" s="114">
        <v>3840</v>
      </c>
      <c r="I66" s="114">
        <v>3775</v>
      </c>
      <c r="J66" s="140">
        <v>3735</v>
      </c>
      <c r="K66" s="114">
        <v>160</v>
      </c>
      <c r="L66" s="116">
        <v>4.2838018741633199</v>
      </c>
    </row>
    <row r="67" spans="1:12" s="110" customFormat="1" ht="15" customHeight="1" x14ac:dyDescent="0.2">
      <c r="A67" s="120"/>
      <c r="B67" s="119"/>
      <c r="C67" s="258" t="s">
        <v>107</v>
      </c>
      <c r="E67" s="113">
        <v>45.820002782028098</v>
      </c>
      <c r="F67" s="115">
        <v>3294</v>
      </c>
      <c r="G67" s="114">
        <v>3284</v>
      </c>
      <c r="H67" s="114">
        <v>3220</v>
      </c>
      <c r="I67" s="114">
        <v>3141</v>
      </c>
      <c r="J67" s="140">
        <v>3093</v>
      </c>
      <c r="K67" s="114">
        <v>201</v>
      </c>
      <c r="L67" s="116">
        <v>6.498545101842871</v>
      </c>
    </row>
    <row r="68" spans="1:12" s="110" customFormat="1" ht="15" customHeight="1" x14ac:dyDescent="0.2">
      <c r="A68" s="120"/>
      <c r="B68" s="119"/>
      <c r="C68" s="258" t="s">
        <v>105</v>
      </c>
      <c r="D68" s="110" t="s">
        <v>202</v>
      </c>
      <c r="E68" s="113">
        <v>17.610237863402421</v>
      </c>
      <c r="F68" s="115">
        <v>1266</v>
      </c>
      <c r="G68" s="114">
        <v>1237</v>
      </c>
      <c r="H68" s="114">
        <v>1194</v>
      </c>
      <c r="I68" s="114">
        <v>1136</v>
      </c>
      <c r="J68" s="140">
        <v>1103</v>
      </c>
      <c r="K68" s="114">
        <v>163</v>
      </c>
      <c r="L68" s="116">
        <v>14.777878513145966</v>
      </c>
    </row>
    <row r="69" spans="1:12" s="110" customFormat="1" ht="15" customHeight="1" x14ac:dyDescent="0.2">
      <c r="A69" s="120"/>
      <c r="B69" s="119"/>
      <c r="C69" s="258"/>
      <c r="D69" s="267" t="s">
        <v>198</v>
      </c>
      <c r="E69" s="113">
        <v>50.315955766192729</v>
      </c>
      <c r="F69" s="115">
        <v>637</v>
      </c>
      <c r="G69" s="114">
        <v>613</v>
      </c>
      <c r="H69" s="114">
        <v>604</v>
      </c>
      <c r="I69" s="114">
        <v>574</v>
      </c>
      <c r="J69" s="140">
        <v>560</v>
      </c>
      <c r="K69" s="114">
        <v>77</v>
      </c>
      <c r="L69" s="116">
        <v>13.75</v>
      </c>
    </row>
    <row r="70" spans="1:12" s="110" customFormat="1" ht="15" customHeight="1" x14ac:dyDescent="0.2">
      <c r="A70" s="120"/>
      <c r="B70" s="119"/>
      <c r="C70" s="258"/>
      <c r="D70" s="267" t="s">
        <v>199</v>
      </c>
      <c r="E70" s="113">
        <v>49.684044233807271</v>
      </c>
      <c r="F70" s="115">
        <v>629</v>
      </c>
      <c r="G70" s="114">
        <v>624</v>
      </c>
      <c r="H70" s="114">
        <v>590</v>
      </c>
      <c r="I70" s="114">
        <v>562</v>
      </c>
      <c r="J70" s="140">
        <v>543</v>
      </c>
      <c r="K70" s="114">
        <v>86</v>
      </c>
      <c r="L70" s="116">
        <v>15.83793738489871</v>
      </c>
    </row>
    <row r="71" spans="1:12" s="110" customFormat="1" ht="15" customHeight="1" x14ac:dyDescent="0.2">
      <c r="A71" s="120"/>
      <c r="B71" s="119"/>
      <c r="C71" s="258"/>
      <c r="D71" s="110" t="s">
        <v>203</v>
      </c>
      <c r="E71" s="113">
        <v>74.655724022812635</v>
      </c>
      <c r="F71" s="115">
        <v>5367</v>
      </c>
      <c r="G71" s="114">
        <v>5371</v>
      </c>
      <c r="H71" s="114">
        <v>5322</v>
      </c>
      <c r="I71" s="114">
        <v>5250</v>
      </c>
      <c r="J71" s="140">
        <v>5209</v>
      </c>
      <c r="K71" s="114">
        <v>158</v>
      </c>
      <c r="L71" s="116">
        <v>3.0332117488961412</v>
      </c>
    </row>
    <row r="72" spans="1:12" s="110" customFormat="1" ht="15" customHeight="1" x14ac:dyDescent="0.2">
      <c r="A72" s="120"/>
      <c r="B72" s="119"/>
      <c r="C72" s="258"/>
      <c r="D72" s="267" t="s">
        <v>198</v>
      </c>
      <c r="E72" s="113">
        <v>54.872368175889697</v>
      </c>
      <c r="F72" s="115">
        <v>2945</v>
      </c>
      <c r="G72" s="114">
        <v>2950</v>
      </c>
      <c r="H72" s="114">
        <v>2924</v>
      </c>
      <c r="I72" s="114">
        <v>2900</v>
      </c>
      <c r="J72" s="140">
        <v>2887</v>
      </c>
      <c r="K72" s="114">
        <v>58</v>
      </c>
      <c r="L72" s="116">
        <v>2.0090058884655351</v>
      </c>
    </row>
    <row r="73" spans="1:12" s="110" customFormat="1" ht="15" customHeight="1" x14ac:dyDescent="0.2">
      <c r="A73" s="120"/>
      <c r="B73" s="119"/>
      <c r="C73" s="258"/>
      <c r="D73" s="267" t="s">
        <v>199</v>
      </c>
      <c r="E73" s="113">
        <v>45.127631824110303</v>
      </c>
      <c r="F73" s="115">
        <v>2422</v>
      </c>
      <c r="G73" s="114">
        <v>2421</v>
      </c>
      <c r="H73" s="114">
        <v>2398</v>
      </c>
      <c r="I73" s="114">
        <v>2350</v>
      </c>
      <c r="J73" s="140">
        <v>2322</v>
      </c>
      <c r="K73" s="114">
        <v>100</v>
      </c>
      <c r="L73" s="116">
        <v>4.3066322136089576</v>
      </c>
    </row>
    <row r="74" spans="1:12" s="110" customFormat="1" ht="15" customHeight="1" x14ac:dyDescent="0.2">
      <c r="A74" s="120"/>
      <c r="B74" s="119"/>
      <c r="C74" s="258"/>
      <c r="D74" s="110" t="s">
        <v>204</v>
      </c>
      <c r="E74" s="113">
        <v>7.7340381137849494</v>
      </c>
      <c r="F74" s="115">
        <v>556</v>
      </c>
      <c r="G74" s="114">
        <v>546</v>
      </c>
      <c r="H74" s="114">
        <v>544</v>
      </c>
      <c r="I74" s="114">
        <v>530</v>
      </c>
      <c r="J74" s="140">
        <v>516</v>
      </c>
      <c r="K74" s="114">
        <v>40</v>
      </c>
      <c r="L74" s="116">
        <v>7.7519379844961236</v>
      </c>
    </row>
    <row r="75" spans="1:12" s="110" customFormat="1" ht="15" customHeight="1" x14ac:dyDescent="0.2">
      <c r="A75" s="120"/>
      <c r="B75" s="119"/>
      <c r="C75" s="258"/>
      <c r="D75" s="267" t="s">
        <v>198</v>
      </c>
      <c r="E75" s="113">
        <v>56.294964028776981</v>
      </c>
      <c r="F75" s="115">
        <v>313</v>
      </c>
      <c r="G75" s="114">
        <v>307</v>
      </c>
      <c r="H75" s="114">
        <v>312</v>
      </c>
      <c r="I75" s="114">
        <v>301</v>
      </c>
      <c r="J75" s="140">
        <v>288</v>
      </c>
      <c r="K75" s="114">
        <v>25</v>
      </c>
      <c r="L75" s="116">
        <v>8.6805555555555554</v>
      </c>
    </row>
    <row r="76" spans="1:12" s="110" customFormat="1" ht="15" customHeight="1" x14ac:dyDescent="0.2">
      <c r="A76" s="120"/>
      <c r="B76" s="119"/>
      <c r="C76" s="258"/>
      <c r="D76" s="267" t="s">
        <v>199</v>
      </c>
      <c r="E76" s="113">
        <v>43.705035971223019</v>
      </c>
      <c r="F76" s="115">
        <v>243</v>
      </c>
      <c r="G76" s="114">
        <v>239</v>
      </c>
      <c r="H76" s="114">
        <v>232</v>
      </c>
      <c r="I76" s="114">
        <v>229</v>
      </c>
      <c r="J76" s="140">
        <v>228</v>
      </c>
      <c r="K76" s="114">
        <v>15</v>
      </c>
      <c r="L76" s="116">
        <v>6.5789473684210522</v>
      </c>
    </row>
    <row r="77" spans="1:12" s="110" customFormat="1" ht="15" customHeight="1" x14ac:dyDescent="0.2">
      <c r="A77" s="534"/>
      <c r="B77" s="119" t="s">
        <v>205</v>
      </c>
      <c r="C77" s="268"/>
      <c r="D77" s="182"/>
      <c r="E77" s="113">
        <v>10.365941854298249</v>
      </c>
      <c r="F77" s="115">
        <v>8600</v>
      </c>
      <c r="G77" s="114">
        <v>8494</v>
      </c>
      <c r="H77" s="114">
        <v>9138</v>
      </c>
      <c r="I77" s="114">
        <v>8712</v>
      </c>
      <c r="J77" s="140">
        <v>8495</v>
      </c>
      <c r="K77" s="114">
        <v>105</v>
      </c>
      <c r="L77" s="116">
        <v>1.2360211889346675</v>
      </c>
    </row>
    <row r="78" spans="1:12" s="110" customFormat="1" ht="15" customHeight="1" x14ac:dyDescent="0.2">
      <c r="A78" s="120"/>
      <c r="B78" s="119"/>
      <c r="C78" s="268" t="s">
        <v>106</v>
      </c>
      <c r="D78" s="182"/>
      <c r="E78" s="113">
        <v>56.895348837209305</v>
      </c>
      <c r="F78" s="115">
        <v>4893</v>
      </c>
      <c r="G78" s="114">
        <v>4752</v>
      </c>
      <c r="H78" s="114">
        <v>5211</v>
      </c>
      <c r="I78" s="114">
        <v>4899</v>
      </c>
      <c r="J78" s="140">
        <v>4734</v>
      </c>
      <c r="K78" s="114">
        <v>159</v>
      </c>
      <c r="L78" s="116">
        <v>3.3586818757921422</v>
      </c>
    </row>
    <row r="79" spans="1:12" s="110" customFormat="1" ht="15" customHeight="1" x14ac:dyDescent="0.2">
      <c r="A79" s="123"/>
      <c r="B79" s="124"/>
      <c r="C79" s="260" t="s">
        <v>107</v>
      </c>
      <c r="D79" s="261"/>
      <c r="E79" s="125">
        <v>43.104651162790695</v>
      </c>
      <c r="F79" s="143">
        <v>3707</v>
      </c>
      <c r="G79" s="144">
        <v>3742</v>
      </c>
      <c r="H79" s="144">
        <v>3927</v>
      </c>
      <c r="I79" s="144">
        <v>3813</v>
      </c>
      <c r="J79" s="145">
        <v>3761</v>
      </c>
      <c r="K79" s="144">
        <v>-54</v>
      </c>
      <c r="L79" s="146">
        <v>-1.4357883541611274</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82964</v>
      </c>
      <c r="E11" s="114">
        <v>83108</v>
      </c>
      <c r="F11" s="114">
        <v>84231</v>
      </c>
      <c r="G11" s="114">
        <v>81899</v>
      </c>
      <c r="H11" s="140">
        <v>81221</v>
      </c>
      <c r="I11" s="115">
        <v>1743</v>
      </c>
      <c r="J11" s="116">
        <v>2.1459967249849177</v>
      </c>
    </row>
    <row r="12" spans="1:15" s="110" customFormat="1" ht="24.95" customHeight="1" x14ac:dyDescent="0.2">
      <c r="A12" s="193" t="s">
        <v>132</v>
      </c>
      <c r="B12" s="194" t="s">
        <v>133</v>
      </c>
      <c r="C12" s="113">
        <v>3.2773251048647607</v>
      </c>
      <c r="D12" s="115">
        <v>2719</v>
      </c>
      <c r="E12" s="114">
        <v>2526</v>
      </c>
      <c r="F12" s="114">
        <v>3088</v>
      </c>
      <c r="G12" s="114">
        <v>2865</v>
      </c>
      <c r="H12" s="140">
        <v>2631</v>
      </c>
      <c r="I12" s="115">
        <v>88</v>
      </c>
      <c r="J12" s="116">
        <v>3.3447358418852149</v>
      </c>
    </row>
    <row r="13" spans="1:15" s="110" customFormat="1" ht="24.95" customHeight="1" x14ac:dyDescent="0.2">
      <c r="A13" s="193" t="s">
        <v>134</v>
      </c>
      <c r="B13" s="199" t="s">
        <v>214</v>
      </c>
      <c r="C13" s="113">
        <v>2.3588544428908924</v>
      </c>
      <c r="D13" s="115">
        <v>1957</v>
      </c>
      <c r="E13" s="114">
        <v>1959</v>
      </c>
      <c r="F13" s="114">
        <v>1965</v>
      </c>
      <c r="G13" s="114">
        <v>1925</v>
      </c>
      <c r="H13" s="140">
        <v>1936</v>
      </c>
      <c r="I13" s="115">
        <v>21</v>
      </c>
      <c r="J13" s="116">
        <v>1.084710743801653</v>
      </c>
    </row>
    <row r="14" spans="1:15" s="287" customFormat="1" ht="24" customHeight="1" x14ac:dyDescent="0.2">
      <c r="A14" s="193" t="s">
        <v>215</v>
      </c>
      <c r="B14" s="199" t="s">
        <v>137</v>
      </c>
      <c r="C14" s="113">
        <v>16.715683911093969</v>
      </c>
      <c r="D14" s="115">
        <v>13868</v>
      </c>
      <c r="E14" s="114">
        <v>13906</v>
      </c>
      <c r="F14" s="114">
        <v>14036</v>
      </c>
      <c r="G14" s="114">
        <v>13631</v>
      </c>
      <c r="H14" s="140">
        <v>13688</v>
      </c>
      <c r="I14" s="115">
        <v>180</v>
      </c>
      <c r="J14" s="116">
        <v>1.3150204558737579</v>
      </c>
      <c r="K14" s="110"/>
      <c r="L14" s="110"/>
      <c r="M14" s="110"/>
      <c r="N14" s="110"/>
      <c r="O14" s="110"/>
    </row>
    <row r="15" spans="1:15" s="110" customFormat="1" ht="24.75" customHeight="1" x14ac:dyDescent="0.2">
      <c r="A15" s="193" t="s">
        <v>216</v>
      </c>
      <c r="B15" s="199" t="s">
        <v>217</v>
      </c>
      <c r="C15" s="113">
        <v>4.3368207897401279</v>
      </c>
      <c r="D15" s="115">
        <v>3598</v>
      </c>
      <c r="E15" s="114">
        <v>3610</v>
      </c>
      <c r="F15" s="114">
        <v>3644</v>
      </c>
      <c r="G15" s="114">
        <v>3519</v>
      </c>
      <c r="H15" s="140">
        <v>3533</v>
      </c>
      <c r="I15" s="115">
        <v>65</v>
      </c>
      <c r="J15" s="116">
        <v>1.8397962071893574</v>
      </c>
    </row>
    <row r="16" spans="1:15" s="287" customFormat="1" ht="24.95" customHeight="1" x14ac:dyDescent="0.2">
      <c r="A16" s="193" t="s">
        <v>218</v>
      </c>
      <c r="B16" s="199" t="s">
        <v>141</v>
      </c>
      <c r="C16" s="113">
        <v>6.9584398052167202</v>
      </c>
      <c r="D16" s="115">
        <v>5773</v>
      </c>
      <c r="E16" s="114">
        <v>5809</v>
      </c>
      <c r="F16" s="114">
        <v>5878</v>
      </c>
      <c r="G16" s="114">
        <v>5768</v>
      </c>
      <c r="H16" s="140">
        <v>5833</v>
      </c>
      <c r="I16" s="115">
        <v>-60</v>
      </c>
      <c r="J16" s="116">
        <v>-1.0286302074404252</v>
      </c>
      <c r="K16" s="110"/>
      <c r="L16" s="110"/>
      <c r="M16" s="110"/>
      <c r="N16" s="110"/>
      <c r="O16" s="110"/>
    </row>
    <row r="17" spans="1:15" s="110" customFormat="1" ht="24.95" customHeight="1" x14ac:dyDescent="0.2">
      <c r="A17" s="193" t="s">
        <v>219</v>
      </c>
      <c r="B17" s="199" t="s">
        <v>220</v>
      </c>
      <c r="C17" s="113">
        <v>5.4204233161371196</v>
      </c>
      <c r="D17" s="115">
        <v>4497</v>
      </c>
      <c r="E17" s="114">
        <v>4487</v>
      </c>
      <c r="F17" s="114">
        <v>4514</v>
      </c>
      <c r="G17" s="114">
        <v>4344</v>
      </c>
      <c r="H17" s="140">
        <v>4322</v>
      </c>
      <c r="I17" s="115">
        <v>175</v>
      </c>
      <c r="J17" s="116">
        <v>4.0490513651087463</v>
      </c>
    </row>
    <row r="18" spans="1:15" s="287" customFormat="1" ht="24.95" customHeight="1" x14ac:dyDescent="0.2">
      <c r="A18" s="201" t="s">
        <v>144</v>
      </c>
      <c r="B18" s="202" t="s">
        <v>145</v>
      </c>
      <c r="C18" s="113">
        <v>8.4602960320138862</v>
      </c>
      <c r="D18" s="115">
        <v>7019</v>
      </c>
      <c r="E18" s="114">
        <v>6985</v>
      </c>
      <c r="F18" s="114">
        <v>7150</v>
      </c>
      <c r="G18" s="114">
        <v>6949</v>
      </c>
      <c r="H18" s="140">
        <v>6952</v>
      </c>
      <c r="I18" s="115">
        <v>67</v>
      </c>
      <c r="J18" s="116">
        <v>0.96375143843498279</v>
      </c>
      <c r="K18" s="110"/>
      <c r="L18" s="110"/>
      <c r="M18" s="110"/>
      <c r="N18" s="110"/>
      <c r="O18" s="110"/>
    </row>
    <row r="19" spans="1:15" s="110" customFormat="1" ht="24.95" customHeight="1" x14ac:dyDescent="0.2">
      <c r="A19" s="193" t="s">
        <v>146</v>
      </c>
      <c r="B19" s="199" t="s">
        <v>147</v>
      </c>
      <c r="C19" s="113">
        <v>13.920495636661684</v>
      </c>
      <c r="D19" s="115">
        <v>11549</v>
      </c>
      <c r="E19" s="114">
        <v>11603</v>
      </c>
      <c r="F19" s="114">
        <v>11693</v>
      </c>
      <c r="G19" s="114">
        <v>11274</v>
      </c>
      <c r="H19" s="140">
        <v>11274</v>
      </c>
      <c r="I19" s="115">
        <v>275</v>
      </c>
      <c r="J19" s="116">
        <v>2.4392407308852224</v>
      </c>
    </row>
    <row r="20" spans="1:15" s="287" customFormat="1" ht="24.95" customHeight="1" x14ac:dyDescent="0.2">
      <c r="A20" s="193" t="s">
        <v>148</v>
      </c>
      <c r="B20" s="199" t="s">
        <v>149</v>
      </c>
      <c r="C20" s="113">
        <v>5.363772238561304</v>
      </c>
      <c r="D20" s="115">
        <v>4450</v>
      </c>
      <c r="E20" s="114">
        <v>4507</v>
      </c>
      <c r="F20" s="114">
        <v>4514</v>
      </c>
      <c r="G20" s="114">
        <v>4395</v>
      </c>
      <c r="H20" s="140">
        <v>4408</v>
      </c>
      <c r="I20" s="115">
        <v>42</v>
      </c>
      <c r="J20" s="116">
        <v>0.95281306715063518</v>
      </c>
      <c r="K20" s="110"/>
      <c r="L20" s="110"/>
      <c r="M20" s="110"/>
      <c r="N20" s="110"/>
      <c r="O20" s="110"/>
    </row>
    <row r="21" spans="1:15" s="110" customFormat="1" ht="24.95" customHeight="1" x14ac:dyDescent="0.2">
      <c r="A21" s="201" t="s">
        <v>150</v>
      </c>
      <c r="B21" s="202" t="s">
        <v>151</v>
      </c>
      <c r="C21" s="113">
        <v>3.1893351333108337</v>
      </c>
      <c r="D21" s="115">
        <v>2646</v>
      </c>
      <c r="E21" s="114">
        <v>2624</v>
      </c>
      <c r="F21" s="114">
        <v>2895</v>
      </c>
      <c r="G21" s="114">
        <v>2810</v>
      </c>
      <c r="H21" s="140">
        <v>2509</v>
      </c>
      <c r="I21" s="115">
        <v>137</v>
      </c>
      <c r="J21" s="116">
        <v>5.4603427660422481</v>
      </c>
    </row>
    <row r="22" spans="1:15" s="110" customFormat="1" ht="24.95" customHeight="1" x14ac:dyDescent="0.2">
      <c r="A22" s="201" t="s">
        <v>152</v>
      </c>
      <c r="B22" s="199" t="s">
        <v>153</v>
      </c>
      <c r="C22" s="113">
        <v>0.90159587290873144</v>
      </c>
      <c r="D22" s="115">
        <v>748</v>
      </c>
      <c r="E22" s="114">
        <v>753</v>
      </c>
      <c r="F22" s="114">
        <v>738</v>
      </c>
      <c r="G22" s="114">
        <v>740</v>
      </c>
      <c r="H22" s="140">
        <v>746</v>
      </c>
      <c r="I22" s="115">
        <v>2</v>
      </c>
      <c r="J22" s="116">
        <v>0.26809651474530832</v>
      </c>
    </row>
    <row r="23" spans="1:15" s="110" customFormat="1" ht="24.95" customHeight="1" x14ac:dyDescent="0.2">
      <c r="A23" s="193" t="s">
        <v>154</v>
      </c>
      <c r="B23" s="199" t="s">
        <v>155</v>
      </c>
      <c r="C23" s="113">
        <v>2.7445639072368739</v>
      </c>
      <c r="D23" s="115">
        <v>2277</v>
      </c>
      <c r="E23" s="114">
        <v>2308</v>
      </c>
      <c r="F23" s="114">
        <v>2329</v>
      </c>
      <c r="G23" s="114">
        <v>2295</v>
      </c>
      <c r="H23" s="140">
        <v>2316</v>
      </c>
      <c r="I23" s="115">
        <v>-39</v>
      </c>
      <c r="J23" s="116">
        <v>-1.6839378238341969</v>
      </c>
    </row>
    <row r="24" spans="1:15" s="110" customFormat="1" ht="24.95" customHeight="1" x14ac:dyDescent="0.2">
      <c r="A24" s="193" t="s">
        <v>156</v>
      </c>
      <c r="B24" s="199" t="s">
        <v>221</v>
      </c>
      <c r="C24" s="113">
        <v>6.3726435562412611</v>
      </c>
      <c r="D24" s="115">
        <v>5287</v>
      </c>
      <c r="E24" s="114">
        <v>5271</v>
      </c>
      <c r="F24" s="114">
        <v>5215</v>
      </c>
      <c r="G24" s="114">
        <v>5111</v>
      </c>
      <c r="H24" s="140">
        <v>5070</v>
      </c>
      <c r="I24" s="115">
        <v>217</v>
      </c>
      <c r="J24" s="116">
        <v>4.2800788954635109</v>
      </c>
    </row>
    <row r="25" spans="1:15" s="110" customFormat="1" ht="24.95" customHeight="1" x14ac:dyDescent="0.2">
      <c r="A25" s="193" t="s">
        <v>222</v>
      </c>
      <c r="B25" s="204" t="s">
        <v>159</v>
      </c>
      <c r="C25" s="113">
        <v>3.5135721517766743</v>
      </c>
      <c r="D25" s="115">
        <v>2915</v>
      </c>
      <c r="E25" s="114">
        <v>2994</v>
      </c>
      <c r="F25" s="114">
        <v>3146</v>
      </c>
      <c r="G25" s="114">
        <v>3084</v>
      </c>
      <c r="H25" s="140">
        <v>2937</v>
      </c>
      <c r="I25" s="115">
        <v>-22</v>
      </c>
      <c r="J25" s="116">
        <v>-0.74906367041198507</v>
      </c>
    </row>
    <row r="26" spans="1:15" s="110" customFormat="1" ht="24.95" customHeight="1" x14ac:dyDescent="0.2">
      <c r="A26" s="201">
        <v>782.78300000000002</v>
      </c>
      <c r="B26" s="203" t="s">
        <v>160</v>
      </c>
      <c r="C26" s="113">
        <v>0.30977291355286629</v>
      </c>
      <c r="D26" s="115">
        <v>257</v>
      </c>
      <c r="E26" s="114">
        <v>340</v>
      </c>
      <c r="F26" s="114">
        <v>371</v>
      </c>
      <c r="G26" s="114">
        <v>344</v>
      </c>
      <c r="H26" s="140">
        <v>333</v>
      </c>
      <c r="I26" s="115">
        <v>-76</v>
      </c>
      <c r="J26" s="116">
        <v>-22.822822822822822</v>
      </c>
    </row>
    <row r="27" spans="1:15" s="110" customFormat="1" ht="24.95" customHeight="1" x14ac:dyDescent="0.2">
      <c r="A27" s="193" t="s">
        <v>161</v>
      </c>
      <c r="B27" s="199" t="s">
        <v>223</v>
      </c>
      <c r="C27" s="113">
        <v>6.7366568632177808</v>
      </c>
      <c r="D27" s="115">
        <v>5589</v>
      </c>
      <c r="E27" s="114">
        <v>5614</v>
      </c>
      <c r="F27" s="114">
        <v>5577</v>
      </c>
      <c r="G27" s="114">
        <v>5470</v>
      </c>
      <c r="H27" s="140">
        <v>5464</v>
      </c>
      <c r="I27" s="115">
        <v>125</v>
      </c>
      <c r="J27" s="116">
        <v>2.2877013177159591</v>
      </c>
    </row>
    <row r="28" spans="1:15" s="110" customFormat="1" ht="24.95" customHeight="1" x14ac:dyDescent="0.2">
      <c r="A28" s="193" t="s">
        <v>163</v>
      </c>
      <c r="B28" s="199" t="s">
        <v>164</v>
      </c>
      <c r="C28" s="113">
        <v>2.7602333542259294</v>
      </c>
      <c r="D28" s="115">
        <v>2290</v>
      </c>
      <c r="E28" s="114">
        <v>2266</v>
      </c>
      <c r="F28" s="114">
        <v>2232</v>
      </c>
      <c r="G28" s="114">
        <v>2112</v>
      </c>
      <c r="H28" s="140">
        <v>2151</v>
      </c>
      <c r="I28" s="115">
        <v>139</v>
      </c>
      <c r="J28" s="116">
        <v>6.4621106462110642</v>
      </c>
    </row>
    <row r="29" spans="1:15" s="110" customFormat="1" ht="24.95" customHeight="1" x14ac:dyDescent="0.2">
      <c r="A29" s="193">
        <v>86</v>
      </c>
      <c r="B29" s="199" t="s">
        <v>165</v>
      </c>
      <c r="C29" s="113">
        <v>7.5430307121160984</v>
      </c>
      <c r="D29" s="115">
        <v>6258</v>
      </c>
      <c r="E29" s="114">
        <v>6264</v>
      </c>
      <c r="F29" s="114">
        <v>6157</v>
      </c>
      <c r="G29" s="114">
        <v>6070</v>
      </c>
      <c r="H29" s="140">
        <v>6027</v>
      </c>
      <c r="I29" s="115">
        <v>231</v>
      </c>
      <c r="J29" s="116">
        <v>3.8327526132404182</v>
      </c>
    </row>
    <row r="30" spans="1:15" s="110" customFormat="1" ht="24.95" customHeight="1" x14ac:dyDescent="0.2">
      <c r="A30" s="193">
        <v>87.88</v>
      </c>
      <c r="B30" s="204" t="s">
        <v>166</v>
      </c>
      <c r="C30" s="113">
        <v>11.319367436478473</v>
      </c>
      <c r="D30" s="115">
        <v>9391</v>
      </c>
      <c r="E30" s="114">
        <v>9416</v>
      </c>
      <c r="F30" s="114">
        <v>9328</v>
      </c>
      <c r="G30" s="114">
        <v>9148</v>
      </c>
      <c r="H30" s="140">
        <v>9131</v>
      </c>
      <c r="I30" s="115">
        <v>260</v>
      </c>
      <c r="J30" s="116">
        <v>2.847442777351878</v>
      </c>
    </row>
    <row r="31" spans="1:15" s="110" customFormat="1" ht="24.95" customHeight="1" x14ac:dyDescent="0.2">
      <c r="A31" s="193" t="s">
        <v>167</v>
      </c>
      <c r="B31" s="199" t="s">
        <v>168</v>
      </c>
      <c r="C31" s="113">
        <v>4.5103900486958199</v>
      </c>
      <c r="D31" s="115">
        <v>3742</v>
      </c>
      <c r="E31" s="114">
        <v>3771</v>
      </c>
      <c r="F31" s="114">
        <v>3796</v>
      </c>
      <c r="G31" s="114">
        <v>3675</v>
      </c>
      <c r="H31" s="140">
        <v>3647</v>
      </c>
      <c r="I31" s="115">
        <v>95</v>
      </c>
      <c r="J31" s="116">
        <v>2.6048807238826432</v>
      </c>
    </row>
    <row r="32" spans="1:15" s="110" customFormat="1" ht="24.95" customHeight="1" x14ac:dyDescent="0.2">
      <c r="A32" s="193"/>
      <c r="B32" s="288" t="s">
        <v>224</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3.2773251048647607</v>
      </c>
      <c r="D34" s="115">
        <v>2719</v>
      </c>
      <c r="E34" s="114">
        <v>2526</v>
      </c>
      <c r="F34" s="114">
        <v>3088</v>
      </c>
      <c r="G34" s="114">
        <v>2865</v>
      </c>
      <c r="H34" s="140">
        <v>2631</v>
      </c>
      <c r="I34" s="115">
        <v>88</v>
      </c>
      <c r="J34" s="116">
        <v>3.3447358418852149</v>
      </c>
    </row>
    <row r="35" spans="1:10" s="110" customFormat="1" ht="24.95" customHeight="1" x14ac:dyDescent="0.2">
      <c r="A35" s="292" t="s">
        <v>171</v>
      </c>
      <c r="B35" s="293" t="s">
        <v>172</v>
      </c>
      <c r="C35" s="113">
        <v>27.534834385998746</v>
      </c>
      <c r="D35" s="115">
        <v>22844</v>
      </c>
      <c r="E35" s="114">
        <v>22850</v>
      </c>
      <c r="F35" s="114">
        <v>23151</v>
      </c>
      <c r="G35" s="114">
        <v>22505</v>
      </c>
      <c r="H35" s="140">
        <v>22576</v>
      </c>
      <c r="I35" s="115">
        <v>268</v>
      </c>
      <c r="J35" s="116">
        <v>1.1871013465627214</v>
      </c>
    </row>
    <row r="36" spans="1:10" s="110" customFormat="1" ht="24.95" customHeight="1" x14ac:dyDescent="0.2">
      <c r="A36" s="294" t="s">
        <v>173</v>
      </c>
      <c r="B36" s="295" t="s">
        <v>174</v>
      </c>
      <c r="C36" s="125">
        <v>69.185429824984325</v>
      </c>
      <c r="D36" s="143">
        <v>57399</v>
      </c>
      <c r="E36" s="144">
        <v>57731</v>
      </c>
      <c r="F36" s="144">
        <v>57991</v>
      </c>
      <c r="G36" s="144">
        <v>56528</v>
      </c>
      <c r="H36" s="145">
        <v>56013</v>
      </c>
      <c r="I36" s="143">
        <v>1386</v>
      </c>
      <c r="J36" s="146">
        <v>2.4744255797761232</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82964</v>
      </c>
      <c r="F11" s="238">
        <v>83108</v>
      </c>
      <c r="G11" s="238">
        <v>84231</v>
      </c>
      <c r="H11" s="238">
        <v>81899</v>
      </c>
      <c r="I11" s="265">
        <v>81221</v>
      </c>
      <c r="J11" s="263">
        <v>1743</v>
      </c>
      <c r="K11" s="266">
        <v>2.1459967249849177</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17.614869099850537</v>
      </c>
      <c r="E13" s="115">
        <v>14614</v>
      </c>
      <c r="F13" s="114">
        <v>14347</v>
      </c>
      <c r="G13" s="114">
        <v>15170</v>
      </c>
      <c r="H13" s="114">
        <v>14645</v>
      </c>
      <c r="I13" s="140">
        <v>14104</v>
      </c>
      <c r="J13" s="115">
        <v>510</v>
      </c>
      <c r="K13" s="116">
        <v>3.6159954622802042</v>
      </c>
    </row>
    <row r="14" spans="1:255" ht="14.1" customHeight="1" x14ac:dyDescent="0.2">
      <c r="A14" s="306" t="s">
        <v>230</v>
      </c>
      <c r="B14" s="307"/>
      <c r="C14" s="308"/>
      <c r="D14" s="113">
        <v>64.520755990550114</v>
      </c>
      <c r="E14" s="115">
        <v>53529</v>
      </c>
      <c r="F14" s="114">
        <v>53981</v>
      </c>
      <c r="G14" s="114">
        <v>54401</v>
      </c>
      <c r="H14" s="114">
        <v>52929</v>
      </c>
      <c r="I14" s="140">
        <v>52852</v>
      </c>
      <c r="J14" s="115">
        <v>677</v>
      </c>
      <c r="K14" s="116">
        <v>1.2809354423673656</v>
      </c>
    </row>
    <row r="15" spans="1:255" ht="14.1" customHeight="1" x14ac:dyDescent="0.2">
      <c r="A15" s="306" t="s">
        <v>231</v>
      </c>
      <c r="B15" s="307"/>
      <c r="C15" s="308"/>
      <c r="D15" s="113">
        <v>8.9412275203702816</v>
      </c>
      <c r="E15" s="115">
        <v>7418</v>
      </c>
      <c r="F15" s="114">
        <v>7421</v>
      </c>
      <c r="G15" s="114">
        <v>7343</v>
      </c>
      <c r="H15" s="114">
        <v>7184</v>
      </c>
      <c r="I15" s="140">
        <v>7151</v>
      </c>
      <c r="J15" s="115">
        <v>267</v>
      </c>
      <c r="K15" s="116">
        <v>3.7337435323730945</v>
      </c>
    </row>
    <row r="16" spans="1:255" ht="14.1" customHeight="1" x14ac:dyDescent="0.2">
      <c r="A16" s="306" t="s">
        <v>232</v>
      </c>
      <c r="B16" s="307"/>
      <c r="C16" s="308"/>
      <c r="D16" s="113">
        <v>8.7073911576105303</v>
      </c>
      <c r="E16" s="115">
        <v>7224</v>
      </c>
      <c r="F16" s="114">
        <v>7182</v>
      </c>
      <c r="G16" s="114">
        <v>7147</v>
      </c>
      <c r="H16" s="114">
        <v>7003</v>
      </c>
      <c r="I16" s="140">
        <v>6976</v>
      </c>
      <c r="J16" s="115">
        <v>248</v>
      </c>
      <c r="K16" s="116">
        <v>3.5550458715596331</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2.599922858107131</v>
      </c>
      <c r="E18" s="115">
        <v>2157</v>
      </c>
      <c r="F18" s="114">
        <v>2088</v>
      </c>
      <c r="G18" s="114">
        <v>2532</v>
      </c>
      <c r="H18" s="114">
        <v>2272</v>
      </c>
      <c r="I18" s="140">
        <v>2051</v>
      </c>
      <c r="J18" s="115">
        <v>106</v>
      </c>
      <c r="K18" s="116">
        <v>5.1682106289614822</v>
      </c>
    </row>
    <row r="19" spans="1:255" ht="14.1" customHeight="1" x14ac:dyDescent="0.2">
      <c r="A19" s="306" t="s">
        <v>235</v>
      </c>
      <c r="B19" s="307" t="s">
        <v>236</v>
      </c>
      <c r="C19" s="308"/>
      <c r="D19" s="113">
        <v>2.1756424473265512</v>
      </c>
      <c r="E19" s="115">
        <v>1805</v>
      </c>
      <c r="F19" s="114">
        <v>1755</v>
      </c>
      <c r="G19" s="114">
        <v>2178</v>
      </c>
      <c r="H19" s="114">
        <v>1921</v>
      </c>
      <c r="I19" s="140">
        <v>1718</v>
      </c>
      <c r="J19" s="115">
        <v>87</v>
      </c>
      <c r="K19" s="116">
        <v>5.064027939464494</v>
      </c>
    </row>
    <row r="20" spans="1:255" ht="14.1" customHeight="1" x14ac:dyDescent="0.2">
      <c r="A20" s="306">
        <v>12</v>
      </c>
      <c r="B20" s="307" t="s">
        <v>237</v>
      </c>
      <c r="C20" s="308"/>
      <c r="D20" s="113">
        <v>1.2921267055590377</v>
      </c>
      <c r="E20" s="115">
        <v>1072</v>
      </c>
      <c r="F20" s="114">
        <v>952</v>
      </c>
      <c r="G20" s="114">
        <v>1086</v>
      </c>
      <c r="H20" s="114">
        <v>1049</v>
      </c>
      <c r="I20" s="140">
        <v>1014</v>
      </c>
      <c r="J20" s="115">
        <v>58</v>
      </c>
      <c r="K20" s="116">
        <v>5.7199211045364891</v>
      </c>
    </row>
    <row r="21" spans="1:255" ht="14.1" customHeight="1" x14ac:dyDescent="0.2">
      <c r="A21" s="306">
        <v>21</v>
      </c>
      <c r="B21" s="307" t="s">
        <v>238</v>
      </c>
      <c r="C21" s="308"/>
      <c r="D21" s="113">
        <v>0.31218359770502868</v>
      </c>
      <c r="E21" s="115">
        <v>259</v>
      </c>
      <c r="F21" s="114">
        <v>260</v>
      </c>
      <c r="G21" s="114">
        <v>266</v>
      </c>
      <c r="H21" s="114">
        <v>262</v>
      </c>
      <c r="I21" s="140">
        <v>257</v>
      </c>
      <c r="J21" s="115">
        <v>2</v>
      </c>
      <c r="K21" s="116">
        <v>0.77821011673151752</v>
      </c>
    </row>
    <row r="22" spans="1:255" ht="14.1" customHeight="1" x14ac:dyDescent="0.2">
      <c r="A22" s="306">
        <v>22</v>
      </c>
      <c r="B22" s="307" t="s">
        <v>239</v>
      </c>
      <c r="C22" s="308"/>
      <c r="D22" s="113">
        <v>1.1101200520707777</v>
      </c>
      <c r="E22" s="115">
        <v>921</v>
      </c>
      <c r="F22" s="114">
        <v>928</v>
      </c>
      <c r="G22" s="114">
        <v>951</v>
      </c>
      <c r="H22" s="114">
        <v>908</v>
      </c>
      <c r="I22" s="140">
        <v>913</v>
      </c>
      <c r="J22" s="115">
        <v>8</v>
      </c>
      <c r="K22" s="116">
        <v>0.87623220153340631</v>
      </c>
    </row>
    <row r="23" spans="1:255" ht="14.1" customHeight="1" x14ac:dyDescent="0.2">
      <c r="A23" s="306">
        <v>23</v>
      </c>
      <c r="B23" s="307" t="s">
        <v>240</v>
      </c>
      <c r="C23" s="308"/>
      <c r="D23" s="113">
        <v>0.76418687623547565</v>
      </c>
      <c r="E23" s="115">
        <v>634</v>
      </c>
      <c r="F23" s="114">
        <v>667</v>
      </c>
      <c r="G23" s="114">
        <v>673</v>
      </c>
      <c r="H23" s="114">
        <v>660</v>
      </c>
      <c r="I23" s="140">
        <v>678</v>
      </c>
      <c r="J23" s="115">
        <v>-44</v>
      </c>
      <c r="K23" s="116">
        <v>-6.4896755162241888</v>
      </c>
    </row>
    <row r="24" spans="1:255" ht="14.1" customHeight="1" x14ac:dyDescent="0.2">
      <c r="A24" s="306">
        <v>24</v>
      </c>
      <c r="B24" s="307" t="s">
        <v>241</v>
      </c>
      <c r="C24" s="308"/>
      <c r="D24" s="113">
        <v>2.1852851839352008</v>
      </c>
      <c r="E24" s="115">
        <v>1813</v>
      </c>
      <c r="F24" s="114">
        <v>1827</v>
      </c>
      <c r="G24" s="114">
        <v>1843</v>
      </c>
      <c r="H24" s="114">
        <v>1852</v>
      </c>
      <c r="I24" s="140">
        <v>1868</v>
      </c>
      <c r="J24" s="115">
        <v>-55</v>
      </c>
      <c r="K24" s="116">
        <v>-2.9443254817987152</v>
      </c>
    </row>
    <row r="25" spans="1:255" ht="14.1" customHeight="1" x14ac:dyDescent="0.2">
      <c r="A25" s="306">
        <v>25</v>
      </c>
      <c r="B25" s="307" t="s">
        <v>242</v>
      </c>
      <c r="C25" s="308"/>
      <c r="D25" s="113">
        <v>5.8724265946675667</v>
      </c>
      <c r="E25" s="115">
        <v>4872</v>
      </c>
      <c r="F25" s="114">
        <v>4940</v>
      </c>
      <c r="G25" s="114">
        <v>5022</v>
      </c>
      <c r="H25" s="114">
        <v>4845</v>
      </c>
      <c r="I25" s="140">
        <v>4857</v>
      </c>
      <c r="J25" s="115">
        <v>15</v>
      </c>
      <c r="K25" s="116">
        <v>0.30883261272390367</v>
      </c>
    </row>
    <row r="26" spans="1:255" ht="14.1" customHeight="1" x14ac:dyDescent="0.2">
      <c r="A26" s="306">
        <v>26</v>
      </c>
      <c r="B26" s="307" t="s">
        <v>243</v>
      </c>
      <c r="C26" s="308"/>
      <c r="D26" s="113">
        <v>3.1387107661154237</v>
      </c>
      <c r="E26" s="115">
        <v>2604</v>
      </c>
      <c r="F26" s="114">
        <v>2653</v>
      </c>
      <c r="G26" s="114">
        <v>2670</v>
      </c>
      <c r="H26" s="114">
        <v>2611</v>
      </c>
      <c r="I26" s="140">
        <v>2635</v>
      </c>
      <c r="J26" s="115">
        <v>-31</v>
      </c>
      <c r="K26" s="116">
        <v>-1.1764705882352942</v>
      </c>
    </row>
    <row r="27" spans="1:255" ht="14.1" customHeight="1" x14ac:dyDescent="0.2">
      <c r="A27" s="306">
        <v>27</v>
      </c>
      <c r="B27" s="307" t="s">
        <v>244</v>
      </c>
      <c r="C27" s="308"/>
      <c r="D27" s="113">
        <v>1.8670748758497662</v>
      </c>
      <c r="E27" s="115">
        <v>1549</v>
      </c>
      <c r="F27" s="114">
        <v>1534</v>
      </c>
      <c r="G27" s="114">
        <v>1535</v>
      </c>
      <c r="H27" s="114">
        <v>1518</v>
      </c>
      <c r="I27" s="140">
        <v>1509</v>
      </c>
      <c r="J27" s="115">
        <v>40</v>
      </c>
      <c r="K27" s="116">
        <v>2.6507620941020544</v>
      </c>
    </row>
    <row r="28" spans="1:255" ht="14.1" customHeight="1" x14ac:dyDescent="0.2">
      <c r="A28" s="306">
        <v>28</v>
      </c>
      <c r="B28" s="307" t="s">
        <v>245</v>
      </c>
      <c r="C28" s="308"/>
      <c r="D28" s="113">
        <v>0.25914854635745627</v>
      </c>
      <c r="E28" s="115">
        <v>215</v>
      </c>
      <c r="F28" s="114">
        <v>211</v>
      </c>
      <c r="G28" s="114">
        <v>231</v>
      </c>
      <c r="H28" s="114">
        <v>231</v>
      </c>
      <c r="I28" s="140">
        <v>230</v>
      </c>
      <c r="J28" s="115">
        <v>-15</v>
      </c>
      <c r="K28" s="116">
        <v>-6.5217391304347823</v>
      </c>
    </row>
    <row r="29" spans="1:255" ht="14.1" customHeight="1" x14ac:dyDescent="0.2">
      <c r="A29" s="306">
        <v>29</v>
      </c>
      <c r="B29" s="307" t="s">
        <v>246</v>
      </c>
      <c r="C29" s="308"/>
      <c r="D29" s="113">
        <v>2.8072416951930959</v>
      </c>
      <c r="E29" s="115">
        <v>2329</v>
      </c>
      <c r="F29" s="114">
        <v>2305</v>
      </c>
      <c r="G29" s="114">
        <v>2432</v>
      </c>
      <c r="H29" s="114">
        <v>2357</v>
      </c>
      <c r="I29" s="140">
        <v>2253</v>
      </c>
      <c r="J29" s="115">
        <v>76</v>
      </c>
      <c r="K29" s="116">
        <v>3.3732800710164224</v>
      </c>
    </row>
    <row r="30" spans="1:255" ht="14.1" customHeight="1" x14ac:dyDescent="0.2">
      <c r="A30" s="306" t="s">
        <v>247</v>
      </c>
      <c r="B30" s="307" t="s">
        <v>248</v>
      </c>
      <c r="C30" s="308"/>
      <c r="D30" s="113">
        <v>1.2173954968420038</v>
      </c>
      <c r="E30" s="115">
        <v>1010</v>
      </c>
      <c r="F30" s="114">
        <v>971</v>
      </c>
      <c r="G30" s="114">
        <v>1029</v>
      </c>
      <c r="H30" s="114">
        <v>1006</v>
      </c>
      <c r="I30" s="140">
        <v>982</v>
      </c>
      <c r="J30" s="115">
        <v>28</v>
      </c>
      <c r="K30" s="116">
        <v>2.8513238289205702</v>
      </c>
    </row>
    <row r="31" spans="1:255" ht="14.1" customHeight="1" x14ac:dyDescent="0.2">
      <c r="A31" s="306" t="s">
        <v>249</v>
      </c>
      <c r="B31" s="307" t="s">
        <v>250</v>
      </c>
      <c r="C31" s="308"/>
      <c r="D31" s="113">
        <v>1.5609179885251434</v>
      </c>
      <c r="E31" s="115">
        <v>1295</v>
      </c>
      <c r="F31" s="114">
        <v>1311</v>
      </c>
      <c r="G31" s="114">
        <v>1381</v>
      </c>
      <c r="H31" s="114">
        <v>1332</v>
      </c>
      <c r="I31" s="140">
        <v>1252</v>
      </c>
      <c r="J31" s="115">
        <v>43</v>
      </c>
      <c r="K31" s="116">
        <v>3.4345047923322682</v>
      </c>
    </row>
    <row r="32" spans="1:255" ht="14.1" customHeight="1" x14ac:dyDescent="0.2">
      <c r="A32" s="306">
        <v>31</v>
      </c>
      <c r="B32" s="307" t="s">
        <v>251</v>
      </c>
      <c r="C32" s="308"/>
      <c r="D32" s="113">
        <v>0.62195651125789497</v>
      </c>
      <c r="E32" s="115">
        <v>516</v>
      </c>
      <c r="F32" s="114">
        <v>519</v>
      </c>
      <c r="G32" s="114">
        <v>528</v>
      </c>
      <c r="H32" s="114">
        <v>528</v>
      </c>
      <c r="I32" s="140">
        <v>524</v>
      </c>
      <c r="J32" s="115">
        <v>-8</v>
      </c>
      <c r="K32" s="116">
        <v>-1.5267175572519085</v>
      </c>
    </row>
    <row r="33" spans="1:11" ht="14.1" customHeight="1" x14ac:dyDescent="0.2">
      <c r="A33" s="306">
        <v>32</v>
      </c>
      <c r="B33" s="307" t="s">
        <v>252</v>
      </c>
      <c r="C33" s="308"/>
      <c r="D33" s="113">
        <v>3.2315221059736752</v>
      </c>
      <c r="E33" s="115">
        <v>2681</v>
      </c>
      <c r="F33" s="114">
        <v>2630</v>
      </c>
      <c r="G33" s="114">
        <v>2708</v>
      </c>
      <c r="H33" s="114">
        <v>2594</v>
      </c>
      <c r="I33" s="140">
        <v>2594</v>
      </c>
      <c r="J33" s="115">
        <v>87</v>
      </c>
      <c r="K33" s="116">
        <v>3.3538936006168081</v>
      </c>
    </row>
    <row r="34" spans="1:11" ht="14.1" customHeight="1" x14ac:dyDescent="0.2">
      <c r="A34" s="306">
        <v>33</v>
      </c>
      <c r="B34" s="307" t="s">
        <v>253</v>
      </c>
      <c r="C34" s="308"/>
      <c r="D34" s="113">
        <v>1.8309146135673304</v>
      </c>
      <c r="E34" s="115">
        <v>1519</v>
      </c>
      <c r="F34" s="114">
        <v>1523</v>
      </c>
      <c r="G34" s="114">
        <v>1591</v>
      </c>
      <c r="H34" s="114">
        <v>1546</v>
      </c>
      <c r="I34" s="140">
        <v>1520</v>
      </c>
      <c r="J34" s="115">
        <v>-1</v>
      </c>
      <c r="K34" s="116">
        <v>-6.5789473684210523E-2</v>
      </c>
    </row>
    <row r="35" spans="1:11" ht="14.1" customHeight="1" x14ac:dyDescent="0.2">
      <c r="A35" s="306">
        <v>34</v>
      </c>
      <c r="B35" s="307" t="s">
        <v>254</v>
      </c>
      <c r="C35" s="308"/>
      <c r="D35" s="113">
        <v>2.8000096427366086</v>
      </c>
      <c r="E35" s="115">
        <v>2323</v>
      </c>
      <c r="F35" s="114">
        <v>2355</v>
      </c>
      <c r="G35" s="114">
        <v>2361</v>
      </c>
      <c r="H35" s="114">
        <v>2401</v>
      </c>
      <c r="I35" s="140">
        <v>2389</v>
      </c>
      <c r="J35" s="115">
        <v>-66</v>
      </c>
      <c r="K35" s="116">
        <v>-2.7626622017580575</v>
      </c>
    </row>
    <row r="36" spans="1:11" ht="14.1" customHeight="1" x14ac:dyDescent="0.2">
      <c r="A36" s="306">
        <v>41</v>
      </c>
      <c r="B36" s="307" t="s">
        <v>255</v>
      </c>
      <c r="C36" s="308"/>
      <c r="D36" s="113">
        <v>2.4842100188033363</v>
      </c>
      <c r="E36" s="115">
        <v>2061</v>
      </c>
      <c r="F36" s="114">
        <v>2073</v>
      </c>
      <c r="G36" s="114">
        <v>2078</v>
      </c>
      <c r="H36" s="114">
        <v>1988</v>
      </c>
      <c r="I36" s="140">
        <v>1982</v>
      </c>
      <c r="J36" s="115">
        <v>79</v>
      </c>
      <c r="K36" s="116">
        <v>3.9858728557013117</v>
      </c>
    </row>
    <row r="37" spans="1:11" ht="14.1" customHeight="1" x14ac:dyDescent="0.2">
      <c r="A37" s="306">
        <v>42</v>
      </c>
      <c r="B37" s="307" t="s">
        <v>256</v>
      </c>
      <c r="C37" s="308"/>
      <c r="D37" s="113">
        <v>0.15307844366231135</v>
      </c>
      <c r="E37" s="115">
        <v>127</v>
      </c>
      <c r="F37" s="114">
        <v>126</v>
      </c>
      <c r="G37" s="114">
        <v>121</v>
      </c>
      <c r="H37" s="114">
        <v>116</v>
      </c>
      <c r="I37" s="140">
        <v>111</v>
      </c>
      <c r="J37" s="115">
        <v>16</v>
      </c>
      <c r="K37" s="116">
        <v>14.414414414414415</v>
      </c>
    </row>
    <row r="38" spans="1:11" ht="14.1" customHeight="1" x14ac:dyDescent="0.2">
      <c r="A38" s="306">
        <v>43</v>
      </c>
      <c r="B38" s="307" t="s">
        <v>257</v>
      </c>
      <c r="C38" s="308"/>
      <c r="D38" s="113">
        <v>0.82927534834385996</v>
      </c>
      <c r="E38" s="115">
        <v>688</v>
      </c>
      <c r="F38" s="114">
        <v>675</v>
      </c>
      <c r="G38" s="114">
        <v>665</v>
      </c>
      <c r="H38" s="114">
        <v>627</v>
      </c>
      <c r="I38" s="140">
        <v>642</v>
      </c>
      <c r="J38" s="115">
        <v>46</v>
      </c>
      <c r="K38" s="116">
        <v>7.1651090342679131</v>
      </c>
    </row>
    <row r="39" spans="1:11" ht="14.1" customHeight="1" x14ac:dyDescent="0.2">
      <c r="A39" s="306">
        <v>51</v>
      </c>
      <c r="B39" s="307" t="s">
        <v>258</v>
      </c>
      <c r="C39" s="308"/>
      <c r="D39" s="113">
        <v>4.5887372836410973</v>
      </c>
      <c r="E39" s="115">
        <v>3807</v>
      </c>
      <c r="F39" s="114">
        <v>3793</v>
      </c>
      <c r="G39" s="114">
        <v>3871</v>
      </c>
      <c r="H39" s="114">
        <v>3696</v>
      </c>
      <c r="I39" s="140">
        <v>3644</v>
      </c>
      <c r="J39" s="115">
        <v>163</v>
      </c>
      <c r="K39" s="116">
        <v>4.4731064763995612</v>
      </c>
    </row>
    <row r="40" spans="1:11" ht="14.1" customHeight="1" x14ac:dyDescent="0.2">
      <c r="A40" s="306" t="s">
        <v>259</v>
      </c>
      <c r="B40" s="307" t="s">
        <v>260</v>
      </c>
      <c r="C40" s="308"/>
      <c r="D40" s="113">
        <v>3.4279928643749096</v>
      </c>
      <c r="E40" s="115">
        <v>2844</v>
      </c>
      <c r="F40" s="114">
        <v>2828</v>
      </c>
      <c r="G40" s="114">
        <v>2874</v>
      </c>
      <c r="H40" s="114">
        <v>2786</v>
      </c>
      <c r="I40" s="140">
        <v>2735</v>
      </c>
      <c r="J40" s="115">
        <v>109</v>
      </c>
      <c r="K40" s="116">
        <v>3.9853747714808043</v>
      </c>
    </row>
    <row r="41" spans="1:11" ht="14.1" customHeight="1" x14ac:dyDescent="0.2">
      <c r="A41" s="306"/>
      <c r="B41" s="307" t="s">
        <v>261</v>
      </c>
      <c r="C41" s="308"/>
      <c r="D41" s="113">
        <v>2.6155923050961865</v>
      </c>
      <c r="E41" s="115">
        <v>2170</v>
      </c>
      <c r="F41" s="114">
        <v>2164</v>
      </c>
      <c r="G41" s="114">
        <v>2215</v>
      </c>
      <c r="H41" s="114">
        <v>2140</v>
      </c>
      <c r="I41" s="140">
        <v>2101</v>
      </c>
      <c r="J41" s="115">
        <v>69</v>
      </c>
      <c r="K41" s="116">
        <v>3.2841504045692527</v>
      </c>
    </row>
    <row r="42" spans="1:11" ht="14.1" customHeight="1" x14ac:dyDescent="0.2">
      <c r="A42" s="306">
        <v>52</v>
      </c>
      <c r="B42" s="307" t="s">
        <v>262</v>
      </c>
      <c r="C42" s="308"/>
      <c r="D42" s="113">
        <v>4.818957620172605</v>
      </c>
      <c r="E42" s="115">
        <v>3998</v>
      </c>
      <c r="F42" s="114">
        <v>4051</v>
      </c>
      <c r="G42" s="114">
        <v>4048</v>
      </c>
      <c r="H42" s="114">
        <v>3975</v>
      </c>
      <c r="I42" s="140">
        <v>3964</v>
      </c>
      <c r="J42" s="115">
        <v>34</v>
      </c>
      <c r="K42" s="116">
        <v>0.85771947527749748</v>
      </c>
    </row>
    <row r="43" spans="1:11" ht="14.1" customHeight="1" x14ac:dyDescent="0.2">
      <c r="A43" s="306" t="s">
        <v>263</v>
      </c>
      <c r="B43" s="307" t="s">
        <v>264</v>
      </c>
      <c r="C43" s="308"/>
      <c r="D43" s="113">
        <v>4.1041897690564584</v>
      </c>
      <c r="E43" s="115">
        <v>3405</v>
      </c>
      <c r="F43" s="114">
        <v>3446</v>
      </c>
      <c r="G43" s="114">
        <v>3439</v>
      </c>
      <c r="H43" s="114">
        <v>3363</v>
      </c>
      <c r="I43" s="140">
        <v>3348</v>
      </c>
      <c r="J43" s="115">
        <v>57</v>
      </c>
      <c r="K43" s="116">
        <v>1.7025089605734767</v>
      </c>
    </row>
    <row r="44" spans="1:11" ht="14.1" customHeight="1" x14ac:dyDescent="0.2">
      <c r="A44" s="306">
        <v>53</v>
      </c>
      <c r="B44" s="307" t="s">
        <v>265</v>
      </c>
      <c r="C44" s="308"/>
      <c r="D44" s="113">
        <v>1.16315510341835</v>
      </c>
      <c r="E44" s="115">
        <v>965</v>
      </c>
      <c r="F44" s="114">
        <v>1087</v>
      </c>
      <c r="G44" s="114">
        <v>1105</v>
      </c>
      <c r="H44" s="114">
        <v>1069</v>
      </c>
      <c r="I44" s="140">
        <v>1064</v>
      </c>
      <c r="J44" s="115">
        <v>-99</v>
      </c>
      <c r="K44" s="116">
        <v>-9.3045112781954895</v>
      </c>
    </row>
    <row r="45" spans="1:11" ht="14.1" customHeight="1" x14ac:dyDescent="0.2">
      <c r="A45" s="306" t="s">
        <v>266</v>
      </c>
      <c r="B45" s="307" t="s">
        <v>267</v>
      </c>
      <c r="C45" s="308"/>
      <c r="D45" s="113">
        <v>1.0956559471578033</v>
      </c>
      <c r="E45" s="115">
        <v>909</v>
      </c>
      <c r="F45" s="114">
        <v>1030</v>
      </c>
      <c r="G45" s="114">
        <v>1053</v>
      </c>
      <c r="H45" s="114">
        <v>1020</v>
      </c>
      <c r="I45" s="140">
        <v>1012</v>
      </c>
      <c r="J45" s="115">
        <v>-103</v>
      </c>
      <c r="K45" s="116">
        <v>-10.177865612648221</v>
      </c>
    </row>
    <row r="46" spans="1:11" ht="14.1" customHeight="1" x14ac:dyDescent="0.2">
      <c r="A46" s="306">
        <v>54</v>
      </c>
      <c r="B46" s="307" t="s">
        <v>268</v>
      </c>
      <c r="C46" s="308"/>
      <c r="D46" s="113">
        <v>3.0242032688877103</v>
      </c>
      <c r="E46" s="115">
        <v>2509</v>
      </c>
      <c r="F46" s="114">
        <v>2459</v>
      </c>
      <c r="G46" s="114">
        <v>2517</v>
      </c>
      <c r="H46" s="114">
        <v>2498</v>
      </c>
      <c r="I46" s="140">
        <v>2434</v>
      </c>
      <c r="J46" s="115">
        <v>75</v>
      </c>
      <c r="K46" s="116">
        <v>3.0813475760065736</v>
      </c>
    </row>
    <row r="47" spans="1:11" ht="14.1" customHeight="1" x14ac:dyDescent="0.2">
      <c r="A47" s="306">
        <v>61</v>
      </c>
      <c r="B47" s="307" t="s">
        <v>269</v>
      </c>
      <c r="C47" s="308"/>
      <c r="D47" s="113">
        <v>1.8321199556434116</v>
      </c>
      <c r="E47" s="115">
        <v>1520</v>
      </c>
      <c r="F47" s="114">
        <v>1534</v>
      </c>
      <c r="G47" s="114">
        <v>1558</v>
      </c>
      <c r="H47" s="114">
        <v>1499</v>
      </c>
      <c r="I47" s="140">
        <v>1500</v>
      </c>
      <c r="J47" s="115">
        <v>20</v>
      </c>
      <c r="K47" s="116">
        <v>1.3333333333333333</v>
      </c>
    </row>
    <row r="48" spans="1:11" ht="14.1" customHeight="1" x14ac:dyDescent="0.2">
      <c r="A48" s="306">
        <v>62</v>
      </c>
      <c r="B48" s="307" t="s">
        <v>270</v>
      </c>
      <c r="C48" s="308"/>
      <c r="D48" s="113">
        <v>7.8383395207559907</v>
      </c>
      <c r="E48" s="115">
        <v>6503</v>
      </c>
      <c r="F48" s="114">
        <v>6526</v>
      </c>
      <c r="G48" s="114">
        <v>6598</v>
      </c>
      <c r="H48" s="114">
        <v>6444</v>
      </c>
      <c r="I48" s="140">
        <v>6387</v>
      </c>
      <c r="J48" s="115">
        <v>116</v>
      </c>
      <c r="K48" s="116">
        <v>1.8161891341788008</v>
      </c>
    </row>
    <row r="49" spans="1:11" ht="14.1" customHeight="1" x14ac:dyDescent="0.2">
      <c r="A49" s="306">
        <v>63</v>
      </c>
      <c r="B49" s="307" t="s">
        <v>271</v>
      </c>
      <c r="C49" s="308"/>
      <c r="D49" s="113">
        <v>2.0972952123812738</v>
      </c>
      <c r="E49" s="115">
        <v>1740</v>
      </c>
      <c r="F49" s="114">
        <v>1736</v>
      </c>
      <c r="G49" s="114">
        <v>1895</v>
      </c>
      <c r="H49" s="114">
        <v>1790</v>
      </c>
      <c r="I49" s="140">
        <v>1609</v>
      </c>
      <c r="J49" s="115">
        <v>131</v>
      </c>
      <c r="K49" s="116">
        <v>8.1417029210689869</v>
      </c>
    </row>
    <row r="50" spans="1:11" ht="14.1" customHeight="1" x14ac:dyDescent="0.2">
      <c r="A50" s="306" t="s">
        <v>272</v>
      </c>
      <c r="B50" s="307" t="s">
        <v>273</v>
      </c>
      <c r="C50" s="308"/>
      <c r="D50" s="113">
        <v>0.4556193047586905</v>
      </c>
      <c r="E50" s="115">
        <v>378</v>
      </c>
      <c r="F50" s="114">
        <v>378</v>
      </c>
      <c r="G50" s="114">
        <v>405</v>
      </c>
      <c r="H50" s="114">
        <v>364</v>
      </c>
      <c r="I50" s="140">
        <v>344</v>
      </c>
      <c r="J50" s="115">
        <v>34</v>
      </c>
      <c r="K50" s="116">
        <v>9.8837209302325579</v>
      </c>
    </row>
    <row r="51" spans="1:11" ht="14.1" customHeight="1" x14ac:dyDescent="0.2">
      <c r="A51" s="306" t="s">
        <v>274</v>
      </c>
      <c r="B51" s="307" t="s">
        <v>275</v>
      </c>
      <c r="C51" s="308"/>
      <c r="D51" s="113">
        <v>1.3740899667325588</v>
      </c>
      <c r="E51" s="115">
        <v>1140</v>
      </c>
      <c r="F51" s="114">
        <v>1128</v>
      </c>
      <c r="G51" s="114">
        <v>1243</v>
      </c>
      <c r="H51" s="114">
        <v>1192</v>
      </c>
      <c r="I51" s="140">
        <v>1042</v>
      </c>
      <c r="J51" s="115">
        <v>98</v>
      </c>
      <c r="K51" s="116">
        <v>9.4049904030710181</v>
      </c>
    </row>
    <row r="52" spans="1:11" ht="14.1" customHeight="1" x14ac:dyDescent="0.2">
      <c r="A52" s="306">
        <v>71</v>
      </c>
      <c r="B52" s="307" t="s">
        <v>276</v>
      </c>
      <c r="C52" s="308"/>
      <c r="D52" s="113">
        <v>9.1774745672821947</v>
      </c>
      <c r="E52" s="115">
        <v>7614</v>
      </c>
      <c r="F52" s="114">
        <v>7632</v>
      </c>
      <c r="G52" s="114">
        <v>7618</v>
      </c>
      <c r="H52" s="114">
        <v>7420</v>
      </c>
      <c r="I52" s="140">
        <v>7416</v>
      </c>
      <c r="J52" s="115">
        <v>198</v>
      </c>
      <c r="K52" s="116">
        <v>2.6699029126213594</v>
      </c>
    </row>
    <row r="53" spans="1:11" ht="14.1" customHeight="1" x14ac:dyDescent="0.2">
      <c r="A53" s="306" t="s">
        <v>277</v>
      </c>
      <c r="B53" s="307" t="s">
        <v>278</v>
      </c>
      <c r="C53" s="308"/>
      <c r="D53" s="113">
        <v>2.7288944602478185</v>
      </c>
      <c r="E53" s="115">
        <v>2264</v>
      </c>
      <c r="F53" s="114">
        <v>2276</v>
      </c>
      <c r="G53" s="114">
        <v>2273</v>
      </c>
      <c r="H53" s="114">
        <v>2155</v>
      </c>
      <c r="I53" s="140">
        <v>2157</v>
      </c>
      <c r="J53" s="115">
        <v>107</v>
      </c>
      <c r="K53" s="116">
        <v>4.9605934167825687</v>
      </c>
    </row>
    <row r="54" spans="1:11" ht="14.1" customHeight="1" x14ac:dyDescent="0.2">
      <c r="A54" s="306" t="s">
        <v>279</v>
      </c>
      <c r="B54" s="307" t="s">
        <v>280</v>
      </c>
      <c r="C54" s="308"/>
      <c r="D54" s="113">
        <v>5.4553782363434742</v>
      </c>
      <c r="E54" s="115">
        <v>4526</v>
      </c>
      <c r="F54" s="114">
        <v>4537</v>
      </c>
      <c r="G54" s="114">
        <v>4528</v>
      </c>
      <c r="H54" s="114">
        <v>4482</v>
      </c>
      <c r="I54" s="140">
        <v>4465</v>
      </c>
      <c r="J54" s="115">
        <v>61</v>
      </c>
      <c r="K54" s="116">
        <v>1.3661814109742441</v>
      </c>
    </row>
    <row r="55" spans="1:11" ht="14.1" customHeight="1" x14ac:dyDescent="0.2">
      <c r="A55" s="306">
        <v>72</v>
      </c>
      <c r="B55" s="307" t="s">
        <v>281</v>
      </c>
      <c r="C55" s="308"/>
      <c r="D55" s="113">
        <v>4.0909310062195647</v>
      </c>
      <c r="E55" s="115">
        <v>3394</v>
      </c>
      <c r="F55" s="114">
        <v>3428</v>
      </c>
      <c r="G55" s="114">
        <v>3453</v>
      </c>
      <c r="H55" s="114">
        <v>3372</v>
      </c>
      <c r="I55" s="140">
        <v>3385</v>
      </c>
      <c r="J55" s="115">
        <v>9</v>
      </c>
      <c r="K55" s="116">
        <v>0.26587887740029542</v>
      </c>
    </row>
    <row r="56" spans="1:11" ht="14.1" customHeight="1" x14ac:dyDescent="0.2">
      <c r="A56" s="306" t="s">
        <v>282</v>
      </c>
      <c r="B56" s="307" t="s">
        <v>283</v>
      </c>
      <c r="C56" s="308"/>
      <c r="D56" s="113">
        <v>2.3697025215756233</v>
      </c>
      <c r="E56" s="115">
        <v>1966</v>
      </c>
      <c r="F56" s="114">
        <v>2002</v>
      </c>
      <c r="G56" s="114">
        <v>2023</v>
      </c>
      <c r="H56" s="114">
        <v>1983</v>
      </c>
      <c r="I56" s="140">
        <v>2001</v>
      </c>
      <c r="J56" s="115">
        <v>-35</v>
      </c>
      <c r="K56" s="116">
        <v>-1.7491254372813594</v>
      </c>
    </row>
    <row r="57" spans="1:11" ht="14.1" customHeight="1" x14ac:dyDescent="0.2">
      <c r="A57" s="306" t="s">
        <v>284</v>
      </c>
      <c r="B57" s="307" t="s">
        <v>285</v>
      </c>
      <c r="C57" s="308"/>
      <c r="D57" s="113">
        <v>0.88592642591967596</v>
      </c>
      <c r="E57" s="115">
        <v>735</v>
      </c>
      <c r="F57" s="114">
        <v>734</v>
      </c>
      <c r="G57" s="114">
        <v>734</v>
      </c>
      <c r="H57" s="114">
        <v>721</v>
      </c>
      <c r="I57" s="140">
        <v>721</v>
      </c>
      <c r="J57" s="115">
        <v>14</v>
      </c>
      <c r="K57" s="116">
        <v>1.941747572815534</v>
      </c>
    </row>
    <row r="58" spans="1:11" ht="14.1" customHeight="1" x14ac:dyDescent="0.2">
      <c r="A58" s="306">
        <v>73</v>
      </c>
      <c r="B58" s="307" t="s">
        <v>286</v>
      </c>
      <c r="C58" s="308"/>
      <c r="D58" s="113">
        <v>3.5870980184176271</v>
      </c>
      <c r="E58" s="115">
        <v>2976</v>
      </c>
      <c r="F58" s="114">
        <v>3002</v>
      </c>
      <c r="G58" s="114">
        <v>2994</v>
      </c>
      <c r="H58" s="114">
        <v>2973</v>
      </c>
      <c r="I58" s="140">
        <v>3015</v>
      </c>
      <c r="J58" s="115">
        <v>-39</v>
      </c>
      <c r="K58" s="116">
        <v>-1.2935323383084578</v>
      </c>
    </row>
    <row r="59" spans="1:11" ht="14.1" customHeight="1" x14ac:dyDescent="0.2">
      <c r="A59" s="306" t="s">
        <v>287</v>
      </c>
      <c r="B59" s="307" t="s">
        <v>288</v>
      </c>
      <c r="C59" s="308"/>
      <c r="D59" s="113">
        <v>2.965141507159732</v>
      </c>
      <c r="E59" s="115">
        <v>2460</v>
      </c>
      <c r="F59" s="114">
        <v>2476</v>
      </c>
      <c r="G59" s="114">
        <v>2488</v>
      </c>
      <c r="H59" s="114">
        <v>2475</v>
      </c>
      <c r="I59" s="140">
        <v>2514</v>
      </c>
      <c r="J59" s="115">
        <v>-54</v>
      </c>
      <c r="K59" s="116">
        <v>-2.1479713603818618</v>
      </c>
    </row>
    <row r="60" spans="1:11" ht="14.1" customHeight="1" x14ac:dyDescent="0.2">
      <c r="A60" s="306">
        <v>81</v>
      </c>
      <c r="B60" s="307" t="s">
        <v>289</v>
      </c>
      <c r="C60" s="308"/>
      <c r="D60" s="113">
        <v>9.987464442408756</v>
      </c>
      <c r="E60" s="115">
        <v>8286</v>
      </c>
      <c r="F60" s="114">
        <v>8288</v>
      </c>
      <c r="G60" s="114">
        <v>8128</v>
      </c>
      <c r="H60" s="114">
        <v>7993</v>
      </c>
      <c r="I60" s="140">
        <v>7948</v>
      </c>
      <c r="J60" s="115">
        <v>338</v>
      </c>
      <c r="K60" s="116">
        <v>4.2526421741318572</v>
      </c>
    </row>
    <row r="61" spans="1:11" ht="14.1" customHeight="1" x14ac:dyDescent="0.2">
      <c r="A61" s="306" t="s">
        <v>290</v>
      </c>
      <c r="B61" s="307" t="s">
        <v>291</v>
      </c>
      <c r="C61" s="308"/>
      <c r="D61" s="113">
        <v>2.5854587531941564</v>
      </c>
      <c r="E61" s="115">
        <v>2145</v>
      </c>
      <c r="F61" s="114">
        <v>2144</v>
      </c>
      <c r="G61" s="114">
        <v>2126</v>
      </c>
      <c r="H61" s="114">
        <v>2041</v>
      </c>
      <c r="I61" s="140">
        <v>2060</v>
      </c>
      <c r="J61" s="115">
        <v>85</v>
      </c>
      <c r="K61" s="116">
        <v>4.1262135922330101</v>
      </c>
    </row>
    <row r="62" spans="1:11" ht="14.1" customHeight="1" x14ac:dyDescent="0.2">
      <c r="A62" s="306" t="s">
        <v>292</v>
      </c>
      <c r="B62" s="307" t="s">
        <v>293</v>
      </c>
      <c r="C62" s="308"/>
      <c r="D62" s="113">
        <v>4.4428908924352735</v>
      </c>
      <c r="E62" s="115">
        <v>3686</v>
      </c>
      <c r="F62" s="114">
        <v>3682</v>
      </c>
      <c r="G62" s="114">
        <v>3656</v>
      </c>
      <c r="H62" s="114">
        <v>3619</v>
      </c>
      <c r="I62" s="140">
        <v>3570</v>
      </c>
      <c r="J62" s="115">
        <v>116</v>
      </c>
      <c r="K62" s="116">
        <v>3.2492997198879552</v>
      </c>
    </row>
    <row r="63" spans="1:11" ht="14.1" customHeight="1" x14ac:dyDescent="0.2">
      <c r="A63" s="306"/>
      <c r="B63" s="307" t="s">
        <v>294</v>
      </c>
      <c r="C63" s="308"/>
      <c r="D63" s="113">
        <v>3.814907670796972</v>
      </c>
      <c r="E63" s="115">
        <v>3165</v>
      </c>
      <c r="F63" s="114">
        <v>3168</v>
      </c>
      <c r="G63" s="114">
        <v>3148</v>
      </c>
      <c r="H63" s="114">
        <v>3116</v>
      </c>
      <c r="I63" s="140">
        <v>3073</v>
      </c>
      <c r="J63" s="115">
        <v>92</v>
      </c>
      <c r="K63" s="116">
        <v>2.9938171168239505</v>
      </c>
    </row>
    <row r="64" spans="1:11" ht="14.1" customHeight="1" x14ac:dyDescent="0.2">
      <c r="A64" s="306" t="s">
        <v>295</v>
      </c>
      <c r="B64" s="307" t="s">
        <v>296</v>
      </c>
      <c r="C64" s="308"/>
      <c r="D64" s="113">
        <v>0.95101489802806038</v>
      </c>
      <c r="E64" s="115">
        <v>789</v>
      </c>
      <c r="F64" s="114">
        <v>778</v>
      </c>
      <c r="G64" s="114">
        <v>776</v>
      </c>
      <c r="H64" s="114">
        <v>788</v>
      </c>
      <c r="I64" s="140">
        <v>775</v>
      </c>
      <c r="J64" s="115">
        <v>14</v>
      </c>
      <c r="K64" s="116">
        <v>1.8064516129032258</v>
      </c>
    </row>
    <row r="65" spans="1:11" ht="14.1" customHeight="1" x14ac:dyDescent="0.2">
      <c r="A65" s="306" t="s">
        <v>297</v>
      </c>
      <c r="B65" s="307" t="s">
        <v>298</v>
      </c>
      <c r="C65" s="308"/>
      <c r="D65" s="113">
        <v>0.9353454510390049</v>
      </c>
      <c r="E65" s="115">
        <v>776</v>
      </c>
      <c r="F65" s="114">
        <v>772</v>
      </c>
      <c r="G65" s="114">
        <v>692</v>
      </c>
      <c r="H65" s="114">
        <v>682</v>
      </c>
      <c r="I65" s="140">
        <v>686</v>
      </c>
      <c r="J65" s="115">
        <v>90</v>
      </c>
      <c r="K65" s="116">
        <v>13.119533527696793</v>
      </c>
    </row>
    <row r="66" spans="1:11" ht="14.1" customHeight="1" x14ac:dyDescent="0.2">
      <c r="A66" s="306">
        <v>82</v>
      </c>
      <c r="B66" s="307" t="s">
        <v>299</v>
      </c>
      <c r="C66" s="308"/>
      <c r="D66" s="113">
        <v>4.2608842389470132</v>
      </c>
      <c r="E66" s="115">
        <v>3535</v>
      </c>
      <c r="F66" s="114">
        <v>3537</v>
      </c>
      <c r="G66" s="114">
        <v>3446</v>
      </c>
      <c r="H66" s="114">
        <v>3414</v>
      </c>
      <c r="I66" s="140">
        <v>3425</v>
      </c>
      <c r="J66" s="115">
        <v>110</v>
      </c>
      <c r="K66" s="116">
        <v>3.2116788321167884</v>
      </c>
    </row>
    <row r="67" spans="1:11" ht="14.1" customHeight="1" x14ac:dyDescent="0.2">
      <c r="A67" s="306" t="s">
        <v>300</v>
      </c>
      <c r="B67" s="307" t="s">
        <v>301</v>
      </c>
      <c r="C67" s="308"/>
      <c r="D67" s="113">
        <v>3.1555855551805601</v>
      </c>
      <c r="E67" s="115">
        <v>2618</v>
      </c>
      <c r="F67" s="114">
        <v>2623</v>
      </c>
      <c r="G67" s="114">
        <v>2523</v>
      </c>
      <c r="H67" s="114">
        <v>2489</v>
      </c>
      <c r="I67" s="140">
        <v>2490</v>
      </c>
      <c r="J67" s="115">
        <v>128</v>
      </c>
      <c r="K67" s="116">
        <v>5.1405622489959839</v>
      </c>
    </row>
    <row r="68" spans="1:11" ht="14.1" customHeight="1" x14ac:dyDescent="0.2">
      <c r="A68" s="306" t="s">
        <v>302</v>
      </c>
      <c r="B68" s="307" t="s">
        <v>303</v>
      </c>
      <c r="C68" s="308"/>
      <c r="D68" s="113">
        <v>0.54963598669302349</v>
      </c>
      <c r="E68" s="115">
        <v>456</v>
      </c>
      <c r="F68" s="114">
        <v>448</v>
      </c>
      <c r="G68" s="114">
        <v>454</v>
      </c>
      <c r="H68" s="114">
        <v>463</v>
      </c>
      <c r="I68" s="140">
        <v>478</v>
      </c>
      <c r="J68" s="115">
        <v>-22</v>
      </c>
      <c r="K68" s="116">
        <v>-4.6025104602510458</v>
      </c>
    </row>
    <row r="69" spans="1:11" ht="14.1" customHeight="1" x14ac:dyDescent="0.2">
      <c r="A69" s="306">
        <v>83</v>
      </c>
      <c r="B69" s="307" t="s">
        <v>304</v>
      </c>
      <c r="C69" s="308"/>
      <c r="D69" s="113">
        <v>6.2665734535461164</v>
      </c>
      <c r="E69" s="115">
        <v>5199</v>
      </c>
      <c r="F69" s="114">
        <v>5200</v>
      </c>
      <c r="G69" s="114">
        <v>5148</v>
      </c>
      <c r="H69" s="114">
        <v>4937</v>
      </c>
      <c r="I69" s="140">
        <v>4925</v>
      </c>
      <c r="J69" s="115">
        <v>274</v>
      </c>
      <c r="K69" s="116">
        <v>5.563451776649746</v>
      </c>
    </row>
    <row r="70" spans="1:11" ht="14.1" customHeight="1" x14ac:dyDescent="0.2">
      <c r="A70" s="306" t="s">
        <v>305</v>
      </c>
      <c r="B70" s="307" t="s">
        <v>306</v>
      </c>
      <c r="C70" s="308"/>
      <c r="D70" s="113">
        <v>5.2058724265946674</v>
      </c>
      <c r="E70" s="115">
        <v>4319</v>
      </c>
      <c r="F70" s="114">
        <v>4329</v>
      </c>
      <c r="G70" s="114">
        <v>4271</v>
      </c>
      <c r="H70" s="114">
        <v>4102</v>
      </c>
      <c r="I70" s="140">
        <v>4094</v>
      </c>
      <c r="J70" s="115">
        <v>225</v>
      </c>
      <c r="K70" s="116">
        <v>5.4958475818270642</v>
      </c>
    </row>
    <row r="71" spans="1:11" ht="14.1" customHeight="1" x14ac:dyDescent="0.2">
      <c r="A71" s="306"/>
      <c r="B71" s="307" t="s">
        <v>307</v>
      </c>
      <c r="C71" s="308"/>
      <c r="D71" s="113">
        <v>3.3110746829950339</v>
      </c>
      <c r="E71" s="115">
        <v>2747</v>
      </c>
      <c r="F71" s="114">
        <v>2773</v>
      </c>
      <c r="G71" s="114">
        <v>2734</v>
      </c>
      <c r="H71" s="114">
        <v>2628</v>
      </c>
      <c r="I71" s="140">
        <v>2627</v>
      </c>
      <c r="J71" s="115">
        <v>120</v>
      </c>
      <c r="K71" s="116">
        <v>4.5679482299200611</v>
      </c>
    </row>
    <row r="72" spans="1:11" ht="14.1" customHeight="1" x14ac:dyDescent="0.2">
      <c r="A72" s="306">
        <v>84</v>
      </c>
      <c r="B72" s="307" t="s">
        <v>308</v>
      </c>
      <c r="C72" s="308"/>
      <c r="D72" s="113">
        <v>1.3499831252109349</v>
      </c>
      <c r="E72" s="115">
        <v>1120</v>
      </c>
      <c r="F72" s="114">
        <v>1090</v>
      </c>
      <c r="G72" s="114">
        <v>1074</v>
      </c>
      <c r="H72" s="114">
        <v>1037</v>
      </c>
      <c r="I72" s="140">
        <v>1048</v>
      </c>
      <c r="J72" s="115">
        <v>72</v>
      </c>
      <c r="K72" s="116">
        <v>6.8702290076335881</v>
      </c>
    </row>
    <row r="73" spans="1:11" ht="14.1" customHeight="1" x14ac:dyDescent="0.2">
      <c r="A73" s="306" t="s">
        <v>309</v>
      </c>
      <c r="B73" s="307" t="s">
        <v>310</v>
      </c>
      <c r="C73" s="308"/>
      <c r="D73" s="113">
        <v>0.51588640856275014</v>
      </c>
      <c r="E73" s="115">
        <v>428</v>
      </c>
      <c r="F73" s="114">
        <v>395</v>
      </c>
      <c r="G73" s="114">
        <v>383</v>
      </c>
      <c r="H73" s="114">
        <v>364</v>
      </c>
      <c r="I73" s="140">
        <v>371</v>
      </c>
      <c r="J73" s="115">
        <v>57</v>
      </c>
      <c r="K73" s="116">
        <v>15.363881401617251</v>
      </c>
    </row>
    <row r="74" spans="1:11" ht="14.1" customHeight="1" x14ac:dyDescent="0.2">
      <c r="A74" s="306" t="s">
        <v>311</v>
      </c>
      <c r="B74" s="307" t="s">
        <v>312</v>
      </c>
      <c r="C74" s="308"/>
      <c r="D74" s="113">
        <v>0.27120196711826816</v>
      </c>
      <c r="E74" s="115">
        <v>225</v>
      </c>
      <c r="F74" s="114">
        <v>238</v>
      </c>
      <c r="G74" s="114">
        <v>235</v>
      </c>
      <c r="H74" s="114">
        <v>225</v>
      </c>
      <c r="I74" s="140">
        <v>234</v>
      </c>
      <c r="J74" s="115">
        <v>-9</v>
      </c>
      <c r="K74" s="116">
        <v>-3.8461538461538463</v>
      </c>
    </row>
    <row r="75" spans="1:11" ht="14.1" customHeight="1" x14ac:dyDescent="0.2">
      <c r="A75" s="306" t="s">
        <v>313</v>
      </c>
      <c r="B75" s="307" t="s">
        <v>314</v>
      </c>
      <c r="C75" s="308"/>
      <c r="D75" s="113">
        <v>0.16513186442312328</v>
      </c>
      <c r="E75" s="115">
        <v>137</v>
      </c>
      <c r="F75" s="114">
        <v>130</v>
      </c>
      <c r="G75" s="114">
        <v>126</v>
      </c>
      <c r="H75" s="114">
        <v>118</v>
      </c>
      <c r="I75" s="140">
        <v>118</v>
      </c>
      <c r="J75" s="115">
        <v>19</v>
      </c>
      <c r="K75" s="116">
        <v>16.101694915254239</v>
      </c>
    </row>
    <row r="76" spans="1:11" ht="14.1" customHeight="1" x14ac:dyDescent="0.2">
      <c r="A76" s="306">
        <v>91</v>
      </c>
      <c r="B76" s="307" t="s">
        <v>315</v>
      </c>
      <c r="C76" s="308"/>
      <c r="D76" s="113">
        <v>0.45320862060652811</v>
      </c>
      <c r="E76" s="115">
        <v>376</v>
      </c>
      <c r="F76" s="114">
        <v>374</v>
      </c>
      <c r="G76" s="114">
        <v>375</v>
      </c>
      <c r="H76" s="114">
        <v>371</v>
      </c>
      <c r="I76" s="140">
        <v>374</v>
      </c>
      <c r="J76" s="115">
        <v>2</v>
      </c>
      <c r="K76" s="116">
        <v>0.53475935828877008</v>
      </c>
    </row>
    <row r="77" spans="1:11" ht="14.1" customHeight="1" x14ac:dyDescent="0.2">
      <c r="A77" s="306">
        <v>92</v>
      </c>
      <c r="B77" s="307" t="s">
        <v>316</v>
      </c>
      <c r="C77" s="308"/>
      <c r="D77" s="113">
        <v>0.8196326117352104</v>
      </c>
      <c r="E77" s="115">
        <v>680</v>
      </c>
      <c r="F77" s="114">
        <v>689</v>
      </c>
      <c r="G77" s="114">
        <v>688</v>
      </c>
      <c r="H77" s="114">
        <v>682</v>
      </c>
      <c r="I77" s="140">
        <v>691</v>
      </c>
      <c r="J77" s="115">
        <v>-11</v>
      </c>
      <c r="K77" s="116">
        <v>-1.5918958031837915</v>
      </c>
    </row>
    <row r="78" spans="1:11" ht="14.1" customHeight="1" x14ac:dyDescent="0.2">
      <c r="A78" s="306">
        <v>93</v>
      </c>
      <c r="B78" s="307" t="s">
        <v>317</v>
      </c>
      <c r="C78" s="308"/>
      <c r="D78" s="113">
        <v>0.11450749722771322</v>
      </c>
      <c r="E78" s="115">
        <v>95</v>
      </c>
      <c r="F78" s="114">
        <v>95</v>
      </c>
      <c r="G78" s="114">
        <v>93</v>
      </c>
      <c r="H78" s="114">
        <v>93</v>
      </c>
      <c r="I78" s="140">
        <v>93</v>
      </c>
      <c r="J78" s="115">
        <v>2</v>
      </c>
      <c r="K78" s="116">
        <v>2.150537634408602</v>
      </c>
    </row>
    <row r="79" spans="1:11" ht="14.1" customHeight="1" x14ac:dyDescent="0.2">
      <c r="A79" s="306">
        <v>94</v>
      </c>
      <c r="B79" s="307" t="s">
        <v>318</v>
      </c>
      <c r="C79" s="308"/>
      <c r="D79" s="113">
        <v>0.1494624174340678</v>
      </c>
      <c r="E79" s="115">
        <v>124</v>
      </c>
      <c r="F79" s="114">
        <v>139</v>
      </c>
      <c r="G79" s="114">
        <v>153</v>
      </c>
      <c r="H79" s="114">
        <v>128</v>
      </c>
      <c r="I79" s="140">
        <v>129</v>
      </c>
      <c r="J79" s="115">
        <v>-5</v>
      </c>
      <c r="K79" s="116">
        <v>-3.8759689922480618</v>
      </c>
    </row>
    <row r="80" spans="1:11" ht="14.1" customHeight="1" x14ac:dyDescent="0.2">
      <c r="A80" s="306" t="s">
        <v>319</v>
      </c>
      <c r="B80" s="307" t="s">
        <v>320</v>
      </c>
      <c r="C80" s="308"/>
      <c r="D80" s="113">
        <v>4.8213683043247671E-3</v>
      </c>
      <c r="E80" s="115">
        <v>4</v>
      </c>
      <c r="F80" s="114">
        <v>5</v>
      </c>
      <c r="G80" s="114">
        <v>6</v>
      </c>
      <c r="H80" s="114">
        <v>5</v>
      </c>
      <c r="I80" s="140">
        <v>5</v>
      </c>
      <c r="J80" s="115">
        <v>-1</v>
      </c>
      <c r="K80" s="116">
        <v>-20</v>
      </c>
    </row>
    <row r="81" spans="1:11" ht="14.1" customHeight="1" x14ac:dyDescent="0.2">
      <c r="A81" s="310" t="s">
        <v>321</v>
      </c>
      <c r="B81" s="311" t="s">
        <v>224</v>
      </c>
      <c r="C81" s="312"/>
      <c r="D81" s="125">
        <v>0.21575623161853333</v>
      </c>
      <c r="E81" s="143">
        <v>179</v>
      </c>
      <c r="F81" s="144">
        <v>177</v>
      </c>
      <c r="G81" s="144">
        <v>170</v>
      </c>
      <c r="H81" s="144">
        <v>138</v>
      </c>
      <c r="I81" s="145">
        <v>138</v>
      </c>
      <c r="J81" s="143">
        <v>41</v>
      </c>
      <c r="K81" s="146">
        <v>29.710144927536231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22751</v>
      </c>
      <c r="E12" s="114">
        <v>23812</v>
      </c>
      <c r="F12" s="114">
        <v>24056</v>
      </c>
      <c r="G12" s="114">
        <v>24304</v>
      </c>
      <c r="H12" s="140">
        <v>23747</v>
      </c>
      <c r="I12" s="115">
        <v>-996</v>
      </c>
      <c r="J12" s="116">
        <v>-4.1942140059797026</v>
      </c>
      <c r="K12"/>
      <c r="L12"/>
      <c r="M12"/>
      <c r="N12"/>
      <c r="O12"/>
      <c r="P12"/>
    </row>
    <row r="13" spans="1:16" s="110" customFormat="1" ht="14.45" customHeight="1" x14ac:dyDescent="0.2">
      <c r="A13" s="120" t="s">
        <v>105</v>
      </c>
      <c r="B13" s="119" t="s">
        <v>106</v>
      </c>
      <c r="C13" s="113">
        <v>39.26860357786471</v>
      </c>
      <c r="D13" s="115">
        <v>8934</v>
      </c>
      <c r="E13" s="114">
        <v>9293</v>
      </c>
      <c r="F13" s="114">
        <v>9371</v>
      </c>
      <c r="G13" s="114">
        <v>9383</v>
      </c>
      <c r="H13" s="140">
        <v>9153</v>
      </c>
      <c r="I13" s="115">
        <v>-219</v>
      </c>
      <c r="J13" s="116">
        <v>-2.3926581448705342</v>
      </c>
      <c r="K13"/>
      <c r="L13"/>
      <c r="M13"/>
      <c r="N13"/>
      <c r="O13"/>
      <c r="P13"/>
    </row>
    <row r="14" spans="1:16" s="110" customFormat="1" ht="14.45" customHeight="1" x14ac:dyDescent="0.2">
      <c r="A14" s="120"/>
      <c r="B14" s="119" t="s">
        <v>107</v>
      </c>
      <c r="C14" s="113">
        <v>60.73139642213529</v>
      </c>
      <c r="D14" s="115">
        <v>13817</v>
      </c>
      <c r="E14" s="114">
        <v>14519</v>
      </c>
      <c r="F14" s="114">
        <v>14685</v>
      </c>
      <c r="G14" s="114">
        <v>14921</v>
      </c>
      <c r="H14" s="140">
        <v>14594</v>
      </c>
      <c r="I14" s="115">
        <v>-777</v>
      </c>
      <c r="J14" s="116">
        <v>-5.3241057969028365</v>
      </c>
      <c r="K14"/>
      <c r="L14"/>
      <c r="M14"/>
      <c r="N14"/>
      <c r="O14"/>
      <c r="P14"/>
    </row>
    <row r="15" spans="1:16" s="110" customFormat="1" ht="14.45" customHeight="1" x14ac:dyDescent="0.2">
      <c r="A15" s="118" t="s">
        <v>105</v>
      </c>
      <c r="B15" s="121" t="s">
        <v>108</v>
      </c>
      <c r="C15" s="113">
        <v>14.641114676277965</v>
      </c>
      <c r="D15" s="115">
        <v>3331</v>
      </c>
      <c r="E15" s="114">
        <v>3577</v>
      </c>
      <c r="F15" s="114">
        <v>3627</v>
      </c>
      <c r="G15" s="114">
        <v>3875</v>
      </c>
      <c r="H15" s="140">
        <v>3520</v>
      </c>
      <c r="I15" s="115">
        <v>-189</v>
      </c>
      <c r="J15" s="116">
        <v>-5.3693181818181817</v>
      </c>
      <c r="K15"/>
      <c r="L15"/>
      <c r="M15"/>
      <c r="N15"/>
      <c r="O15"/>
      <c r="P15"/>
    </row>
    <row r="16" spans="1:16" s="110" customFormat="1" ht="14.45" customHeight="1" x14ac:dyDescent="0.2">
      <c r="A16" s="118"/>
      <c r="B16" s="121" t="s">
        <v>109</v>
      </c>
      <c r="C16" s="113">
        <v>46.60894026636192</v>
      </c>
      <c r="D16" s="115">
        <v>10604</v>
      </c>
      <c r="E16" s="114">
        <v>11194</v>
      </c>
      <c r="F16" s="114">
        <v>11318</v>
      </c>
      <c r="G16" s="114">
        <v>11400</v>
      </c>
      <c r="H16" s="140">
        <v>11343</v>
      </c>
      <c r="I16" s="115">
        <v>-739</v>
      </c>
      <c r="J16" s="116">
        <v>-6.5150312968350521</v>
      </c>
      <c r="K16"/>
      <c r="L16"/>
      <c r="M16"/>
      <c r="N16"/>
      <c r="O16"/>
      <c r="P16"/>
    </row>
    <row r="17" spans="1:16" s="110" customFormat="1" ht="14.45" customHeight="1" x14ac:dyDescent="0.2">
      <c r="A17" s="118"/>
      <c r="B17" s="121" t="s">
        <v>110</v>
      </c>
      <c r="C17" s="113">
        <v>21.53751483451277</v>
      </c>
      <c r="D17" s="115">
        <v>4900</v>
      </c>
      <c r="E17" s="114">
        <v>5015</v>
      </c>
      <c r="F17" s="114">
        <v>5086</v>
      </c>
      <c r="G17" s="114">
        <v>5046</v>
      </c>
      <c r="H17" s="140">
        <v>4997</v>
      </c>
      <c r="I17" s="115">
        <v>-97</v>
      </c>
      <c r="J17" s="116">
        <v>-1.9411646988192917</v>
      </c>
      <c r="K17"/>
      <c r="L17"/>
      <c r="M17"/>
      <c r="N17"/>
      <c r="O17"/>
      <c r="P17"/>
    </row>
    <row r="18" spans="1:16" s="110" customFormat="1" ht="14.45" customHeight="1" x14ac:dyDescent="0.2">
      <c r="A18" s="120"/>
      <c r="B18" s="121" t="s">
        <v>111</v>
      </c>
      <c r="C18" s="113">
        <v>17.212430222847349</v>
      </c>
      <c r="D18" s="115">
        <v>3916</v>
      </c>
      <c r="E18" s="114">
        <v>4025</v>
      </c>
      <c r="F18" s="114">
        <v>4025</v>
      </c>
      <c r="G18" s="114">
        <v>3983</v>
      </c>
      <c r="H18" s="140">
        <v>3887</v>
      </c>
      <c r="I18" s="115">
        <v>29</v>
      </c>
      <c r="J18" s="116">
        <v>0.74607666580910725</v>
      </c>
      <c r="K18"/>
      <c r="L18"/>
      <c r="M18"/>
      <c r="N18"/>
      <c r="O18"/>
      <c r="P18"/>
    </row>
    <row r="19" spans="1:16" s="110" customFormat="1" ht="14.45" customHeight="1" x14ac:dyDescent="0.2">
      <c r="A19" s="120"/>
      <c r="B19" s="121" t="s">
        <v>112</v>
      </c>
      <c r="C19" s="113">
        <v>1.7757461210496241</v>
      </c>
      <c r="D19" s="115">
        <v>404</v>
      </c>
      <c r="E19" s="114">
        <v>410</v>
      </c>
      <c r="F19" s="114">
        <v>397</v>
      </c>
      <c r="G19" s="114">
        <v>344</v>
      </c>
      <c r="H19" s="140">
        <v>335</v>
      </c>
      <c r="I19" s="115">
        <v>69</v>
      </c>
      <c r="J19" s="116">
        <v>20.597014925373134</v>
      </c>
      <c r="K19"/>
      <c r="L19"/>
      <c r="M19"/>
      <c r="N19"/>
      <c r="O19"/>
      <c r="P19"/>
    </row>
    <row r="20" spans="1:16" s="110" customFormat="1" ht="14.45" customHeight="1" x14ac:dyDescent="0.2">
      <c r="A20" s="120" t="s">
        <v>113</v>
      </c>
      <c r="B20" s="119" t="s">
        <v>116</v>
      </c>
      <c r="C20" s="113">
        <v>95.674915388334583</v>
      </c>
      <c r="D20" s="115">
        <v>21767</v>
      </c>
      <c r="E20" s="114">
        <v>22744</v>
      </c>
      <c r="F20" s="114">
        <v>22963</v>
      </c>
      <c r="G20" s="114">
        <v>23183</v>
      </c>
      <c r="H20" s="140">
        <v>22662</v>
      </c>
      <c r="I20" s="115">
        <v>-895</v>
      </c>
      <c r="J20" s="116">
        <v>-3.9493425116935841</v>
      </c>
      <c r="K20"/>
      <c r="L20"/>
      <c r="M20"/>
      <c r="N20"/>
      <c r="O20"/>
      <c r="P20"/>
    </row>
    <row r="21" spans="1:16" s="110" customFormat="1" ht="14.45" customHeight="1" x14ac:dyDescent="0.2">
      <c r="A21" s="123"/>
      <c r="B21" s="124" t="s">
        <v>117</v>
      </c>
      <c r="C21" s="125">
        <v>4.1624543976088964</v>
      </c>
      <c r="D21" s="143">
        <v>947</v>
      </c>
      <c r="E21" s="144">
        <v>1030</v>
      </c>
      <c r="F21" s="144">
        <v>1057</v>
      </c>
      <c r="G21" s="144">
        <v>1081</v>
      </c>
      <c r="H21" s="145">
        <v>1045</v>
      </c>
      <c r="I21" s="143">
        <v>-98</v>
      </c>
      <c r="J21" s="146">
        <v>-9.3779904306220097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505373</v>
      </c>
      <c r="E23" s="114">
        <v>529374</v>
      </c>
      <c r="F23" s="114">
        <v>531823</v>
      </c>
      <c r="G23" s="114">
        <v>535052</v>
      </c>
      <c r="H23" s="140">
        <v>521459</v>
      </c>
      <c r="I23" s="115">
        <v>-16086</v>
      </c>
      <c r="J23" s="116">
        <v>-3.0848062839072679</v>
      </c>
      <c r="K23"/>
      <c r="L23"/>
      <c r="M23"/>
      <c r="N23"/>
      <c r="O23"/>
      <c r="P23"/>
    </row>
    <row r="24" spans="1:16" s="110" customFormat="1" ht="14.45" customHeight="1" x14ac:dyDescent="0.2">
      <c r="A24" s="120" t="s">
        <v>105</v>
      </c>
      <c r="B24" s="119" t="s">
        <v>106</v>
      </c>
      <c r="C24" s="113">
        <v>43.289016231575488</v>
      </c>
      <c r="D24" s="115">
        <v>218771</v>
      </c>
      <c r="E24" s="114">
        <v>228259</v>
      </c>
      <c r="F24" s="114">
        <v>229326</v>
      </c>
      <c r="G24" s="114">
        <v>229797</v>
      </c>
      <c r="H24" s="140">
        <v>223476</v>
      </c>
      <c r="I24" s="115">
        <v>-4705</v>
      </c>
      <c r="J24" s="116">
        <v>-2.1053714940306789</v>
      </c>
      <c r="K24"/>
      <c r="L24"/>
      <c r="M24"/>
      <c r="N24"/>
      <c r="O24"/>
      <c r="P24"/>
    </row>
    <row r="25" spans="1:16" s="110" customFormat="1" ht="14.45" customHeight="1" x14ac:dyDescent="0.2">
      <c r="A25" s="120"/>
      <c r="B25" s="119" t="s">
        <v>107</v>
      </c>
      <c r="C25" s="113">
        <v>56.710983768424512</v>
      </c>
      <c r="D25" s="115">
        <v>286602</v>
      </c>
      <c r="E25" s="114">
        <v>301115</v>
      </c>
      <c r="F25" s="114">
        <v>302497</v>
      </c>
      <c r="G25" s="114">
        <v>305255</v>
      </c>
      <c r="H25" s="140">
        <v>297983</v>
      </c>
      <c r="I25" s="115">
        <v>-11381</v>
      </c>
      <c r="J25" s="116">
        <v>-3.8193453988985948</v>
      </c>
      <c r="K25"/>
      <c r="L25"/>
      <c r="M25"/>
      <c r="N25"/>
      <c r="O25"/>
      <c r="P25"/>
    </row>
    <row r="26" spans="1:16" s="110" customFormat="1" ht="14.45" customHeight="1" x14ac:dyDescent="0.2">
      <c r="A26" s="118" t="s">
        <v>105</v>
      </c>
      <c r="B26" s="121" t="s">
        <v>108</v>
      </c>
      <c r="C26" s="113">
        <v>18.844497034863359</v>
      </c>
      <c r="D26" s="115">
        <v>95235</v>
      </c>
      <c r="E26" s="114">
        <v>101454</v>
      </c>
      <c r="F26" s="114">
        <v>102065</v>
      </c>
      <c r="G26" s="114">
        <v>106134</v>
      </c>
      <c r="H26" s="140">
        <v>98938</v>
      </c>
      <c r="I26" s="115">
        <v>-3703</v>
      </c>
      <c r="J26" s="116">
        <v>-3.7427479835856801</v>
      </c>
      <c r="K26"/>
      <c r="L26"/>
      <c r="M26"/>
      <c r="N26"/>
      <c r="O26"/>
      <c r="P26"/>
    </row>
    <row r="27" spans="1:16" s="110" customFormat="1" ht="14.45" customHeight="1" x14ac:dyDescent="0.2">
      <c r="A27" s="118"/>
      <c r="B27" s="121" t="s">
        <v>109</v>
      </c>
      <c r="C27" s="113">
        <v>47.417254186511748</v>
      </c>
      <c r="D27" s="115">
        <v>239634</v>
      </c>
      <c r="E27" s="114">
        <v>252913</v>
      </c>
      <c r="F27" s="114">
        <v>253649</v>
      </c>
      <c r="G27" s="114">
        <v>254666</v>
      </c>
      <c r="H27" s="140">
        <v>251793</v>
      </c>
      <c r="I27" s="115">
        <v>-12159</v>
      </c>
      <c r="J27" s="116">
        <v>-4.8289666511777529</v>
      </c>
      <c r="K27"/>
      <c r="L27"/>
      <c r="M27"/>
      <c r="N27"/>
      <c r="O27"/>
      <c r="P27"/>
    </row>
    <row r="28" spans="1:16" s="110" customFormat="1" ht="14.45" customHeight="1" x14ac:dyDescent="0.2">
      <c r="A28" s="118"/>
      <c r="B28" s="121" t="s">
        <v>110</v>
      </c>
      <c r="C28" s="113">
        <v>17.960001820437579</v>
      </c>
      <c r="D28" s="115">
        <v>90765</v>
      </c>
      <c r="E28" s="114">
        <v>93263</v>
      </c>
      <c r="F28" s="114">
        <v>93929</v>
      </c>
      <c r="G28" s="114">
        <v>93502</v>
      </c>
      <c r="H28" s="140">
        <v>92383</v>
      </c>
      <c r="I28" s="115">
        <v>-1618</v>
      </c>
      <c r="J28" s="116">
        <v>-1.7514044791790697</v>
      </c>
      <c r="K28"/>
      <c r="L28"/>
      <c r="M28"/>
      <c r="N28"/>
      <c r="O28"/>
      <c r="P28"/>
    </row>
    <row r="29" spans="1:16" s="110" customFormat="1" ht="14.45" customHeight="1" x14ac:dyDescent="0.2">
      <c r="A29" s="118"/>
      <c r="B29" s="121" t="s">
        <v>111</v>
      </c>
      <c r="C29" s="113">
        <v>15.777653337238039</v>
      </c>
      <c r="D29" s="115">
        <v>79736</v>
      </c>
      <c r="E29" s="114">
        <v>81742</v>
      </c>
      <c r="F29" s="114">
        <v>82179</v>
      </c>
      <c r="G29" s="114">
        <v>80750</v>
      </c>
      <c r="H29" s="140">
        <v>78344</v>
      </c>
      <c r="I29" s="115">
        <v>1392</v>
      </c>
      <c r="J29" s="116">
        <v>1.7767793321760441</v>
      </c>
      <c r="K29"/>
      <c r="L29"/>
      <c r="M29"/>
      <c r="N29"/>
      <c r="O29"/>
      <c r="P29"/>
    </row>
    <row r="30" spans="1:16" s="110" customFormat="1" ht="14.45" customHeight="1" x14ac:dyDescent="0.2">
      <c r="A30" s="120"/>
      <c r="B30" s="121" t="s">
        <v>112</v>
      </c>
      <c r="C30" s="113">
        <v>1.5469761938211974</v>
      </c>
      <c r="D30" s="115">
        <v>7818</v>
      </c>
      <c r="E30" s="114">
        <v>8058</v>
      </c>
      <c r="F30" s="114">
        <v>8265</v>
      </c>
      <c r="G30" s="114">
        <v>7174</v>
      </c>
      <c r="H30" s="140">
        <v>6849</v>
      </c>
      <c r="I30" s="115">
        <v>969</v>
      </c>
      <c r="J30" s="116">
        <v>14.148050810337276</v>
      </c>
      <c r="K30"/>
      <c r="L30"/>
      <c r="M30"/>
      <c r="N30"/>
      <c r="O30"/>
      <c r="P30"/>
    </row>
    <row r="31" spans="1:16" s="110" customFormat="1" ht="14.45" customHeight="1" x14ac:dyDescent="0.2">
      <c r="A31" s="120" t="s">
        <v>113</v>
      </c>
      <c r="B31" s="119" t="s">
        <v>116</v>
      </c>
      <c r="C31" s="113">
        <v>89.446606763717099</v>
      </c>
      <c r="D31" s="115">
        <v>452039</v>
      </c>
      <c r="E31" s="114">
        <v>473048</v>
      </c>
      <c r="F31" s="114">
        <v>475860</v>
      </c>
      <c r="G31" s="114">
        <v>478869</v>
      </c>
      <c r="H31" s="140">
        <v>467401</v>
      </c>
      <c r="I31" s="115">
        <v>-15362</v>
      </c>
      <c r="J31" s="116">
        <v>-3.2866853087605716</v>
      </c>
      <c r="K31"/>
      <c r="L31"/>
      <c r="M31"/>
      <c r="N31"/>
      <c r="O31"/>
      <c r="P31"/>
    </row>
    <row r="32" spans="1:16" s="110" customFormat="1" ht="14.45" customHeight="1" x14ac:dyDescent="0.2">
      <c r="A32" s="123"/>
      <c r="B32" s="124" t="s">
        <v>117</v>
      </c>
      <c r="C32" s="125">
        <v>10.305259679484262</v>
      </c>
      <c r="D32" s="143">
        <v>52080</v>
      </c>
      <c r="E32" s="144">
        <v>55016</v>
      </c>
      <c r="F32" s="144">
        <v>54689</v>
      </c>
      <c r="G32" s="144">
        <v>54821</v>
      </c>
      <c r="H32" s="145">
        <v>52717</v>
      </c>
      <c r="I32" s="143">
        <v>-637</v>
      </c>
      <c r="J32" s="146">
        <v>-1.2083388660204488</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24882</v>
      </c>
      <c r="E56" s="114">
        <v>26033</v>
      </c>
      <c r="F56" s="114">
        <v>26311</v>
      </c>
      <c r="G56" s="114">
        <v>26561</v>
      </c>
      <c r="H56" s="140">
        <v>25989</v>
      </c>
      <c r="I56" s="115">
        <v>-1107</v>
      </c>
      <c r="J56" s="116">
        <v>-4.2594944014775482</v>
      </c>
      <c r="K56"/>
      <c r="L56"/>
      <c r="M56"/>
      <c r="N56"/>
      <c r="O56"/>
      <c r="P56"/>
    </row>
    <row r="57" spans="1:16" s="110" customFormat="1" ht="14.45" customHeight="1" x14ac:dyDescent="0.2">
      <c r="A57" s="120" t="s">
        <v>105</v>
      </c>
      <c r="B57" s="119" t="s">
        <v>106</v>
      </c>
      <c r="C57" s="113">
        <v>39.277389277389275</v>
      </c>
      <c r="D57" s="115">
        <v>9773</v>
      </c>
      <c r="E57" s="114">
        <v>10161</v>
      </c>
      <c r="F57" s="114">
        <v>10241</v>
      </c>
      <c r="G57" s="114">
        <v>10276</v>
      </c>
      <c r="H57" s="140">
        <v>10018</v>
      </c>
      <c r="I57" s="115">
        <v>-245</v>
      </c>
      <c r="J57" s="116">
        <v>-2.4455979237372727</v>
      </c>
    </row>
    <row r="58" spans="1:16" s="110" customFormat="1" ht="14.45" customHeight="1" x14ac:dyDescent="0.2">
      <c r="A58" s="120"/>
      <c r="B58" s="119" t="s">
        <v>107</v>
      </c>
      <c r="C58" s="113">
        <v>60.722610722610725</v>
      </c>
      <c r="D58" s="115">
        <v>15109</v>
      </c>
      <c r="E58" s="114">
        <v>15872</v>
      </c>
      <c r="F58" s="114">
        <v>16070</v>
      </c>
      <c r="G58" s="114">
        <v>16285</v>
      </c>
      <c r="H58" s="140">
        <v>15971</v>
      </c>
      <c r="I58" s="115">
        <v>-862</v>
      </c>
      <c r="J58" s="116">
        <v>-5.3972825746665833</v>
      </c>
    </row>
    <row r="59" spans="1:16" s="110" customFormat="1" ht="14.45" customHeight="1" x14ac:dyDescent="0.2">
      <c r="A59" s="118" t="s">
        <v>105</v>
      </c>
      <c r="B59" s="121" t="s">
        <v>108</v>
      </c>
      <c r="C59" s="113">
        <v>14.645124989952576</v>
      </c>
      <c r="D59" s="115">
        <v>3644</v>
      </c>
      <c r="E59" s="114">
        <v>3922</v>
      </c>
      <c r="F59" s="114">
        <v>3965</v>
      </c>
      <c r="G59" s="114">
        <v>4239</v>
      </c>
      <c r="H59" s="140">
        <v>3900</v>
      </c>
      <c r="I59" s="115">
        <v>-256</v>
      </c>
      <c r="J59" s="116">
        <v>-6.5641025641025639</v>
      </c>
    </row>
    <row r="60" spans="1:16" s="110" customFormat="1" ht="14.45" customHeight="1" x14ac:dyDescent="0.2">
      <c r="A60" s="118"/>
      <c r="B60" s="121" t="s">
        <v>109</v>
      </c>
      <c r="C60" s="113">
        <v>46.378908447873968</v>
      </c>
      <c r="D60" s="115">
        <v>11540</v>
      </c>
      <c r="E60" s="114">
        <v>12142</v>
      </c>
      <c r="F60" s="114">
        <v>12301</v>
      </c>
      <c r="G60" s="114">
        <v>12362</v>
      </c>
      <c r="H60" s="140">
        <v>12324</v>
      </c>
      <c r="I60" s="115">
        <v>-784</v>
      </c>
      <c r="J60" s="116">
        <v>-6.3615709185329434</v>
      </c>
    </row>
    <row r="61" spans="1:16" s="110" customFormat="1" ht="14.45" customHeight="1" x14ac:dyDescent="0.2">
      <c r="A61" s="118"/>
      <c r="B61" s="121" t="s">
        <v>110</v>
      </c>
      <c r="C61" s="113">
        <v>21.453259384293869</v>
      </c>
      <c r="D61" s="115">
        <v>5338</v>
      </c>
      <c r="E61" s="114">
        <v>5480</v>
      </c>
      <c r="F61" s="114">
        <v>5549</v>
      </c>
      <c r="G61" s="114">
        <v>5518</v>
      </c>
      <c r="H61" s="140">
        <v>5440</v>
      </c>
      <c r="I61" s="115">
        <v>-102</v>
      </c>
      <c r="J61" s="116">
        <v>-1.875</v>
      </c>
    </row>
    <row r="62" spans="1:16" s="110" customFormat="1" ht="14.45" customHeight="1" x14ac:dyDescent="0.2">
      <c r="A62" s="120"/>
      <c r="B62" s="121" t="s">
        <v>111</v>
      </c>
      <c r="C62" s="113">
        <v>17.522707177879592</v>
      </c>
      <c r="D62" s="115">
        <v>4360</v>
      </c>
      <c r="E62" s="114">
        <v>4488</v>
      </c>
      <c r="F62" s="114">
        <v>4496</v>
      </c>
      <c r="G62" s="114">
        <v>4442</v>
      </c>
      <c r="H62" s="140">
        <v>4325</v>
      </c>
      <c r="I62" s="115">
        <v>35</v>
      </c>
      <c r="J62" s="116">
        <v>0.80924855491329484</v>
      </c>
    </row>
    <row r="63" spans="1:16" s="110" customFormat="1" ht="14.45" customHeight="1" x14ac:dyDescent="0.2">
      <c r="A63" s="120"/>
      <c r="B63" s="121" t="s">
        <v>112</v>
      </c>
      <c r="C63" s="113">
        <v>1.7804035045414355</v>
      </c>
      <c r="D63" s="115">
        <v>443</v>
      </c>
      <c r="E63" s="114">
        <v>456</v>
      </c>
      <c r="F63" s="114">
        <v>451</v>
      </c>
      <c r="G63" s="114">
        <v>395</v>
      </c>
      <c r="H63" s="140">
        <v>365</v>
      </c>
      <c r="I63" s="115">
        <v>78</v>
      </c>
      <c r="J63" s="116">
        <v>21.36986301369863</v>
      </c>
    </row>
    <row r="64" spans="1:16" s="110" customFormat="1" ht="14.45" customHeight="1" x14ac:dyDescent="0.2">
      <c r="A64" s="120" t="s">
        <v>113</v>
      </c>
      <c r="B64" s="119" t="s">
        <v>116</v>
      </c>
      <c r="C64" s="113">
        <v>95.59119041877662</v>
      </c>
      <c r="D64" s="115">
        <v>23785</v>
      </c>
      <c r="E64" s="114">
        <v>24856</v>
      </c>
      <c r="F64" s="114">
        <v>25142</v>
      </c>
      <c r="G64" s="114">
        <v>25352</v>
      </c>
      <c r="H64" s="140">
        <v>24823</v>
      </c>
      <c r="I64" s="115">
        <v>-1038</v>
      </c>
      <c r="J64" s="116">
        <v>-4.1816057688434114</v>
      </c>
    </row>
    <row r="65" spans="1:10" s="110" customFormat="1" ht="14.45" customHeight="1" x14ac:dyDescent="0.2">
      <c r="A65" s="123"/>
      <c r="B65" s="124" t="s">
        <v>117</v>
      </c>
      <c r="C65" s="125">
        <v>4.2681456474559925</v>
      </c>
      <c r="D65" s="143">
        <v>1062</v>
      </c>
      <c r="E65" s="144">
        <v>1141</v>
      </c>
      <c r="F65" s="144">
        <v>1137</v>
      </c>
      <c r="G65" s="144">
        <v>1169</v>
      </c>
      <c r="H65" s="145">
        <v>1126</v>
      </c>
      <c r="I65" s="143">
        <v>-64</v>
      </c>
      <c r="J65" s="146">
        <v>-5.6838365896980463</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22751</v>
      </c>
      <c r="G11" s="114">
        <v>23812</v>
      </c>
      <c r="H11" s="114">
        <v>24056</v>
      </c>
      <c r="I11" s="114">
        <v>24304</v>
      </c>
      <c r="J11" s="140">
        <v>23747</v>
      </c>
      <c r="K11" s="114">
        <v>-996</v>
      </c>
      <c r="L11" s="116">
        <v>-4.1942140059797026</v>
      </c>
    </row>
    <row r="12" spans="1:17" s="110" customFormat="1" ht="24" customHeight="1" x14ac:dyDescent="0.2">
      <c r="A12" s="604" t="s">
        <v>185</v>
      </c>
      <c r="B12" s="605"/>
      <c r="C12" s="605"/>
      <c r="D12" s="606"/>
      <c r="E12" s="113">
        <v>39.26860357786471</v>
      </c>
      <c r="F12" s="115">
        <v>8934</v>
      </c>
      <c r="G12" s="114">
        <v>9293</v>
      </c>
      <c r="H12" s="114">
        <v>9371</v>
      </c>
      <c r="I12" s="114">
        <v>9383</v>
      </c>
      <c r="J12" s="140">
        <v>9153</v>
      </c>
      <c r="K12" s="114">
        <v>-219</v>
      </c>
      <c r="L12" s="116">
        <v>-2.3926581448705342</v>
      </c>
    </row>
    <row r="13" spans="1:17" s="110" customFormat="1" ht="15" customHeight="1" x14ac:dyDescent="0.2">
      <c r="A13" s="120"/>
      <c r="B13" s="612" t="s">
        <v>107</v>
      </c>
      <c r="C13" s="612"/>
      <c r="E13" s="113">
        <v>60.73139642213529</v>
      </c>
      <c r="F13" s="115">
        <v>13817</v>
      </c>
      <c r="G13" s="114">
        <v>14519</v>
      </c>
      <c r="H13" s="114">
        <v>14685</v>
      </c>
      <c r="I13" s="114">
        <v>14921</v>
      </c>
      <c r="J13" s="140">
        <v>14594</v>
      </c>
      <c r="K13" s="114">
        <v>-777</v>
      </c>
      <c r="L13" s="116">
        <v>-5.3241057969028365</v>
      </c>
    </row>
    <row r="14" spans="1:17" s="110" customFormat="1" ht="22.5" customHeight="1" x14ac:dyDescent="0.2">
      <c r="A14" s="604" t="s">
        <v>186</v>
      </c>
      <c r="B14" s="605"/>
      <c r="C14" s="605"/>
      <c r="D14" s="606"/>
      <c r="E14" s="113">
        <v>14.641114676277965</v>
      </c>
      <c r="F14" s="115">
        <v>3331</v>
      </c>
      <c r="G14" s="114">
        <v>3577</v>
      </c>
      <c r="H14" s="114">
        <v>3627</v>
      </c>
      <c r="I14" s="114">
        <v>3875</v>
      </c>
      <c r="J14" s="140">
        <v>3520</v>
      </c>
      <c r="K14" s="114">
        <v>-189</v>
      </c>
      <c r="L14" s="116">
        <v>-5.3693181818181817</v>
      </c>
    </row>
    <row r="15" spans="1:17" s="110" customFormat="1" ht="15" customHeight="1" x14ac:dyDescent="0.2">
      <c r="A15" s="120"/>
      <c r="B15" s="119"/>
      <c r="C15" s="258" t="s">
        <v>106</v>
      </c>
      <c r="E15" s="113">
        <v>47.433203242269592</v>
      </c>
      <c r="F15" s="115">
        <v>1580</v>
      </c>
      <c r="G15" s="114">
        <v>1682</v>
      </c>
      <c r="H15" s="114">
        <v>1688</v>
      </c>
      <c r="I15" s="114">
        <v>1761</v>
      </c>
      <c r="J15" s="140">
        <v>1620</v>
      </c>
      <c r="K15" s="114">
        <v>-40</v>
      </c>
      <c r="L15" s="116">
        <v>-2.4691358024691357</v>
      </c>
    </row>
    <row r="16" spans="1:17" s="110" customFormat="1" ht="15" customHeight="1" x14ac:dyDescent="0.2">
      <c r="A16" s="120"/>
      <c r="B16" s="119"/>
      <c r="C16" s="258" t="s">
        <v>107</v>
      </c>
      <c r="E16" s="113">
        <v>52.566796757730408</v>
      </c>
      <c r="F16" s="115">
        <v>1751</v>
      </c>
      <c r="G16" s="114">
        <v>1895</v>
      </c>
      <c r="H16" s="114">
        <v>1939</v>
      </c>
      <c r="I16" s="114">
        <v>2114</v>
      </c>
      <c r="J16" s="140">
        <v>1900</v>
      </c>
      <c r="K16" s="114">
        <v>-149</v>
      </c>
      <c r="L16" s="116">
        <v>-7.8421052631578947</v>
      </c>
    </row>
    <row r="17" spans="1:12" s="110" customFormat="1" ht="15" customHeight="1" x14ac:dyDescent="0.2">
      <c r="A17" s="120"/>
      <c r="B17" s="121" t="s">
        <v>109</v>
      </c>
      <c r="C17" s="258"/>
      <c r="E17" s="113">
        <v>46.60894026636192</v>
      </c>
      <c r="F17" s="115">
        <v>10604</v>
      </c>
      <c r="G17" s="114">
        <v>11194</v>
      </c>
      <c r="H17" s="114">
        <v>11318</v>
      </c>
      <c r="I17" s="114">
        <v>11400</v>
      </c>
      <c r="J17" s="140">
        <v>11343</v>
      </c>
      <c r="K17" s="114">
        <v>-739</v>
      </c>
      <c r="L17" s="116">
        <v>-6.5150312968350521</v>
      </c>
    </row>
    <row r="18" spans="1:12" s="110" customFormat="1" ht="15" customHeight="1" x14ac:dyDescent="0.2">
      <c r="A18" s="120"/>
      <c r="B18" s="119"/>
      <c r="C18" s="258" t="s">
        <v>106</v>
      </c>
      <c r="E18" s="113">
        <v>32.864956620143339</v>
      </c>
      <c r="F18" s="115">
        <v>3485</v>
      </c>
      <c r="G18" s="114">
        <v>3657</v>
      </c>
      <c r="H18" s="114">
        <v>3692</v>
      </c>
      <c r="I18" s="114">
        <v>3673</v>
      </c>
      <c r="J18" s="140">
        <v>3647</v>
      </c>
      <c r="K18" s="114">
        <v>-162</v>
      </c>
      <c r="L18" s="116">
        <v>-4.4420071291472443</v>
      </c>
    </row>
    <row r="19" spans="1:12" s="110" customFormat="1" ht="15" customHeight="1" x14ac:dyDescent="0.2">
      <c r="A19" s="120"/>
      <c r="B19" s="119"/>
      <c r="C19" s="258" t="s">
        <v>107</v>
      </c>
      <c r="E19" s="113">
        <v>67.135043379856654</v>
      </c>
      <c r="F19" s="115">
        <v>7119</v>
      </c>
      <c r="G19" s="114">
        <v>7537</v>
      </c>
      <c r="H19" s="114">
        <v>7626</v>
      </c>
      <c r="I19" s="114">
        <v>7727</v>
      </c>
      <c r="J19" s="140">
        <v>7696</v>
      </c>
      <c r="K19" s="114">
        <v>-577</v>
      </c>
      <c r="L19" s="116">
        <v>-7.497401247401247</v>
      </c>
    </row>
    <row r="20" spans="1:12" s="110" customFormat="1" ht="15" customHeight="1" x14ac:dyDescent="0.2">
      <c r="A20" s="120"/>
      <c r="B20" s="121" t="s">
        <v>110</v>
      </c>
      <c r="C20" s="258"/>
      <c r="E20" s="113">
        <v>21.53751483451277</v>
      </c>
      <c r="F20" s="115">
        <v>4900</v>
      </c>
      <c r="G20" s="114">
        <v>5015</v>
      </c>
      <c r="H20" s="114">
        <v>5086</v>
      </c>
      <c r="I20" s="114">
        <v>5046</v>
      </c>
      <c r="J20" s="140">
        <v>4997</v>
      </c>
      <c r="K20" s="114">
        <v>-97</v>
      </c>
      <c r="L20" s="116">
        <v>-1.9411646988192917</v>
      </c>
    </row>
    <row r="21" spans="1:12" s="110" customFormat="1" ht="15" customHeight="1" x14ac:dyDescent="0.2">
      <c r="A21" s="120"/>
      <c r="B21" s="119"/>
      <c r="C21" s="258" t="s">
        <v>106</v>
      </c>
      <c r="E21" s="113">
        <v>33.326530612244895</v>
      </c>
      <c r="F21" s="115">
        <v>1633</v>
      </c>
      <c r="G21" s="114">
        <v>1657</v>
      </c>
      <c r="H21" s="114">
        <v>1692</v>
      </c>
      <c r="I21" s="114">
        <v>1669</v>
      </c>
      <c r="J21" s="140">
        <v>1662</v>
      </c>
      <c r="K21" s="114">
        <v>-29</v>
      </c>
      <c r="L21" s="116">
        <v>-1.7448856799037304</v>
      </c>
    </row>
    <row r="22" spans="1:12" s="110" customFormat="1" ht="15" customHeight="1" x14ac:dyDescent="0.2">
      <c r="A22" s="120"/>
      <c r="B22" s="119"/>
      <c r="C22" s="258" t="s">
        <v>107</v>
      </c>
      <c r="E22" s="113">
        <v>66.673469387755105</v>
      </c>
      <c r="F22" s="115">
        <v>3267</v>
      </c>
      <c r="G22" s="114">
        <v>3358</v>
      </c>
      <c r="H22" s="114">
        <v>3394</v>
      </c>
      <c r="I22" s="114">
        <v>3377</v>
      </c>
      <c r="J22" s="140">
        <v>3335</v>
      </c>
      <c r="K22" s="114">
        <v>-68</v>
      </c>
      <c r="L22" s="116">
        <v>-2.0389805097451275</v>
      </c>
    </row>
    <row r="23" spans="1:12" s="110" customFormat="1" ht="15" customHeight="1" x14ac:dyDescent="0.2">
      <c r="A23" s="120"/>
      <c r="B23" s="121" t="s">
        <v>111</v>
      </c>
      <c r="C23" s="258"/>
      <c r="E23" s="113">
        <v>17.212430222847349</v>
      </c>
      <c r="F23" s="115">
        <v>3916</v>
      </c>
      <c r="G23" s="114">
        <v>4025</v>
      </c>
      <c r="H23" s="114">
        <v>4025</v>
      </c>
      <c r="I23" s="114">
        <v>3983</v>
      </c>
      <c r="J23" s="140">
        <v>3887</v>
      </c>
      <c r="K23" s="114">
        <v>29</v>
      </c>
      <c r="L23" s="116">
        <v>0.74607666580910725</v>
      </c>
    </row>
    <row r="24" spans="1:12" s="110" customFormat="1" ht="15" customHeight="1" x14ac:dyDescent="0.2">
      <c r="A24" s="120"/>
      <c r="B24" s="119"/>
      <c r="C24" s="258" t="s">
        <v>106</v>
      </c>
      <c r="E24" s="113">
        <v>57.099080694586313</v>
      </c>
      <c r="F24" s="115">
        <v>2236</v>
      </c>
      <c r="G24" s="114">
        <v>2296</v>
      </c>
      <c r="H24" s="114">
        <v>2299</v>
      </c>
      <c r="I24" s="114">
        <v>2280</v>
      </c>
      <c r="J24" s="140">
        <v>2224</v>
      </c>
      <c r="K24" s="114">
        <v>12</v>
      </c>
      <c r="L24" s="116">
        <v>0.53956834532374098</v>
      </c>
    </row>
    <row r="25" spans="1:12" s="110" customFormat="1" ht="15" customHeight="1" x14ac:dyDescent="0.2">
      <c r="A25" s="120"/>
      <c r="B25" s="119"/>
      <c r="C25" s="258" t="s">
        <v>107</v>
      </c>
      <c r="E25" s="113">
        <v>42.900919305413687</v>
      </c>
      <c r="F25" s="115">
        <v>1680</v>
      </c>
      <c r="G25" s="114">
        <v>1729</v>
      </c>
      <c r="H25" s="114">
        <v>1726</v>
      </c>
      <c r="I25" s="114">
        <v>1703</v>
      </c>
      <c r="J25" s="140">
        <v>1663</v>
      </c>
      <c r="K25" s="114">
        <v>17</v>
      </c>
      <c r="L25" s="116">
        <v>1.0222489476849068</v>
      </c>
    </row>
    <row r="26" spans="1:12" s="110" customFormat="1" ht="15" customHeight="1" x14ac:dyDescent="0.2">
      <c r="A26" s="120"/>
      <c r="C26" s="121" t="s">
        <v>187</v>
      </c>
      <c r="D26" s="110" t="s">
        <v>188</v>
      </c>
      <c r="E26" s="113">
        <v>1.7757461210496241</v>
      </c>
      <c r="F26" s="115">
        <v>404</v>
      </c>
      <c r="G26" s="114">
        <v>410</v>
      </c>
      <c r="H26" s="114">
        <v>397</v>
      </c>
      <c r="I26" s="114">
        <v>344</v>
      </c>
      <c r="J26" s="140">
        <v>335</v>
      </c>
      <c r="K26" s="114">
        <v>69</v>
      </c>
      <c r="L26" s="116">
        <v>20.597014925373134</v>
      </c>
    </row>
    <row r="27" spans="1:12" s="110" customFormat="1" ht="15" customHeight="1" x14ac:dyDescent="0.2">
      <c r="A27" s="120"/>
      <c r="B27" s="119"/>
      <c r="D27" s="259" t="s">
        <v>106</v>
      </c>
      <c r="E27" s="113">
        <v>47.524752475247524</v>
      </c>
      <c r="F27" s="115">
        <v>192</v>
      </c>
      <c r="G27" s="114">
        <v>207</v>
      </c>
      <c r="H27" s="114">
        <v>212</v>
      </c>
      <c r="I27" s="114">
        <v>194</v>
      </c>
      <c r="J27" s="140">
        <v>180</v>
      </c>
      <c r="K27" s="114">
        <v>12</v>
      </c>
      <c r="L27" s="116">
        <v>6.666666666666667</v>
      </c>
    </row>
    <row r="28" spans="1:12" s="110" customFormat="1" ht="15" customHeight="1" x14ac:dyDescent="0.2">
      <c r="A28" s="120"/>
      <c r="B28" s="119"/>
      <c r="D28" s="259" t="s">
        <v>107</v>
      </c>
      <c r="E28" s="113">
        <v>52.475247524752476</v>
      </c>
      <c r="F28" s="115">
        <v>212</v>
      </c>
      <c r="G28" s="114">
        <v>203</v>
      </c>
      <c r="H28" s="114">
        <v>185</v>
      </c>
      <c r="I28" s="114">
        <v>150</v>
      </c>
      <c r="J28" s="140">
        <v>155</v>
      </c>
      <c r="K28" s="114">
        <v>57</v>
      </c>
      <c r="L28" s="116">
        <v>36.774193548387096</v>
      </c>
    </row>
    <row r="29" spans="1:12" s="110" customFormat="1" ht="24" customHeight="1" x14ac:dyDescent="0.2">
      <c r="A29" s="604" t="s">
        <v>189</v>
      </c>
      <c r="B29" s="605"/>
      <c r="C29" s="605"/>
      <c r="D29" s="606"/>
      <c r="E29" s="113">
        <v>95.674915388334583</v>
      </c>
      <c r="F29" s="115">
        <v>21767</v>
      </c>
      <c r="G29" s="114">
        <v>22744</v>
      </c>
      <c r="H29" s="114">
        <v>22963</v>
      </c>
      <c r="I29" s="114">
        <v>23183</v>
      </c>
      <c r="J29" s="140">
        <v>22662</v>
      </c>
      <c r="K29" s="114">
        <v>-895</v>
      </c>
      <c r="L29" s="116">
        <v>-3.9493425116935841</v>
      </c>
    </row>
    <row r="30" spans="1:12" s="110" customFormat="1" ht="15" customHeight="1" x14ac:dyDescent="0.2">
      <c r="A30" s="120"/>
      <c r="B30" s="119"/>
      <c r="C30" s="258" t="s">
        <v>106</v>
      </c>
      <c r="E30" s="113">
        <v>38.935085220747006</v>
      </c>
      <c r="F30" s="115">
        <v>8475</v>
      </c>
      <c r="G30" s="114">
        <v>8789</v>
      </c>
      <c r="H30" s="114">
        <v>8831</v>
      </c>
      <c r="I30" s="114">
        <v>8824</v>
      </c>
      <c r="J30" s="140">
        <v>8599</v>
      </c>
      <c r="K30" s="114">
        <v>-124</v>
      </c>
      <c r="L30" s="116">
        <v>-1.4420281428073032</v>
      </c>
    </row>
    <row r="31" spans="1:12" s="110" customFormat="1" ht="15" customHeight="1" x14ac:dyDescent="0.2">
      <c r="A31" s="120"/>
      <c r="B31" s="119"/>
      <c r="C31" s="258" t="s">
        <v>107</v>
      </c>
      <c r="E31" s="113">
        <v>61.064914779252994</v>
      </c>
      <c r="F31" s="115">
        <v>13292</v>
      </c>
      <c r="G31" s="114">
        <v>13955</v>
      </c>
      <c r="H31" s="114">
        <v>14132</v>
      </c>
      <c r="I31" s="114">
        <v>14359</v>
      </c>
      <c r="J31" s="140">
        <v>14063</v>
      </c>
      <c r="K31" s="114">
        <v>-771</v>
      </c>
      <c r="L31" s="116">
        <v>-5.4824717343383345</v>
      </c>
    </row>
    <row r="32" spans="1:12" s="110" customFormat="1" ht="15" customHeight="1" x14ac:dyDescent="0.2">
      <c r="A32" s="120"/>
      <c r="B32" s="119" t="s">
        <v>117</v>
      </c>
      <c r="C32" s="258"/>
      <c r="E32" s="113">
        <v>4.1624543976088964</v>
      </c>
      <c r="F32" s="114">
        <v>947</v>
      </c>
      <c r="G32" s="114">
        <v>1030</v>
      </c>
      <c r="H32" s="114">
        <v>1057</v>
      </c>
      <c r="I32" s="114">
        <v>1081</v>
      </c>
      <c r="J32" s="140">
        <v>1045</v>
      </c>
      <c r="K32" s="114">
        <v>-98</v>
      </c>
      <c r="L32" s="116">
        <v>-9.3779904306220097</v>
      </c>
    </row>
    <row r="33" spans="1:12" s="110" customFormat="1" ht="15" customHeight="1" x14ac:dyDescent="0.2">
      <c r="A33" s="120"/>
      <c r="B33" s="119"/>
      <c r="C33" s="258" t="s">
        <v>106</v>
      </c>
      <c r="E33" s="113">
        <v>47.096092925026397</v>
      </c>
      <c r="F33" s="114">
        <v>446</v>
      </c>
      <c r="G33" s="114">
        <v>491</v>
      </c>
      <c r="H33" s="114">
        <v>525</v>
      </c>
      <c r="I33" s="114">
        <v>546</v>
      </c>
      <c r="J33" s="140">
        <v>540</v>
      </c>
      <c r="K33" s="114">
        <v>-94</v>
      </c>
      <c r="L33" s="116">
        <v>-17.407407407407408</v>
      </c>
    </row>
    <row r="34" spans="1:12" s="110" customFormat="1" ht="15" customHeight="1" x14ac:dyDescent="0.2">
      <c r="A34" s="120"/>
      <c r="B34" s="119"/>
      <c r="C34" s="258" t="s">
        <v>107</v>
      </c>
      <c r="E34" s="113">
        <v>52.903907074973603</v>
      </c>
      <c r="F34" s="114">
        <v>501</v>
      </c>
      <c r="G34" s="114">
        <v>539</v>
      </c>
      <c r="H34" s="114">
        <v>532</v>
      </c>
      <c r="I34" s="114">
        <v>535</v>
      </c>
      <c r="J34" s="140">
        <v>505</v>
      </c>
      <c r="K34" s="114">
        <v>-4</v>
      </c>
      <c r="L34" s="116">
        <v>-0.79207920792079212</v>
      </c>
    </row>
    <row r="35" spans="1:12" s="110" customFormat="1" ht="24" customHeight="1" x14ac:dyDescent="0.2">
      <c r="A35" s="604" t="s">
        <v>192</v>
      </c>
      <c r="B35" s="605"/>
      <c r="C35" s="605"/>
      <c r="D35" s="606"/>
      <c r="E35" s="113">
        <v>15.801503230627226</v>
      </c>
      <c r="F35" s="114">
        <v>3595</v>
      </c>
      <c r="G35" s="114">
        <v>3808</v>
      </c>
      <c r="H35" s="114">
        <v>3839</v>
      </c>
      <c r="I35" s="114">
        <v>4025</v>
      </c>
      <c r="J35" s="114">
        <v>3752</v>
      </c>
      <c r="K35" s="318">
        <v>-157</v>
      </c>
      <c r="L35" s="319">
        <v>-4.1844349680170572</v>
      </c>
    </row>
    <row r="36" spans="1:12" s="110" customFormat="1" ht="15" customHeight="1" x14ac:dyDescent="0.2">
      <c r="A36" s="120"/>
      <c r="B36" s="119"/>
      <c r="C36" s="258" t="s">
        <v>106</v>
      </c>
      <c r="E36" s="113">
        <v>41.613351877607791</v>
      </c>
      <c r="F36" s="114">
        <v>1496</v>
      </c>
      <c r="G36" s="114">
        <v>1562</v>
      </c>
      <c r="H36" s="114">
        <v>1538</v>
      </c>
      <c r="I36" s="114">
        <v>1621</v>
      </c>
      <c r="J36" s="114">
        <v>1530</v>
      </c>
      <c r="K36" s="318">
        <v>-34</v>
      </c>
      <c r="L36" s="116">
        <v>-2.2222222222222223</v>
      </c>
    </row>
    <row r="37" spans="1:12" s="110" customFormat="1" ht="15" customHeight="1" x14ac:dyDescent="0.2">
      <c r="A37" s="120"/>
      <c r="B37" s="119"/>
      <c r="C37" s="258" t="s">
        <v>107</v>
      </c>
      <c r="E37" s="113">
        <v>58.386648122392209</v>
      </c>
      <c r="F37" s="114">
        <v>2099</v>
      </c>
      <c r="G37" s="114">
        <v>2246</v>
      </c>
      <c r="H37" s="114">
        <v>2301</v>
      </c>
      <c r="I37" s="114">
        <v>2404</v>
      </c>
      <c r="J37" s="140">
        <v>2222</v>
      </c>
      <c r="K37" s="114">
        <v>-123</v>
      </c>
      <c r="L37" s="116">
        <v>-5.5355535553555359</v>
      </c>
    </row>
    <row r="38" spans="1:12" s="110" customFormat="1" ht="15" customHeight="1" x14ac:dyDescent="0.2">
      <c r="A38" s="120"/>
      <c r="B38" s="119" t="s">
        <v>329</v>
      </c>
      <c r="C38" s="258"/>
      <c r="E38" s="113">
        <v>59.461122588018107</v>
      </c>
      <c r="F38" s="114">
        <v>13528</v>
      </c>
      <c r="G38" s="114">
        <v>13990</v>
      </c>
      <c r="H38" s="114">
        <v>14039</v>
      </c>
      <c r="I38" s="114">
        <v>13986</v>
      </c>
      <c r="J38" s="140">
        <v>13805</v>
      </c>
      <c r="K38" s="114">
        <v>-277</v>
      </c>
      <c r="L38" s="116">
        <v>-2.0065193770373053</v>
      </c>
    </row>
    <row r="39" spans="1:12" s="110" customFormat="1" ht="15" customHeight="1" x14ac:dyDescent="0.2">
      <c r="A39" s="120"/>
      <c r="B39" s="119"/>
      <c r="C39" s="258" t="s">
        <v>106</v>
      </c>
      <c r="E39" s="113">
        <v>39.643701951507985</v>
      </c>
      <c r="F39" s="115">
        <v>5363</v>
      </c>
      <c r="G39" s="114">
        <v>5510</v>
      </c>
      <c r="H39" s="114">
        <v>5537</v>
      </c>
      <c r="I39" s="114">
        <v>5468</v>
      </c>
      <c r="J39" s="140">
        <v>5332</v>
      </c>
      <c r="K39" s="114">
        <v>31</v>
      </c>
      <c r="L39" s="116">
        <v>0.58139534883720934</v>
      </c>
    </row>
    <row r="40" spans="1:12" s="110" customFormat="1" ht="15" customHeight="1" x14ac:dyDescent="0.2">
      <c r="A40" s="120"/>
      <c r="B40" s="119"/>
      <c r="C40" s="258" t="s">
        <v>107</v>
      </c>
      <c r="E40" s="113">
        <v>60.356298048492015</v>
      </c>
      <c r="F40" s="115">
        <v>8165</v>
      </c>
      <c r="G40" s="114">
        <v>8480</v>
      </c>
      <c r="H40" s="114">
        <v>8502</v>
      </c>
      <c r="I40" s="114">
        <v>8518</v>
      </c>
      <c r="J40" s="140">
        <v>8473</v>
      </c>
      <c r="K40" s="114">
        <v>-308</v>
      </c>
      <c r="L40" s="116">
        <v>-3.6350761241590934</v>
      </c>
    </row>
    <row r="41" spans="1:12" s="110" customFormat="1" ht="15" customHeight="1" x14ac:dyDescent="0.2">
      <c r="A41" s="120"/>
      <c r="B41" s="320" t="s">
        <v>517</v>
      </c>
      <c r="C41" s="258"/>
      <c r="E41" s="113">
        <v>4.5800184607270014</v>
      </c>
      <c r="F41" s="115">
        <v>1042</v>
      </c>
      <c r="G41" s="114">
        <v>1108</v>
      </c>
      <c r="H41" s="114">
        <v>1086</v>
      </c>
      <c r="I41" s="114">
        <v>1088</v>
      </c>
      <c r="J41" s="140">
        <v>1037</v>
      </c>
      <c r="K41" s="114">
        <v>5</v>
      </c>
      <c r="L41" s="116">
        <v>0.48216007714561232</v>
      </c>
    </row>
    <row r="42" spans="1:12" s="110" customFormat="1" ht="15" customHeight="1" x14ac:dyDescent="0.2">
      <c r="A42" s="120"/>
      <c r="B42" s="119"/>
      <c r="C42" s="268" t="s">
        <v>106</v>
      </c>
      <c r="D42" s="182"/>
      <c r="E42" s="113">
        <v>43.474088291746639</v>
      </c>
      <c r="F42" s="115">
        <v>453</v>
      </c>
      <c r="G42" s="114">
        <v>483</v>
      </c>
      <c r="H42" s="114">
        <v>482</v>
      </c>
      <c r="I42" s="114">
        <v>465</v>
      </c>
      <c r="J42" s="140">
        <v>453</v>
      </c>
      <c r="K42" s="114">
        <v>0</v>
      </c>
      <c r="L42" s="116">
        <v>0</v>
      </c>
    </row>
    <row r="43" spans="1:12" s="110" customFormat="1" ht="15" customHeight="1" x14ac:dyDescent="0.2">
      <c r="A43" s="120"/>
      <c r="B43" s="119"/>
      <c r="C43" s="268" t="s">
        <v>107</v>
      </c>
      <c r="D43" s="182"/>
      <c r="E43" s="113">
        <v>56.525911708253361</v>
      </c>
      <c r="F43" s="115">
        <v>589</v>
      </c>
      <c r="G43" s="114">
        <v>625</v>
      </c>
      <c r="H43" s="114">
        <v>604</v>
      </c>
      <c r="I43" s="114">
        <v>623</v>
      </c>
      <c r="J43" s="140">
        <v>584</v>
      </c>
      <c r="K43" s="114">
        <v>5</v>
      </c>
      <c r="L43" s="116">
        <v>0.85616438356164382</v>
      </c>
    </row>
    <row r="44" spans="1:12" s="110" customFormat="1" ht="15" customHeight="1" x14ac:dyDescent="0.2">
      <c r="A44" s="120"/>
      <c r="B44" s="119" t="s">
        <v>205</v>
      </c>
      <c r="C44" s="268"/>
      <c r="D44" s="182"/>
      <c r="E44" s="113">
        <v>20.157355720627663</v>
      </c>
      <c r="F44" s="115">
        <v>4586</v>
      </c>
      <c r="G44" s="114">
        <v>4906</v>
      </c>
      <c r="H44" s="114">
        <v>5092</v>
      </c>
      <c r="I44" s="114">
        <v>5205</v>
      </c>
      <c r="J44" s="140">
        <v>5153</v>
      </c>
      <c r="K44" s="114">
        <v>-567</v>
      </c>
      <c r="L44" s="116">
        <v>-11.003299049097613</v>
      </c>
    </row>
    <row r="45" spans="1:12" s="110" customFormat="1" ht="15" customHeight="1" x14ac:dyDescent="0.2">
      <c r="A45" s="120"/>
      <c r="B45" s="119"/>
      <c r="C45" s="268" t="s">
        <v>106</v>
      </c>
      <c r="D45" s="182"/>
      <c r="E45" s="113">
        <v>35.368512865242039</v>
      </c>
      <c r="F45" s="115">
        <v>1622</v>
      </c>
      <c r="G45" s="114">
        <v>1738</v>
      </c>
      <c r="H45" s="114">
        <v>1814</v>
      </c>
      <c r="I45" s="114">
        <v>1829</v>
      </c>
      <c r="J45" s="140">
        <v>1838</v>
      </c>
      <c r="K45" s="114">
        <v>-216</v>
      </c>
      <c r="L45" s="116">
        <v>-11.7519042437432</v>
      </c>
    </row>
    <row r="46" spans="1:12" s="110" customFormat="1" ht="15" customHeight="1" x14ac:dyDescent="0.2">
      <c r="A46" s="123"/>
      <c r="B46" s="124"/>
      <c r="C46" s="260" t="s">
        <v>107</v>
      </c>
      <c r="D46" s="261"/>
      <c r="E46" s="125">
        <v>64.631487134757961</v>
      </c>
      <c r="F46" s="143">
        <v>2964</v>
      </c>
      <c r="G46" s="144">
        <v>3168</v>
      </c>
      <c r="H46" s="144">
        <v>3278</v>
      </c>
      <c r="I46" s="144">
        <v>3376</v>
      </c>
      <c r="J46" s="145">
        <v>3315</v>
      </c>
      <c r="K46" s="144">
        <v>-351</v>
      </c>
      <c r="L46" s="146">
        <v>-10.588235294117647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518</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22751</v>
      </c>
      <c r="E11" s="114">
        <v>23812</v>
      </c>
      <c r="F11" s="114">
        <v>24056</v>
      </c>
      <c r="G11" s="114">
        <v>24304</v>
      </c>
      <c r="H11" s="140">
        <v>23747</v>
      </c>
      <c r="I11" s="115">
        <v>-996</v>
      </c>
      <c r="J11" s="116">
        <v>-4.1942140059797026</v>
      </c>
    </row>
    <row r="12" spans="1:15" s="110" customFormat="1" ht="24.95" customHeight="1" x14ac:dyDescent="0.2">
      <c r="A12" s="193" t="s">
        <v>132</v>
      </c>
      <c r="B12" s="194" t="s">
        <v>133</v>
      </c>
      <c r="C12" s="113">
        <v>6.4656498615445477</v>
      </c>
      <c r="D12" s="115">
        <v>1471</v>
      </c>
      <c r="E12" s="114">
        <v>1476</v>
      </c>
      <c r="F12" s="114">
        <v>1467</v>
      </c>
      <c r="G12" s="114">
        <v>1478</v>
      </c>
      <c r="H12" s="140">
        <v>1424</v>
      </c>
      <c r="I12" s="115">
        <v>47</v>
      </c>
      <c r="J12" s="116">
        <v>3.3005617977528088</v>
      </c>
    </row>
    <row r="13" spans="1:15" s="110" customFormat="1" ht="24.95" customHeight="1" x14ac:dyDescent="0.2">
      <c r="A13" s="193" t="s">
        <v>134</v>
      </c>
      <c r="B13" s="199" t="s">
        <v>214</v>
      </c>
      <c r="C13" s="113">
        <v>0.6329392114632324</v>
      </c>
      <c r="D13" s="115">
        <v>144</v>
      </c>
      <c r="E13" s="114">
        <v>147</v>
      </c>
      <c r="F13" s="114">
        <v>153</v>
      </c>
      <c r="G13" s="114">
        <v>155</v>
      </c>
      <c r="H13" s="140">
        <v>147</v>
      </c>
      <c r="I13" s="115">
        <v>-3</v>
      </c>
      <c r="J13" s="116">
        <v>-2.0408163265306123</v>
      </c>
    </row>
    <row r="14" spans="1:15" s="287" customFormat="1" ht="24.95" customHeight="1" x14ac:dyDescent="0.2">
      <c r="A14" s="193" t="s">
        <v>215</v>
      </c>
      <c r="B14" s="199" t="s">
        <v>137</v>
      </c>
      <c r="C14" s="113">
        <v>6.0568766208078761</v>
      </c>
      <c r="D14" s="115">
        <v>1378</v>
      </c>
      <c r="E14" s="114">
        <v>1398</v>
      </c>
      <c r="F14" s="114">
        <v>1401</v>
      </c>
      <c r="G14" s="114">
        <v>1404</v>
      </c>
      <c r="H14" s="140">
        <v>1382</v>
      </c>
      <c r="I14" s="115">
        <v>-4</v>
      </c>
      <c r="J14" s="116">
        <v>-0.28943560057887119</v>
      </c>
      <c r="K14" s="110"/>
      <c r="L14" s="110"/>
      <c r="M14" s="110"/>
      <c r="N14" s="110"/>
      <c r="O14" s="110"/>
    </row>
    <row r="15" spans="1:15" s="110" customFormat="1" ht="24.95" customHeight="1" x14ac:dyDescent="0.2">
      <c r="A15" s="193" t="s">
        <v>216</v>
      </c>
      <c r="B15" s="199" t="s">
        <v>217</v>
      </c>
      <c r="C15" s="113">
        <v>2.9229484418267329</v>
      </c>
      <c r="D15" s="115">
        <v>665</v>
      </c>
      <c r="E15" s="114">
        <v>673</v>
      </c>
      <c r="F15" s="114">
        <v>684</v>
      </c>
      <c r="G15" s="114">
        <v>686</v>
      </c>
      <c r="H15" s="140">
        <v>671</v>
      </c>
      <c r="I15" s="115">
        <v>-6</v>
      </c>
      <c r="J15" s="116">
        <v>-0.89418777943368111</v>
      </c>
    </row>
    <row r="16" spans="1:15" s="287" customFormat="1" ht="24.95" customHeight="1" x14ac:dyDescent="0.2">
      <c r="A16" s="193" t="s">
        <v>218</v>
      </c>
      <c r="B16" s="199" t="s">
        <v>141</v>
      </c>
      <c r="C16" s="113">
        <v>2.2900092303635007</v>
      </c>
      <c r="D16" s="115">
        <v>521</v>
      </c>
      <c r="E16" s="114">
        <v>535</v>
      </c>
      <c r="F16" s="114">
        <v>529</v>
      </c>
      <c r="G16" s="114">
        <v>512</v>
      </c>
      <c r="H16" s="140">
        <v>498</v>
      </c>
      <c r="I16" s="115">
        <v>23</v>
      </c>
      <c r="J16" s="116">
        <v>4.618473895582329</v>
      </c>
      <c r="K16" s="110"/>
      <c r="L16" s="110"/>
      <c r="M16" s="110"/>
      <c r="N16" s="110"/>
      <c r="O16" s="110"/>
    </row>
    <row r="17" spans="1:15" s="110" customFormat="1" ht="24.95" customHeight="1" x14ac:dyDescent="0.2">
      <c r="A17" s="193" t="s">
        <v>142</v>
      </c>
      <c r="B17" s="199" t="s">
        <v>220</v>
      </c>
      <c r="C17" s="113">
        <v>0.84391894861764316</v>
      </c>
      <c r="D17" s="115">
        <v>192</v>
      </c>
      <c r="E17" s="114">
        <v>190</v>
      </c>
      <c r="F17" s="114">
        <v>188</v>
      </c>
      <c r="G17" s="114">
        <v>206</v>
      </c>
      <c r="H17" s="140">
        <v>213</v>
      </c>
      <c r="I17" s="115">
        <v>-21</v>
      </c>
      <c r="J17" s="116">
        <v>-9.8591549295774641</v>
      </c>
    </row>
    <row r="18" spans="1:15" s="287" customFormat="1" ht="24.95" customHeight="1" x14ac:dyDescent="0.2">
      <c r="A18" s="201" t="s">
        <v>144</v>
      </c>
      <c r="B18" s="202" t="s">
        <v>145</v>
      </c>
      <c r="C18" s="113">
        <v>4.8613247769328822</v>
      </c>
      <c r="D18" s="115">
        <v>1106</v>
      </c>
      <c r="E18" s="114">
        <v>1102</v>
      </c>
      <c r="F18" s="114">
        <v>1113</v>
      </c>
      <c r="G18" s="114">
        <v>1108</v>
      </c>
      <c r="H18" s="140">
        <v>1071</v>
      </c>
      <c r="I18" s="115">
        <v>35</v>
      </c>
      <c r="J18" s="116">
        <v>3.2679738562091503</v>
      </c>
      <c r="K18" s="110"/>
      <c r="L18" s="110"/>
      <c r="M18" s="110"/>
      <c r="N18" s="110"/>
      <c r="O18" s="110"/>
    </row>
    <row r="19" spans="1:15" s="110" customFormat="1" ht="24.95" customHeight="1" x14ac:dyDescent="0.2">
      <c r="A19" s="193" t="s">
        <v>146</v>
      </c>
      <c r="B19" s="199" t="s">
        <v>147</v>
      </c>
      <c r="C19" s="113">
        <v>16.566304777811965</v>
      </c>
      <c r="D19" s="115">
        <v>3769</v>
      </c>
      <c r="E19" s="114">
        <v>3903</v>
      </c>
      <c r="F19" s="114">
        <v>3964</v>
      </c>
      <c r="G19" s="114">
        <v>4110</v>
      </c>
      <c r="H19" s="140">
        <v>3947</v>
      </c>
      <c r="I19" s="115">
        <v>-178</v>
      </c>
      <c r="J19" s="116">
        <v>-4.5097542437294145</v>
      </c>
    </row>
    <row r="20" spans="1:15" s="287" customFormat="1" ht="24.95" customHeight="1" x14ac:dyDescent="0.2">
      <c r="A20" s="193" t="s">
        <v>148</v>
      </c>
      <c r="B20" s="199" t="s">
        <v>149</v>
      </c>
      <c r="C20" s="113">
        <v>8.0216254230583264</v>
      </c>
      <c r="D20" s="115">
        <v>1825</v>
      </c>
      <c r="E20" s="114">
        <v>1909</v>
      </c>
      <c r="F20" s="114">
        <v>1917</v>
      </c>
      <c r="G20" s="114">
        <v>1877</v>
      </c>
      <c r="H20" s="140">
        <v>1905</v>
      </c>
      <c r="I20" s="115">
        <v>-80</v>
      </c>
      <c r="J20" s="116">
        <v>-4.1994750656167978</v>
      </c>
      <c r="K20" s="110"/>
      <c r="L20" s="110"/>
      <c r="M20" s="110"/>
      <c r="N20" s="110"/>
      <c r="O20" s="110"/>
    </row>
    <row r="21" spans="1:15" s="110" customFormat="1" ht="24.95" customHeight="1" x14ac:dyDescent="0.2">
      <c r="A21" s="201" t="s">
        <v>150</v>
      </c>
      <c r="B21" s="202" t="s">
        <v>151</v>
      </c>
      <c r="C21" s="113">
        <v>12.24561557733726</v>
      </c>
      <c r="D21" s="115">
        <v>2786</v>
      </c>
      <c r="E21" s="114">
        <v>3192</v>
      </c>
      <c r="F21" s="114">
        <v>3272</v>
      </c>
      <c r="G21" s="114">
        <v>3354</v>
      </c>
      <c r="H21" s="140">
        <v>3202</v>
      </c>
      <c r="I21" s="115">
        <v>-416</v>
      </c>
      <c r="J21" s="116">
        <v>-12.991880074953155</v>
      </c>
    </row>
    <row r="22" spans="1:15" s="110" customFormat="1" ht="24.95" customHeight="1" x14ac:dyDescent="0.2">
      <c r="A22" s="201" t="s">
        <v>152</v>
      </c>
      <c r="B22" s="199" t="s">
        <v>153</v>
      </c>
      <c r="C22" s="113">
        <v>1.3318095907872181</v>
      </c>
      <c r="D22" s="115">
        <v>303</v>
      </c>
      <c r="E22" s="114">
        <v>329</v>
      </c>
      <c r="F22" s="114">
        <v>326</v>
      </c>
      <c r="G22" s="114">
        <v>336</v>
      </c>
      <c r="H22" s="140">
        <v>320</v>
      </c>
      <c r="I22" s="115">
        <v>-17</v>
      </c>
      <c r="J22" s="116">
        <v>-5.3125</v>
      </c>
    </row>
    <row r="23" spans="1:15" s="110" customFormat="1" ht="24.95" customHeight="1" x14ac:dyDescent="0.2">
      <c r="A23" s="193" t="s">
        <v>154</v>
      </c>
      <c r="B23" s="199" t="s">
        <v>155</v>
      </c>
      <c r="C23" s="113">
        <v>1.213133488637862</v>
      </c>
      <c r="D23" s="115">
        <v>276</v>
      </c>
      <c r="E23" s="114">
        <v>277</v>
      </c>
      <c r="F23" s="114">
        <v>272</v>
      </c>
      <c r="G23" s="114">
        <v>272</v>
      </c>
      <c r="H23" s="140">
        <v>281</v>
      </c>
      <c r="I23" s="115">
        <v>-5</v>
      </c>
      <c r="J23" s="116">
        <v>-1.7793594306049823</v>
      </c>
    </row>
    <row r="24" spans="1:15" s="110" customFormat="1" ht="24.95" customHeight="1" x14ac:dyDescent="0.2">
      <c r="A24" s="193" t="s">
        <v>156</v>
      </c>
      <c r="B24" s="199" t="s">
        <v>221</v>
      </c>
      <c r="C24" s="113">
        <v>7.4414311458836977</v>
      </c>
      <c r="D24" s="115">
        <v>1693</v>
      </c>
      <c r="E24" s="114">
        <v>1752</v>
      </c>
      <c r="F24" s="114">
        <v>1736</v>
      </c>
      <c r="G24" s="114">
        <v>1753</v>
      </c>
      <c r="H24" s="140">
        <v>1724</v>
      </c>
      <c r="I24" s="115">
        <v>-31</v>
      </c>
      <c r="J24" s="116">
        <v>-1.7981438515081207</v>
      </c>
    </row>
    <row r="25" spans="1:15" s="110" customFormat="1" ht="24.95" customHeight="1" x14ac:dyDescent="0.2">
      <c r="A25" s="193" t="s">
        <v>222</v>
      </c>
      <c r="B25" s="204" t="s">
        <v>159</v>
      </c>
      <c r="C25" s="113">
        <v>7.2304514087292864</v>
      </c>
      <c r="D25" s="115">
        <v>1645</v>
      </c>
      <c r="E25" s="114">
        <v>1758</v>
      </c>
      <c r="F25" s="114">
        <v>1849</v>
      </c>
      <c r="G25" s="114">
        <v>1835</v>
      </c>
      <c r="H25" s="140">
        <v>1802</v>
      </c>
      <c r="I25" s="115">
        <v>-157</v>
      </c>
      <c r="J25" s="116">
        <v>-8.712541620421753</v>
      </c>
    </row>
    <row r="26" spans="1:15" s="110" customFormat="1" ht="24.95" customHeight="1" x14ac:dyDescent="0.2">
      <c r="A26" s="201">
        <v>782.78300000000002</v>
      </c>
      <c r="B26" s="203" t="s">
        <v>160</v>
      </c>
      <c r="C26" s="113">
        <v>4.8349523097885809E-2</v>
      </c>
      <c r="D26" s="115">
        <v>11</v>
      </c>
      <c r="E26" s="114">
        <v>13</v>
      </c>
      <c r="F26" s="114">
        <v>13</v>
      </c>
      <c r="G26" s="114">
        <v>14</v>
      </c>
      <c r="H26" s="140">
        <v>13</v>
      </c>
      <c r="I26" s="115">
        <v>-2</v>
      </c>
      <c r="J26" s="116">
        <v>-15.384615384615385</v>
      </c>
    </row>
    <row r="27" spans="1:15" s="110" customFormat="1" ht="24.95" customHeight="1" x14ac:dyDescent="0.2">
      <c r="A27" s="193" t="s">
        <v>161</v>
      </c>
      <c r="B27" s="199" t="s">
        <v>162</v>
      </c>
      <c r="C27" s="113">
        <v>3.0811832446925411</v>
      </c>
      <c r="D27" s="115">
        <v>701</v>
      </c>
      <c r="E27" s="114">
        <v>704</v>
      </c>
      <c r="F27" s="114">
        <v>728</v>
      </c>
      <c r="G27" s="114">
        <v>729</v>
      </c>
      <c r="H27" s="140">
        <v>705</v>
      </c>
      <c r="I27" s="115">
        <v>-4</v>
      </c>
      <c r="J27" s="116">
        <v>-0.56737588652482274</v>
      </c>
    </row>
    <row r="28" spans="1:15" s="110" customFormat="1" ht="24.95" customHeight="1" x14ac:dyDescent="0.2">
      <c r="A28" s="193" t="s">
        <v>163</v>
      </c>
      <c r="B28" s="199" t="s">
        <v>164</v>
      </c>
      <c r="C28" s="113">
        <v>2.1933101841677289</v>
      </c>
      <c r="D28" s="115">
        <v>499</v>
      </c>
      <c r="E28" s="114">
        <v>512</v>
      </c>
      <c r="F28" s="114">
        <v>497</v>
      </c>
      <c r="G28" s="114">
        <v>509</v>
      </c>
      <c r="H28" s="140">
        <v>507</v>
      </c>
      <c r="I28" s="115">
        <v>-8</v>
      </c>
      <c r="J28" s="116">
        <v>-1.5779092702169626</v>
      </c>
    </row>
    <row r="29" spans="1:15" s="110" customFormat="1" ht="24.95" customHeight="1" x14ac:dyDescent="0.2">
      <c r="A29" s="193">
        <v>86</v>
      </c>
      <c r="B29" s="199" t="s">
        <v>165</v>
      </c>
      <c r="C29" s="113">
        <v>5.2437255505252516</v>
      </c>
      <c r="D29" s="115">
        <v>1193</v>
      </c>
      <c r="E29" s="114">
        <v>1202</v>
      </c>
      <c r="F29" s="114">
        <v>1201</v>
      </c>
      <c r="G29" s="114">
        <v>1208</v>
      </c>
      <c r="H29" s="140">
        <v>1206</v>
      </c>
      <c r="I29" s="115">
        <v>-13</v>
      </c>
      <c r="J29" s="116">
        <v>-1.0779436152570481</v>
      </c>
    </row>
    <row r="30" spans="1:15" s="110" customFormat="1" ht="24.95" customHeight="1" x14ac:dyDescent="0.2">
      <c r="A30" s="193">
        <v>87.88</v>
      </c>
      <c r="B30" s="204" t="s">
        <v>166</v>
      </c>
      <c r="C30" s="113">
        <v>5.9601775746121053</v>
      </c>
      <c r="D30" s="115">
        <v>1356</v>
      </c>
      <c r="E30" s="114">
        <v>1366</v>
      </c>
      <c r="F30" s="114">
        <v>1374</v>
      </c>
      <c r="G30" s="114">
        <v>1371</v>
      </c>
      <c r="H30" s="140">
        <v>1358</v>
      </c>
      <c r="I30" s="115">
        <v>-2</v>
      </c>
      <c r="J30" s="116">
        <v>-0.14727540500736377</v>
      </c>
    </row>
    <row r="31" spans="1:15" s="110" customFormat="1" ht="24.95" customHeight="1" x14ac:dyDescent="0.2">
      <c r="A31" s="193" t="s">
        <v>167</v>
      </c>
      <c r="B31" s="199" t="s">
        <v>168</v>
      </c>
      <c r="C31" s="113">
        <v>11.401696628719616</v>
      </c>
      <c r="D31" s="115">
        <v>2594</v>
      </c>
      <c r="E31" s="114">
        <v>2771</v>
      </c>
      <c r="F31" s="114">
        <v>2772</v>
      </c>
      <c r="G31" s="114">
        <v>2790</v>
      </c>
      <c r="H31" s="140">
        <v>2752</v>
      </c>
      <c r="I31" s="115">
        <v>-158</v>
      </c>
      <c r="J31" s="116">
        <v>-5.7412790697674421</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6.4656498615445477</v>
      </c>
      <c r="D34" s="115">
        <v>1471</v>
      </c>
      <c r="E34" s="114">
        <v>1476</v>
      </c>
      <c r="F34" s="114">
        <v>1467</v>
      </c>
      <c r="G34" s="114">
        <v>1478</v>
      </c>
      <c r="H34" s="140">
        <v>1424</v>
      </c>
      <c r="I34" s="115">
        <v>47</v>
      </c>
      <c r="J34" s="116">
        <v>3.3005617977528088</v>
      </c>
    </row>
    <row r="35" spans="1:10" s="110" customFormat="1" ht="24.95" customHeight="1" x14ac:dyDescent="0.2">
      <c r="A35" s="292" t="s">
        <v>171</v>
      </c>
      <c r="B35" s="293" t="s">
        <v>172</v>
      </c>
      <c r="C35" s="113">
        <v>11.551140609203991</v>
      </c>
      <c r="D35" s="115">
        <v>2628</v>
      </c>
      <c r="E35" s="114">
        <v>2647</v>
      </c>
      <c r="F35" s="114">
        <v>2667</v>
      </c>
      <c r="G35" s="114">
        <v>2667</v>
      </c>
      <c r="H35" s="140">
        <v>2600</v>
      </c>
      <c r="I35" s="115">
        <v>28</v>
      </c>
      <c r="J35" s="116">
        <v>1.0769230769230769</v>
      </c>
    </row>
    <row r="36" spans="1:10" s="110" customFormat="1" ht="24.95" customHeight="1" x14ac:dyDescent="0.2">
      <c r="A36" s="294" t="s">
        <v>173</v>
      </c>
      <c r="B36" s="295" t="s">
        <v>174</v>
      </c>
      <c r="C36" s="125">
        <v>81.97881411806074</v>
      </c>
      <c r="D36" s="143">
        <v>18651</v>
      </c>
      <c r="E36" s="144">
        <v>19688</v>
      </c>
      <c r="F36" s="144">
        <v>19921</v>
      </c>
      <c r="G36" s="144">
        <v>20158</v>
      </c>
      <c r="H36" s="145">
        <v>19722</v>
      </c>
      <c r="I36" s="143">
        <v>-1071</v>
      </c>
      <c r="J36" s="146">
        <v>-5.4304837237602674</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22751</v>
      </c>
      <c r="F11" s="264">
        <v>23812</v>
      </c>
      <c r="G11" s="264">
        <v>24056</v>
      </c>
      <c r="H11" s="264">
        <v>24304</v>
      </c>
      <c r="I11" s="265">
        <v>23747</v>
      </c>
      <c r="J11" s="263">
        <v>-996</v>
      </c>
      <c r="K11" s="266">
        <v>-4.1942140059797026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44.398048437431321</v>
      </c>
      <c r="E13" s="115">
        <v>10101</v>
      </c>
      <c r="F13" s="114">
        <v>10595</v>
      </c>
      <c r="G13" s="114">
        <v>10815</v>
      </c>
      <c r="H13" s="114">
        <v>10874</v>
      </c>
      <c r="I13" s="140">
        <v>10562</v>
      </c>
      <c r="J13" s="115">
        <v>-461</v>
      </c>
      <c r="K13" s="116">
        <v>-4.3647036546108691</v>
      </c>
    </row>
    <row r="14" spans="1:15" ht="15.95" customHeight="1" x14ac:dyDescent="0.2">
      <c r="A14" s="306" t="s">
        <v>230</v>
      </c>
      <c r="B14" s="307"/>
      <c r="C14" s="308"/>
      <c r="D14" s="113">
        <v>43.294800228561385</v>
      </c>
      <c r="E14" s="115">
        <v>9850</v>
      </c>
      <c r="F14" s="114">
        <v>10329</v>
      </c>
      <c r="G14" s="114">
        <v>10344</v>
      </c>
      <c r="H14" s="114">
        <v>10534</v>
      </c>
      <c r="I14" s="140">
        <v>10348</v>
      </c>
      <c r="J14" s="115">
        <v>-498</v>
      </c>
      <c r="K14" s="116">
        <v>-4.8125241592578272</v>
      </c>
    </row>
    <row r="15" spans="1:15" ht="15.95" customHeight="1" x14ac:dyDescent="0.2">
      <c r="A15" s="306" t="s">
        <v>231</v>
      </c>
      <c r="B15" s="307"/>
      <c r="C15" s="308"/>
      <c r="D15" s="113">
        <v>4.5668322271548503</v>
      </c>
      <c r="E15" s="115">
        <v>1039</v>
      </c>
      <c r="F15" s="114">
        <v>1088</v>
      </c>
      <c r="G15" s="114">
        <v>1100</v>
      </c>
      <c r="H15" s="114">
        <v>1085</v>
      </c>
      <c r="I15" s="140">
        <v>1072</v>
      </c>
      <c r="J15" s="115">
        <v>-33</v>
      </c>
      <c r="K15" s="116">
        <v>-3.0783582089552239</v>
      </c>
    </row>
    <row r="16" spans="1:15" ht="15.95" customHeight="1" x14ac:dyDescent="0.2">
      <c r="A16" s="306" t="s">
        <v>232</v>
      </c>
      <c r="B16" s="307"/>
      <c r="C16" s="308"/>
      <c r="D16" s="113">
        <v>2.9800887873060526</v>
      </c>
      <c r="E16" s="115">
        <v>678</v>
      </c>
      <c r="F16" s="114">
        <v>693</v>
      </c>
      <c r="G16" s="114">
        <v>692</v>
      </c>
      <c r="H16" s="114">
        <v>688</v>
      </c>
      <c r="I16" s="140">
        <v>687</v>
      </c>
      <c r="J16" s="115">
        <v>-9</v>
      </c>
      <c r="K16" s="116">
        <v>-1.3100436681222707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5.314052129576722</v>
      </c>
      <c r="E18" s="115">
        <v>1209</v>
      </c>
      <c r="F18" s="114">
        <v>1197</v>
      </c>
      <c r="G18" s="114">
        <v>1196</v>
      </c>
      <c r="H18" s="114">
        <v>1202</v>
      </c>
      <c r="I18" s="140">
        <v>1169</v>
      </c>
      <c r="J18" s="115">
        <v>40</v>
      </c>
      <c r="K18" s="116">
        <v>3.4217279726261762</v>
      </c>
    </row>
    <row r="19" spans="1:11" ht="14.1" customHeight="1" x14ac:dyDescent="0.2">
      <c r="A19" s="306" t="s">
        <v>235</v>
      </c>
      <c r="B19" s="307" t="s">
        <v>236</v>
      </c>
      <c r="C19" s="308"/>
      <c r="D19" s="113">
        <v>4.5976001054898683</v>
      </c>
      <c r="E19" s="115">
        <v>1046</v>
      </c>
      <c r="F19" s="114">
        <v>1040</v>
      </c>
      <c r="G19" s="114">
        <v>1039</v>
      </c>
      <c r="H19" s="114">
        <v>1040</v>
      </c>
      <c r="I19" s="140">
        <v>1028</v>
      </c>
      <c r="J19" s="115">
        <v>18</v>
      </c>
      <c r="K19" s="116">
        <v>1.7509727626459144</v>
      </c>
    </row>
    <row r="20" spans="1:11" ht="14.1" customHeight="1" x14ac:dyDescent="0.2">
      <c r="A20" s="306">
        <v>12</v>
      </c>
      <c r="B20" s="307" t="s">
        <v>237</v>
      </c>
      <c r="C20" s="308"/>
      <c r="D20" s="113">
        <v>1.828491055338227</v>
      </c>
      <c r="E20" s="115">
        <v>416</v>
      </c>
      <c r="F20" s="114">
        <v>416</v>
      </c>
      <c r="G20" s="114">
        <v>425</v>
      </c>
      <c r="H20" s="114">
        <v>421</v>
      </c>
      <c r="I20" s="140">
        <v>405</v>
      </c>
      <c r="J20" s="115">
        <v>11</v>
      </c>
      <c r="K20" s="116">
        <v>2.7160493827160495</v>
      </c>
    </row>
    <row r="21" spans="1:11" ht="14.1" customHeight="1" x14ac:dyDescent="0.2">
      <c r="A21" s="306">
        <v>21</v>
      </c>
      <c r="B21" s="307" t="s">
        <v>238</v>
      </c>
      <c r="C21" s="308"/>
      <c r="D21" s="113">
        <v>7.0326579051470259E-2</v>
      </c>
      <c r="E21" s="115">
        <v>16</v>
      </c>
      <c r="F21" s="114">
        <v>13</v>
      </c>
      <c r="G21" s="114">
        <v>16</v>
      </c>
      <c r="H21" s="114">
        <v>18</v>
      </c>
      <c r="I21" s="140">
        <v>15</v>
      </c>
      <c r="J21" s="115">
        <v>1</v>
      </c>
      <c r="K21" s="116">
        <v>6.666666666666667</v>
      </c>
    </row>
    <row r="22" spans="1:11" ht="14.1" customHeight="1" x14ac:dyDescent="0.2">
      <c r="A22" s="306">
        <v>22</v>
      </c>
      <c r="B22" s="307" t="s">
        <v>239</v>
      </c>
      <c r="C22" s="308"/>
      <c r="D22" s="113">
        <v>0.66370708979825066</v>
      </c>
      <c r="E22" s="115">
        <v>151</v>
      </c>
      <c r="F22" s="114">
        <v>166</v>
      </c>
      <c r="G22" s="114">
        <v>169</v>
      </c>
      <c r="H22" s="114">
        <v>175</v>
      </c>
      <c r="I22" s="140">
        <v>183</v>
      </c>
      <c r="J22" s="115">
        <v>-32</v>
      </c>
      <c r="K22" s="116">
        <v>-17.486338797814209</v>
      </c>
    </row>
    <row r="23" spans="1:11" ht="14.1" customHeight="1" x14ac:dyDescent="0.2">
      <c r="A23" s="306">
        <v>23</v>
      </c>
      <c r="B23" s="307" t="s">
        <v>240</v>
      </c>
      <c r="C23" s="308"/>
      <c r="D23" s="113">
        <v>0.4703089974067074</v>
      </c>
      <c r="E23" s="115">
        <v>107</v>
      </c>
      <c r="F23" s="114">
        <v>108</v>
      </c>
      <c r="G23" s="114">
        <v>109</v>
      </c>
      <c r="H23" s="114">
        <v>115</v>
      </c>
      <c r="I23" s="140">
        <v>112</v>
      </c>
      <c r="J23" s="115">
        <v>-5</v>
      </c>
      <c r="K23" s="116">
        <v>-4.4642857142857144</v>
      </c>
    </row>
    <row r="24" spans="1:11" ht="14.1" customHeight="1" x14ac:dyDescent="0.2">
      <c r="A24" s="306">
        <v>24</v>
      </c>
      <c r="B24" s="307" t="s">
        <v>241</v>
      </c>
      <c r="C24" s="308"/>
      <c r="D24" s="113">
        <v>0.43075029669025539</v>
      </c>
      <c r="E24" s="115">
        <v>98</v>
      </c>
      <c r="F24" s="114">
        <v>100</v>
      </c>
      <c r="G24" s="114">
        <v>95</v>
      </c>
      <c r="H24" s="114">
        <v>106</v>
      </c>
      <c r="I24" s="140">
        <v>100</v>
      </c>
      <c r="J24" s="115">
        <v>-2</v>
      </c>
      <c r="K24" s="116">
        <v>-2</v>
      </c>
    </row>
    <row r="25" spans="1:11" ht="14.1" customHeight="1" x14ac:dyDescent="0.2">
      <c r="A25" s="306">
        <v>25</v>
      </c>
      <c r="B25" s="307" t="s">
        <v>242</v>
      </c>
      <c r="C25" s="308"/>
      <c r="D25" s="113">
        <v>1.1999472550657113</v>
      </c>
      <c r="E25" s="115">
        <v>273</v>
      </c>
      <c r="F25" s="114">
        <v>279</v>
      </c>
      <c r="G25" s="114">
        <v>290</v>
      </c>
      <c r="H25" s="114">
        <v>312</v>
      </c>
      <c r="I25" s="140">
        <v>315</v>
      </c>
      <c r="J25" s="115">
        <v>-42</v>
      </c>
      <c r="K25" s="116">
        <v>-13.333333333333334</v>
      </c>
    </row>
    <row r="26" spans="1:11" ht="14.1" customHeight="1" x14ac:dyDescent="0.2">
      <c r="A26" s="306">
        <v>26</v>
      </c>
      <c r="B26" s="307" t="s">
        <v>243</v>
      </c>
      <c r="C26" s="308"/>
      <c r="D26" s="113">
        <v>0.58898509955606348</v>
      </c>
      <c r="E26" s="115">
        <v>134</v>
      </c>
      <c r="F26" s="114">
        <v>131</v>
      </c>
      <c r="G26" s="114">
        <v>128</v>
      </c>
      <c r="H26" s="114">
        <v>121</v>
      </c>
      <c r="I26" s="140">
        <v>121</v>
      </c>
      <c r="J26" s="115">
        <v>13</v>
      </c>
      <c r="K26" s="116">
        <v>10.743801652892563</v>
      </c>
    </row>
    <row r="27" spans="1:11" ht="14.1" customHeight="1" x14ac:dyDescent="0.2">
      <c r="A27" s="306">
        <v>27</v>
      </c>
      <c r="B27" s="307" t="s">
        <v>244</v>
      </c>
      <c r="C27" s="308"/>
      <c r="D27" s="113">
        <v>0.3208650169223331</v>
      </c>
      <c r="E27" s="115">
        <v>73</v>
      </c>
      <c r="F27" s="114">
        <v>72</v>
      </c>
      <c r="G27" s="114">
        <v>69</v>
      </c>
      <c r="H27" s="114">
        <v>72</v>
      </c>
      <c r="I27" s="140">
        <v>73</v>
      </c>
      <c r="J27" s="115">
        <v>0</v>
      </c>
      <c r="K27" s="116">
        <v>0</v>
      </c>
    </row>
    <row r="28" spans="1:11" ht="14.1" customHeight="1" x14ac:dyDescent="0.2">
      <c r="A28" s="306">
        <v>28</v>
      </c>
      <c r="B28" s="307" t="s">
        <v>245</v>
      </c>
      <c r="C28" s="308"/>
      <c r="D28" s="113">
        <v>0.20218891477297701</v>
      </c>
      <c r="E28" s="115">
        <v>46</v>
      </c>
      <c r="F28" s="114">
        <v>45</v>
      </c>
      <c r="G28" s="114">
        <v>43</v>
      </c>
      <c r="H28" s="114">
        <v>51</v>
      </c>
      <c r="I28" s="140">
        <v>44</v>
      </c>
      <c r="J28" s="115">
        <v>2</v>
      </c>
      <c r="K28" s="116">
        <v>4.5454545454545459</v>
      </c>
    </row>
    <row r="29" spans="1:11" ht="14.1" customHeight="1" x14ac:dyDescent="0.2">
      <c r="A29" s="306">
        <v>29</v>
      </c>
      <c r="B29" s="307" t="s">
        <v>246</v>
      </c>
      <c r="C29" s="308"/>
      <c r="D29" s="113">
        <v>2.9273438530174496</v>
      </c>
      <c r="E29" s="115">
        <v>666</v>
      </c>
      <c r="F29" s="114">
        <v>741</v>
      </c>
      <c r="G29" s="114">
        <v>730</v>
      </c>
      <c r="H29" s="114">
        <v>742</v>
      </c>
      <c r="I29" s="140">
        <v>721</v>
      </c>
      <c r="J29" s="115">
        <v>-55</v>
      </c>
      <c r="K29" s="116">
        <v>-7.6282940360610265</v>
      </c>
    </row>
    <row r="30" spans="1:11" ht="14.1" customHeight="1" x14ac:dyDescent="0.2">
      <c r="A30" s="306" t="s">
        <v>247</v>
      </c>
      <c r="B30" s="307" t="s">
        <v>248</v>
      </c>
      <c r="C30" s="308"/>
      <c r="D30" s="113" t="s">
        <v>514</v>
      </c>
      <c r="E30" s="115" t="s">
        <v>514</v>
      </c>
      <c r="F30" s="114" t="s">
        <v>514</v>
      </c>
      <c r="G30" s="114" t="s">
        <v>514</v>
      </c>
      <c r="H30" s="114" t="s">
        <v>514</v>
      </c>
      <c r="I30" s="140" t="s">
        <v>514</v>
      </c>
      <c r="J30" s="115" t="s">
        <v>514</v>
      </c>
      <c r="K30" s="116" t="s">
        <v>514</v>
      </c>
    </row>
    <row r="31" spans="1:11" ht="14.1" customHeight="1" x14ac:dyDescent="0.2">
      <c r="A31" s="306" t="s">
        <v>249</v>
      </c>
      <c r="B31" s="307" t="s">
        <v>250</v>
      </c>
      <c r="C31" s="308"/>
      <c r="D31" s="113">
        <v>2.386708276559272</v>
      </c>
      <c r="E31" s="115">
        <v>543</v>
      </c>
      <c r="F31" s="114">
        <v>616</v>
      </c>
      <c r="G31" s="114">
        <v>607</v>
      </c>
      <c r="H31" s="114">
        <v>629</v>
      </c>
      <c r="I31" s="140">
        <v>599</v>
      </c>
      <c r="J31" s="115">
        <v>-56</v>
      </c>
      <c r="K31" s="116">
        <v>-9.348914858096828</v>
      </c>
    </row>
    <row r="32" spans="1:11" ht="14.1" customHeight="1" x14ac:dyDescent="0.2">
      <c r="A32" s="306">
        <v>31</v>
      </c>
      <c r="B32" s="307" t="s">
        <v>251</v>
      </c>
      <c r="C32" s="308"/>
      <c r="D32" s="113">
        <v>0.12746692453078987</v>
      </c>
      <c r="E32" s="115">
        <v>29</v>
      </c>
      <c r="F32" s="114">
        <v>27</v>
      </c>
      <c r="G32" s="114">
        <v>29</v>
      </c>
      <c r="H32" s="114">
        <v>34</v>
      </c>
      <c r="I32" s="140">
        <v>29</v>
      </c>
      <c r="J32" s="115">
        <v>0</v>
      </c>
      <c r="K32" s="116">
        <v>0</v>
      </c>
    </row>
    <row r="33" spans="1:11" ht="14.1" customHeight="1" x14ac:dyDescent="0.2">
      <c r="A33" s="306">
        <v>32</v>
      </c>
      <c r="B33" s="307" t="s">
        <v>252</v>
      </c>
      <c r="C33" s="308"/>
      <c r="D33" s="113">
        <v>1.0461078633906202</v>
      </c>
      <c r="E33" s="115">
        <v>238</v>
      </c>
      <c r="F33" s="114">
        <v>231</v>
      </c>
      <c r="G33" s="114">
        <v>243</v>
      </c>
      <c r="H33" s="114">
        <v>250</v>
      </c>
      <c r="I33" s="140">
        <v>245</v>
      </c>
      <c r="J33" s="115">
        <v>-7</v>
      </c>
      <c r="K33" s="116">
        <v>-2.8571428571428572</v>
      </c>
    </row>
    <row r="34" spans="1:11" ht="14.1" customHeight="1" x14ac:dyDescent="0.2">
      <c r="A34" s="306">
        <v>33</v>
      </c>
      <c r="B34" s="307" t="s">
        <v>253</v>
      </c>
      <c r="C34" s="308"/>
      <c r="D34" s="113">
        <v>0.4790998197881412</v>
      </c>
      <c r="E34" s="115">
        <v>109</v>
      </c>
      <c r="F34" s="114">
        <v>102</v>
      </c>
      <c r="G34" s="114">
        <v>107</v>
      </c>
      <c r="H34" s="114">
        <v>108</v>
      </c>
      <c r="I34" s="140">
        <v>105</v>
      </c>
      <c r="J34" s="115">
        <v>4</v>
      </c>
      <c r="K34" s="116">
        <v>3.8095238095238093</v>
      </c>
    </row>
    <row r="35" spans="1:11" ht="14.1" customHeight="1" x14ac:dyDescent="0.2">
      <c r="A35" s="306">
        <v>34</v>
      </c>
      <c r="B35" s="307" t="s">
        <v>254</v>
      </c>
      <c r="C35" s="308"/>
      <c r="D35" s="113">
        <v>5.1690035602830644</v>
      </c>
      <c r="E35" s="115">
        <v>1176</v>
      </c>
      <c r="F35" s="114">
        <v>1209</v>
      </c>
      <c r="G35" s="114">
        <v>1209</v>
      </c>
      <c r="H35" s="114">
        <v>1220</v>
      </c>
      <c r="I35" s="140">
        <v>1217</v>
      </c>
      <c r="J35" s="115">
        <v>-41</v>
      </c>
      <c r="K35" s="116">
        <v>-3.3689400164338537</v>
      </c>
    </row>
    <row r="36" spans="1:11" ht="14.1" customHeight="1" x14ac:dyDescent="0.2">
      <c r="A36" s="306">
        <v>41</v>
      </c>
      <c r="B36" s="307" t="s">
        <v>255</v>
      </c>
      <c r="C36" s="308"/>
      <c r="D36" s="113">
        <v>6.593116786075337E-2</v>
      </c>
      <c r="E36" s="115">
        <v>15</v>
      </c>
      <c r="F36" s="114">
        <v>15</v>
      </c>
      <c r="G36" s="114">
        <v>16</v>
      </c>
      <c r="H36" s="114">
        <v>17</v>
      </c>
      <c r="I36" s="140">
        <v>17</v>
      </c>
      <c r="J36" s="115">
        <v>-2</v>
      </c>
      <c r="K36" s="116">
        <v>-11.764705882352942</v>
      </c>
    </row>
    <row r="37" spans="1:11" ht="14.1" customHeight="1" x14ac:dyDescent="0.2">
      <c r="A37" s="306">
        <v>42</v>
      </c>
      <c r="B37" s="307" t="s">
        <v>256</v>
      </c>
      <c r="C37" s="308"/>
      <c r="D37" s="113" t="s">
        <v>514</v>
      </c>
      <c r="E37" s="115" t="s">
        <v>514</v>
      </c>
      <c r="F37" s="114" t="s">
        <v>514</v>
      </c>
      <c r="G37" s="114" t="s">
        <v>514</v>
      </c>
      <c r="H37" s="114" t="s">
        <v>514</v>
      </c>
      <c r="I37" s="140" t="s">
        <v>514</v>
      </c>
      <c r="J37" s="115" t="s">
        <v>514</v>
      </c>
      <c r="K37" s="116" t="s">
        <v>514</v>
      </c>
    </row>
    <row r="38" spans="1:11" ht="14.1" customHeight="1" x14ac:dyDescent="0.2">
      <c r="A38" s="306">
        <v>43</v>
      </c>
      <c r="B38" s="307" t="s">
        <v>257</v>
      </c>
      <c r="C38" s="308"/>
      <c r="D38" s="113">
        <v>0.34723748406663446</v>
      </c>
      <c r="E38" s="115">
        <v>79</v>
      </c>
      <c r="F38" s="114">
        <v>79</v>
      </c>
      <c r="G38" s="114">
        <v>76</v>
      </c>
      <c r="H38" s="114">
        <v>78</v>
      </c>
      <c r="I38" s="140">
        <v>76</v>
      </c>
      <c r="J38" s="115">
        <v>3</v>
      </c>
      <c r="K38" s="116">
        <v>3.9473684210526314</v>
      </c>
    </row>
    <row r="39" spans="1:11" ht="14.1" customHeight="1" x14ac:dyDescent="0.2">
      <c r="A39" s="306">
        <v>51</v>
      </c>
      <c r="B39" s="307" t="s">
        <v>258</v>
      </c>
      <c r="C39" s="308"/>
      <c r="D39" s="113">
        <v>8.2413959825941721</v>
      </c>
      <c r="E39" s="115">
        <v>1875</v>
      </c>
      <c r="F39" s="114">
        <v>1899</v>
      </c>
      <c r="G39" s="114">
        <v>1905</v>
      </c>
      <c r="H39" s="114">
        <v>1899</v>
      </c>
      <c r="I39" s="140">
        <v>1909</v>
      </c>
      <c r="J39" s="115">
        <v>-34</v>
      </c>
      <c r="K39" s="116">
        <v>-1.7810371922472499</v>
      </c>
    </row>
    <row r="40" spans="1:11" ht="14.1" customHeight="1" x14ac:dyDescent="0.2">
      <c r="A40" s="306" t="s">
        <v>259</v>
      </c>
      <c r="B40" s="307" t="s">
        <v>260</v>
      </c>
      <c r="C40" s="308"/>
      <c r="D40" s="113">
        <v>7.5820843039866377</v>
      </c>
      <c r="E40" s="115">
        <v>1725</v>
      </c>
      <c r="F40" s="114">
        <v>1742</v>
      </c>
      <c r="G40" s="114">
        <v>1743</v>
      </c>
      <c r="H40" s="114">
        <v>1755</v>
      </c>
      <c r="I40" s="140">
        <v>1785</v>
      </c>
      <c r="J40" s="115">
        <v>-60</v>
      </c>
      <c r="K40" s="116">
        <v>-3.3613445378151261</v>
      </c>
    </row>
    <row r="41" spans="1:11" ht="14.1" customHeight="1" x14ac:dyDescent="0.2">
      <c r="A41" s="306"/>
      <c r="B41" s="307" t="s">
        <v>261</v>
      </c>
      <c r="C41" s="308"/>
      <c r="D41" s="113">
        <v>2.4834073227550437</v>
      </c>
      <c r="E41" s="115">
        <v>565</v>
      </c>
      <c r="F41" s="114">
        <v>579</v>
      </c>
      <c r="G41" s="114">
        <v>588</v>
      </c>
      <c r="H41" s="114">
        <v>595</v>
      </c>
      <c r="I41" s="140">
        <v>563</v>
      </c>
      <c r="J41" s="115">
        <v>2</v>
      </c>
      <c r="K41" s="116">
        <v>0.35523978685612789</v>
      </c>
    </row>
    <row r="42" spans="1:11" ht="14.1" customHeight="1" x14ac:dyDescent="0.2">
      <c r="A42" s="306">
        <v>52</v>
      </c>
      <c r="B42" s="307" t="s">
        <v>262</v>
      </c>
      <c r="C42" s="308"/>
      <c r="D42" s="113">
        <v>5.9909454529471233</v>
      </c>
      <c r="E42" s="115">
        <v>1363</v>
      </c>
      <c r="F42" s="114">
        <v>1423</v>
      </c>
      <c r="G42" s="114">
        <v>1412</v>
      </c>
      <c r="H42" s="114">
        <v>1359</v>
      </c>
      <c r="I42" s="140">
        <v>1369</v>
      </c>
      <c r="J42" s="115">
        <v>-6</v>
      </c>
      <c r="K42" s="116">
        <v>-0.43827611395178961</v>
      </c>
    </row>
    <row r="43" spans="1:11" ht="14.1" customHeight="1" x14ac:dyDescent="0.2">
      <c r="A43" s="306" t="s">
        <v>263</v>
      </c>
      <c r="B43" s="307" t="s">
        <v>264</v>
      </c>
      <c r="C43" s="308"/>
      <c r="D43" s="113">
        <v>5.4459144652982285</v>
      </c>
      <c r="E43" s="115">
        <v>1239</v>
      </c>
      <c r="F43" s="114">
        <v>1280</v>
      </c>
      <c r="G43" s="114">
        <v>1261</v>
      </c>
      <c r="H43" s="114">
        <v>1220</v>
      </c>
      <c r="I43" s="140">
        <v>1252</v>
      </c>
      <c r="J43" s="115">
        <v>-13</v>
      </c>
      <c r="K43" s="116">
        <v>-1.0383386581469649</v>
      </c>
    </row>
    <row r="44" spans="1:11" ht="14.1" customHeight="1" x14ac:dyDescent="0.2">
      <c r="A44" s="306">
        <v>53</v>
      </c>
      <c r="B44" s="307" t="s">
        <v>265</v>
      </c>
      <c r="C44" s="308"/>
      <c r="D44" s="113">
        <v>1.3274141795965013</v>
      </c>
      <c r="E44" s="115">
        <v>302</v>
      </c>
      <c r="F44" s="114">
        <v>328</v>
      </c>
      <c r="G44" s="114">
        <v>331</v>
      </c>
      <c r="H44" s="114">
        <v>347</v>
      </c>
      <c r="I44" s="140">
        <v>320</v>
      </c>
      <c r="J44" s="115">
        <v>-18</v>
      </c>
      <c r="K44" s="116">
        <v>-5.625</v>
      </c>
    </row>
    <row r="45" spans="1:11" ht="14.1" customHeight="1" x14ac:dyDescent="0.2">
      <c r="A45" s="306" t="s">
        <v>266</v>
      </c>
      <c r="B45" s="307" t="s">
        <v>267</v>
      </c>
      <c r="C45" s="308"/>
      <c r="D45" s="113">
        <v>1.2526921893543141</v>
      </c>
      <c r="E45" s="115">
        <v>285</v>
      </c>
      <c r="F45" s="114">
        <v>314</v>
      </c>
      <c r="G45" s="114">
        <v>317</v>
      </c>
      <c r="H45" s="114">
        <v>332</v>
      </c>
      <c r="I45" s="140">
        <v>305</v>
      </c>
      <c r="J45" s="115">
        <v>-20</v>
      </c>
      <c r="K45" s="116">
        <v>-6.557377049180328</v>
      </c>
    </row>
    <row r="46" spans="1:11" ht="14.1" customHeight="1" x14ac:dyDescent="0.2">
      <c r="A46" s="306">
        <v>54</v>
      </c>
      <c r="B46" s="307" t="s">
        <v>268</v>
      </c>
      <c r="C46" s="308"/>
      <c r="D46" s="113">
        <v>13.581820579315195</v>
      </c>
      <c r="E46" s="115">
        <v>3090</v>
      </c>
      <c r="F46" s="114">
        <v>3189</v>
      </c>
      <c r="G46" s="114">
        <v>3362</v>
      </c>
      <c r="H46" s="114">
        <v>3345</v>
      </c>
      <c r="I46" s="140">
        <v>3251</v>
      </c>
      <c r="J46" s="115">
        <v>-161</v>
      </c>
      <c r="K46" s="116">
        <v>-4.9523223623500465</v>
      </c>
    </row>
    <row r="47" spans="1:11" ht="14.1" customHeight="1" x14ac:dyDescent="0.2">
      <c r="A47" s="306">
        <v>61</v>
      </c>
      <c r="B47" s="307" t="s">
        <v>269</v>
      </c>
      <c r="C47" s="308"/>
      <c r="D47" s="113">
        <v>0.57579886598391283</v>
      </c>
      <c r="E47" s="115">
        <v>131</v>
      </c>
      <c r="F47" s="114">
        <v>132</v>
      </c>
      <c r="G47" s="114">
        <v>134</v>
      </c>
      <c r="H47" s="114">
        <v>132</v>
      </c>
      <c r="I47" s="140">
        <v>131</v>
      </c>
      <c r="J47" s="115">
        <v>0</v>
      </c>
      <c r="K47" s="116">
        <v>0</v>
      </c>
    </row>
    <row r="48" spans="1:11" ht="14.1" customHeight="1" x14ac:dyDescent="0.2">
      <c r="A48" s="306">
        <v>62</v>
      </c>
      <c r="B48" s="307" t="s">
        <v>270</v>
      </c>
      <c r="C48" s="308"/>
      <c r="D48" s="113">
        <v>10.575359324864841</v>
      </c>
      <c r="E48" s="115">
        <v>2406</v>
      </c>
      <c r="F48" s="114">
        <v>2561</v>
      </c>
      <c r="G48" s="114">
        <v>2628</v>
      </c>
      <c r="H48" s="114">
        <v>2733</v>
      </c>
      <c r="I48" s="140">
        <v>2561</v>
      </c>
      <c r="J48" s="115">
        <v>-155</v>
      </c>
      <c r="K48" s="116">
        <v>-6.0523233112065595</v>
      </c>
    </row>
    <row r="49" spans="1:11" ht="14.1" customHeight="1" x14ac:dyDescent="0.2">
      <c r="A49" s="306">
        <v>63</v>
      </c>
      <c r="B49" s="307" t="s">
        <v>271</v>
      </c>
      <c r="C49" s="308"/>
      <c r="D49" s="113">
        <v>8.6237967561865414</v>
      </c>
      <c r="E49" s="115">
        <v>1962</v>
      </c>
      <c r="F49" s="114">
        <v>2327</v>
      </c>
      <c r="G49" s="114">
        <v>2359</v>
      </c>
      <c r="H49" s="114">
        <v>2449</v>
      </c>
      <c r="I49" s="140">
        <v>2295</v>
      </c>
      <c r="J49" s="115">
        <v>-333</v>
      </c>
      <c r="K49" s="116">
        <v>-14.509803921568627</v>
      </c>
    </row>
    <row r="50" spans="1:11" ht="14.1" customHeight="1" x14ac:dyDescent="0.2">
      <c r="A50" s="306" t="s">
        <v>272</v>
      </c>
      <c r="B50" s="307" t="s">
        <v>273</v>
      </c>
      <c r="C50" s="308"/>
      <c r="D50" s="113">
        <v>0.6505208562260999</v>
      </c>
      <c r="E50" s="115">
        <v>148</v>
      </c>
      <c r="F50" s="114">
        <v>149</v>
      </c>
      <c r="G50" s="114">
        <v>159</v>
      </c>
      <c r="H50" s="114">
        <v>153</v>
      </c>
      <c r="I50" s="140">
        <v>147</v>
      </c>
      <c r="J50" s="115">
        <v>1</v>
      </c>
      <c r="K50" s="116">
        <v>0.68027210884353739</v>
      </c>
    </row>
    <row r="51" spans="1:11" ht="14.1" customHeight="1" x14ac:dyDescent="0.2">
      <c r="A51" s="306" t="s">
        <v>274</v>
      </c>
      <c r="B51" s="307" t="s">
        <v>275</v>
      </c>
      <c r="C51" s="308"/>
      <c r="D51" s="113">
        <v>7.3886862115950951</v>
      </c>
      <c r="E51" s="115">
        <v>1681</v>
      </c>
      <c r="F51" s="114">
        <v>2013</v>
      </c>
      <c r="G51" s="114">
        <v>2039</v>
      </c>
      <c r="H51" s="114">
        <v>2149</v>
      </c>
      <c r="I51" s="140">
        <v>2000</v>
      </c>
      <c r="J51" s="115">
        <v>-319</v>
      </c>
      <c r="K51" s="116">
        <v>-15.95</v>
      </c>
    </row>
    <row r="52" spans="1:11" ht="14.1" customHeight="1" x14ac:dyDescent="0.2">
      <c r="A52" s="306">
        <v>71</v>
      </c>
      <c r="B52" s="307" t="s">
        <v>276</v>
      </c>
      <c r="C52" s="308"/>
      <c r="D52" s="113">
        <v>12.087380774471452</v>
      </c>
      <c r="E52" s="115">
        <v>2750</v>
      </c>
      <c r="F52" s="114">
        <v>2828</v>
      </c>
      <c r="G52" s="114">
        <v>2825</v>
      </c>
      <c r="H52" s="114">
        <v>2785</v>
      </c>
      <c r="I52" s="140">
        <v>2755</v>
      </c>
      <c r="J52" s="115">
        <v>-5</v>
      </c>
      <c r="K52" s="116">
        <v>-0.18148820326678766</v>
      </c>
    </row>
    <row r="53" spans="1:11" ht="14.1" customHeight="1" x14ac:dyDescent="0.2">
      <c r="A53" s="306" t="s">
        <v>277</v>
      </c>
      <c r="B53" s="307" t="s">
        <v>278</v>
      </c>
      <c r="C53" s="308"/>
      <c r="D53" s="113">
        <v>0.76919695837545599</v>
      </c>
      <c r="E53" s="115">
        <v>175</v>
      </c>
      <c r="F53" s="114">
        <v>177</v>
      </c>
      <c r="G53" s="114">
        <v>179</v>
      </c>
      <c r="H53" s="114">
        <v>172</v>
      </c>
      <c r="I53" s="140">
        <v>164</v>
      </c>
      <c r="J53" s="115">
        <v>11</v>
      </c>
      <c r="K53" s="116">
        <v>6.7073170731707314</v>
      </c>
    </row>
    <row r="54" spans="1:11" ht="14.1" customHeight="1" x14ac:dyDescent="0.2">
      <c r="A54" s="306" t="s">
        <v>279</v>
      </c>
      <c r="B54" s="307" t="s">
        <v>280</v>
      </c>
      <c r="C54" s="308"/>
      <c r="D54" s="113">
        <v>10.201749373653906</v>
      </c>
      <c r="E54" s="115">
        <v>2321</v>
      </c>
      <c r="F54" s="114">
        <v>2399</v>
      </c>
      <c r="G54" s="114">
        <v>2394</v>
      </c>
      <c r="H54" s="114">
        <v>2370</v>
      </c>
      <c r="I54" s="140">
        <v>2349</v>
      </c>
      <c r="J54" s="115">
        <v>-28</v>
      </c>
      <c r="K54" s="116">
        <v>-1.1919965942954449</v>
      </c>
    </row>
    <row r="55" spans="1:11" ht="14.1" customHeight="1" x14ac:dyDescent="0.2">
      <c r="A55" s="306">
        <v>72</v>
      </c>
      <c r="B55" s="307" t="s">
        <v>281</v>
      </c>
      <c r="C55" s="308"/>
      <c r="D55" s="113">
        <v>1.4197178146015559</v>
      </c>
      <c r="E55" s="115">
        <v>323</v>
      </c>
      <c r="F55" s="114">
        <v>332</v>
      </c>
      <c r="G55" s="114">
        <v>331</v>
      </c>
      <c r="H55" s="114">
        <v>345</v>
      </c>
      <c r="I55" s="140">
        <v>349</v>
      </c>
      <c r="J55" s="115">
        <v>-26</v>
      </c>
      <c r="K55" s="116">
        <v>-7.4498567335243555</v>
      </c>
    </row>
    <row r="56" spans="1:11" ht="14.1" customHeight="1" x14ac:dyDescent="0.2">
      <c r="A56" s="306" t="s">
        <v>282</v>
      </c>
      <c r="B56" s="307" t="s">
        <v>283</v>
      </c>
      <c r="C56" s="308"/>
      <c r="D56" s="113">
        <v>0.28130631620588104</v>
      </c>
      <c r="E56" s="115">
        <v>64</v>
      </c>
      <c r="F56" s="114">
        <v>61</v>
      </c>
      <c r="G56" s="114">
        <v>61</v>
      </c>
      <c r="H56" s="114">
        <v>60</v>
      </c>
      <c r="I56" s="140">
        <v>64</v>
      </c>
      <c r="J56" s="115">
        <v>0</v>
      </c>
      <c r="K56" s="116">
        <v>0</v>
      </c>
    </row>
    <row r="57" spans="1:11" ht="14.1" customHeight="1" x14ac:dyDescent="0.2">
      <c r="A57" s="306" t="s">
        <v>284</v>
      </c>
      <c r="B57" s="307" t="s">
        <v>285</v>
      </c>
      <c r="C57" s="308"/>
      <c r="D57" s="113">
        <v>0.72084743527757023</v>
      </c>
      <c r="E57" s="115">
        <v>164</v>
      </c>
      <c r="F57" s="114">
        <v>171</v>
      </c>
      <c r="G57" s="114">
        <v>167</v>
      </c>
      <c r="H57" s="114">
        <v>175</v>
      </c>
      <c r="I57" s="140">
        <v>177</v>
      </c>
      <c r="J57" s="115">
        <v>-13</v>
      </c>
      <c r="K57" s="116">
        <v>-7.3446327683615822</v>
      </c>
    </row>
    <row r="58" spans="1:11" ht="14.1" customHeight="1" x14ac:dyDescent="0.2">
      <c r="A58" s="306">
        <v>73</v>
      </c>
      <c r="B58" s="307" t="s">
        <v>286</v>
      </c>
      <c r="C58" s="308"/>
      <c r="D58" s="113">
        <v>0.78238319194760675</v>
      </c>
      <c r="E58" s="115">
        <v>178</v>
      </c>
      <c r="F58" s="114">
        <v>189</v>
      </c>
      <c r="G58" s="114">
        <v>184</v>
      </c>
      <c r="H58" s="114">
        <v>194</v>
      </c>
      <c r="I58" s="140">
        <v>196</v>
      </c>
      <c r="J58" s="115">
        <v>-18</v>
      </c>
      <c r="K58" s="116">
        <v>-9.183673469387756</v>
      </c>
    </row>
    <row r="59" spans="1:11" ht="14.1" customHeight="1" x14ac:dyDescent="0.2">
      <c r="A59" s="306" t="s">
        <v>287</v>
      </c>
      <c r="B59" s="307" t="s">
        <v>288</v>
      </c>
      <c r="C59" s="308"/>
      <c r="D59" s="113">
        <v>0.55821722122104522</v>
      </c>
      <c r="E59" s="115">
        <v>127</v>
      </c>
      <c r="F59" s="114">
        <v>134</v>
      </c>
      <c r="G59" s="114">
        <v>134</v>
      </c>
      <c r="H59" s="114">
        <v>145</v>
      </c>
      <c r="I59" s="140">
        <v>144</v>
      </c>
      <c r="J59" s="115">
        <v>-17</v>
      </c>
      <c r="K59" s="116">
        <v>-11.805555555555555</v>
      </c>
    </row>
    <row r="60" spans="1:11" ht="14.1" customHeight="1" x14ac:dyDescent="0.2">
      <c r="A60" s="306">
        <v>81</v>
      </c>
      <c r="B60" s="307" t="s">
        <v>289</v>
      </c>
      <c r="C60" s="308"/>
      <c r="D60" s="113">
        <v>3.656982110676454</v>
      </c>
      <c r="E60" s="115">
        <v>832</v>
      </c>
      <c r="F60" s="114">
        <v>858</v>
      </c>
      <c r="G60" s="114">
        <v>849</v>
      </c>
      <c r="H60" s="114">
        <v>856</v>
      </c>
      <c r="I60" s="140">
        <v>881</v>
      </c>
      <c r="J60" s="115">
        <v>-49</v>
      </c>
      <c r="K60" s="116">
        <v>-5.5618615209988649</v>
      </c>
    </row>
    <row r="61" spans="1:11" ht="14.1" customHeight="1" x14ac:dyDescent="0.2">
      <c r="A61" s="306" t="s">
        <v>290</v>
      </c>
      <c r="B61" s="307" t="s">
        <v>291</v>
      </c>
      <c r="C61" s="308"/>
      <c r="D61" s="113">
        <v>1.3230187684057844</v>
      </c>
      <c r="E61" s="115">
        <v>301</v>
      </c>
      <c r="F61" s="114">
        <v>305</v>
      </c>
      <c r="G61" s="114">
        <v>298</v>
      </c>
      <c r="H61" s="114">
        <v>304</v>
      </c>
      <c r="I61" s="140">
        <v>305</v>
      </c>
      <c r="J61" s="115">
        <v>-4</v>
      </c>
      <c r="K61" s="116">
        <v>-1.3114754098360655</v>
      </c>
    </row>
    <row r="62" spans="1:11" ht="14.1" customHeight="1" x14ac:dyDescent="0.2">
      <c r="A62" s="306" t="s">
        <v>292</v>
      </c>
      <c r="B62" s="307" t="s">
        <v>293</v>
      </c>
      <c r="C62" s="308"/>
      <c r="D62" s="113">
        <v>1.3845545250758209</v>
      </c>
      <c r="E62" s="115">
        <v>315</v>
      </c>
      <c r="F62" s="114">
        <v>336</v>
      </c>
      <c r="G62" s="114">
        <v>338</v>
      </c>
      <c r="H62" s="114">
        <v>325</v>
      </c>
      <c r="I62" s="140">
        <v>341</v>
      </c>
      <c r="J62" s="115">
        <v>-26</v>
      </c>
      <c r="K62" s="116">
        <v>-7.6246334310850443</v>
      </c>
    </row>
    <row r="63" spans="1:11" ht="14.1" customHeight="1" x14ac:dyDescent="0.2">
      <c r="A63" s="306"/>
      <c r="B63" s="307" t="s">
        <v>294</v>
      </c>
      <c r="C63" s="308"/>
      <c r="D63" s="113">
        <v>1.2878554788800491</v>
      </c>
      <c r="E63" s="115">
        <v>293</v>
      </c>
      <c r="F63" s="114">
        <v>313</v>
      </c>
      <c r="G63" s="114">
        <v>316</v>
      </c>
      <c r="H63" s="114">
        <v>306</v>
      </c>
      <c r="I63" s="140">
        <v>317</v>
      </c>
      <c r="J63" s="115">
        <v>-24</v>
      </c>
      <c r="K63" s="116">
        <v>-7.5709779179810726</v>
      </c>
    </row>
    <row r="64" spans="1:11" ht="14.1" customHeight="1" x14ac:dyDescent="0.2">
      <c r="A64" s="306" t="s">
        <v>295</v>
      </c>
      <c r="B64" s="307" t="s">
        <v>296</v>
      </c>
      <c r="C64" s="308"/>
      <c r="D64" s="113">
        <v>6.593116786075337E-2</v>
      </c>
      <c r="E64" s="115">
        <v>15</v>
      </c>
      <c r="F64" s="114">
        <v>16</v>
      </c>
      <c r="G64" s="114">
        <v>17</v>
      </c>
      <c r="H64" s="114">
        <v>14</v>
      </c>
      <c r="I64" s="140">
        <v>13</v>
      </c>
      <c r="J64" s="115">
        <v>2</v>
      </c>
      <c r="K64" s="116">
        <v>15.384615384615385</v>
      </c>
    </row>
    <row r="65" spans="1:11" ht="14.1" customHeight="1" x14ac:dyDescent="0.2">
      <c r="A65" s="306" t="s">
        <v>297</v>
      </c>
      <c r="B65" s="307" t="s">
        <v>298</v>
      </c>
      <c r="C65" s="308"/>
      <c r="D65" s="113">
        <v>0.61975297789108175</v>
      </c>
      <c r="E65" s="115">
        <v>141</v>
      </c>
      <c r="F65" s="114">
        <v>148</v>
      </c>
      <c r="G65" s="114">
        <v>143</v>
      </c>
      <c r="H65" s="114">
        <v>149</v>
      </c>
      <c r="I65" s="140">
        <v>154</v>
      </c>
      <c r="J65" s="115">
        <v>-13</v>
      </c>
      <c r="K65" s="116">
        <v>-8.4415584415584419</v>
      </c>
    </row>
    <row r="66" spans="1:11" ht="14.1" customHeight="1" x14ac:dyDescent="0.2">
      <c r="A66" s="306">
        <v>82</v>
      </c>
      <c r="B66" s="307" t="s">
        <v>299</v>
      </c>
      <c r="C66" s="308"/>
      <c r="D66" s="113">
        <v>1.9427717462968661</v>
      </c>
      <c r="E66" s="115">
        <v>442</v>
      </c>
      <c r="F66" s="114">
        <v>451</v>
      </c>
      <c r="G66" s="114">
        <v>466</v>
      </c>
      <c r="H66" s="114">
        <v>458</v>
      </c>
      <c r="I66" s="140">
        <v>472</v>
      </c>
      <c r="J66" s="115">
        <v>-30</v>
      </c>
      <c r="K66" s="116">
        <v>-6.3559322033898304</v>
      </c>
    </row>
    <row r="67" spans="1:11" ht="14.1" customHeight="1" x14ac:dyDescent="0.2">
      <c r="A67" s="306" t="s">
        <v>300</v>
      </c>
      <c r="B67" s="307" t="s">
        <v>301</v>
      </c>
      <c r="C67" s="308"/>
      <c r="D67" s="113">
        <v>1.1472023207771087</v>
      </c>
      <c r="E67" s="115">
        <v>261</v>
      </c>
      <c r="F67" s="114">
        <v>253</v>
      </c>
      <c r="G67" s="114">
        <v>255</v>
      </c>
      <c r="H67" s="114">
        <v>253</v>
      </c>
      <c r="I67" s="140">
        <v>266</v>
      </c>
      <c r="J67" s="115">
        <v>-5</v>
      </c>
      <c r="K67" s="116">
        <v>-1.8796992481203008</v>
      </c>
    </row>
    <row r="68" spans="1:11" ht="14.1" customHeight="1" x14ac:dyDescent="0.2">
      <c r="A68" s="306" t="s">
        <v>302</v>
      </c>
      <c r="B68" s="307" t="s">
        <v>303</v>
      </c>
      <c r="C68" s="308"/>
      <c r="D68" s="113">
        <v>0.51426310931387631</v>
      </c>
      <c r="E68" s="115">
        <v>117</v>
      </c>
      <c r="F68" s="114">
        <v>135</v>
      </c>
      <c r="G68" s="114">
        <v>144</v>
      </c>
      <c r="H68" s="114">
        <v>143</v>
      </c>
      <c r="I68" s="140">
        <v>145</v>
      </c>
      <c r="J68" s="115">
        <v>-28</v>
      </c>
      <c r="K68" s="116">
        <v>-19.310344827586206</v>
      </c>
    </row>
    <row r="69" spans="1:11" ht="14.1" customHeight="1" x14ac:dyDescent="0.2">
      <c r="A69" s="306">
        <v>83</v>
      </c>
      <c r="B69" s="307" t="s">
        <v>304</v>
      </c>
      <c r="C69" s="308"/>
      <c r="D69" s="113">
        <v>2.8482264515845457</v>
      </c>
      <c r="E69" s="115">
        <v>648</v>
      </c>
      <c r="F69" s="114">
        <v>650</v>
      </c>
      <c r="G69" s="114">
        <v>644</v>
      </c>
      <c r="H69" s="114">
        <v>655</v>
      </c>
      <c r="I69" s="140">
        <v>642</v>
      </c>
      <c r="J69" s="115">
        <v>6</v>
      </c>
      <c r="K69" s="116">
        <v>0.93457943925233644</v>
      </c>
    </row>
    <row r="70" spans="1:11" ht="14.1" customHeight="1" x14ac:dyDescent="0.2">
      <c r="A70" s="306" t="s">
        <v>305</v>
      </c>
      <c r="B70" s="307" t="s">
        <v>306</v>
      </c>
      <c r="C70" s="308"/>
      <c r="D70" s="113">
        <v>1.9779350358226011</v>
      </c>
      <c r="E70" s="115">
        <v>450</v>
      </c>
      <c r="F70" s="114">
        <v>448</v>
      </c>
      <c r="G70" s="114">
        <v>440</v>
      </c>
      <c r="H70" s="114">
        <v>449</v>
      </c>
      <c r="I70" s="140">
        <v>437</v>
      </c>
      <c r="J70" s="115">
        <v>13</v>
      </c>
      <c r="K70" s="116">
        <v>2.9748283752860414</v>
      </c>
    </row>
    <row r="71" spans="1:11" ht="14.1" customHeight="1" x14ac:dyDescent="0.2">
      <c r="A71" s="306"/>
      <c r="B71" s="307" t="s">
        <v>307</v>
      </c>
      <c r="C71" s="308"/>
      <c r="D71" s="113">
        <v>1.5296030943694783</v>
      </c>
      <c r="E71" s="115">
        <v>348</v>
      </c>
      <c r="F71" s="114">
        <v>352</v>
      </c>
      <c r="G71" s="114">
        <v>352</v>
      </c>
      <c r="H71" s="114">
        <v>357</v>
      </c>
      <c r="I71" s="140">
        <v>352</v>
      </c>
      <c r="J71" s="115">
        <v>-4</v>
      </c>
      <c r="K71" s="116">
        <v>-1.1363636363636365</v>
      </c>
    </row>
    <row r="72" spans="1:11" ht="14.1" customHeight="1" x14ac:dyDescent="0.2">
      <c r="A72" s="306">
        <v>84</v>
      </c>
      <c r="B72" s="307" t="s">
        <v>308</v>
      </c>
      <c r="C72" s="308"/>
      <c r="D72" s="113">
        <v>1.2966463012614831</v>
      </c>
      <c r="E72" s="115">
        <v>295</v>
      </c>
      <c r="F72" s="114">
        <v>309</v>
      </c>
      <c r="G72" s="114">
        <v>305</v>
      </c>
      <c r="H72" s="114">
        <v>303</v>
      </c>
      <c r="I72" s="140">
        <v>306</v>
      </c>
      <c r="J72" s="115">
        <v>-11</v>
      </c>
      <c r="K72" s="116">
        <v>-3.5947712418300655</v>
      </c>
    </row>
    <row r="73" spans="1:11" ht="14.1" customHeight="1" x14ac:dyDescent="0.2">
      <c r="A73" s="306" t="s">
        <v>309</v>
      </c>
      <c r="B73" s="307" t="s">
        <v>310</v>
      </c>
      <c r="C73" s="308"/>
      <c r="D73" s="113">
        <v>0.12746692453078987</v>
      </c>
      <c r="E73" s="115">
        <v>29</v>
      </c>
      <c r="F73" s="114">
        <v>27</v>
      </c>
      <c r="G73" s="114">
        <v>26</v>
      </c>
      <c r="H73" s="114">
        <v>31</v>
      </c>
      <c r="I73" s="140">
        <v>29</v>
      </c>
      <c r="J73" s="115">
        <v>0</v>
      </c>
      <c r="K73" s="116">
        <v>0</v>
      </c>
    </row>
    <row r="74" spans="1:11" ht="14.1" customHeight="1" x14ac:dyDescent="0.2">
      <c r="A74" s="306" t="s">
        <v>311</v>
      </c>
      <c r="B74" s="307" t="s">
        <v>312</v>
      </c>
      <c r="C74" s="308"/>
      <c r="D74" s="113">
        <v>3.9558700716452025E-2</v>
      </c>
      <c r="E74" s="115">
        <v>9</v>
      </c>
      <c r="F74" s="114">
        <v>10</v>
      </c>
      <c r="G74" s="114">
        <v>9</v>
      </c>
      <c r="H74" s="114">
        <v>11</v>
      </c>
      <c r="I74" s="140">
        <v>10</v>
      </c>
      <c r="J74" s="115">
        <v>-1</v>
      </c>
      <c r="K74" s="116">
        <v>-10</v>
      </c>
    </row>
    <row r="75" spans="1:11" ht="14.1" customHeight="1" x14ac:dyDescent="0.2">
      <c r="A75" s="306" t="s">
        <v>313</v>
      </c>
      <c r="B75" s="307" t="s">
        <v>314</v>
      </c>
      <c r="C75" s="308"/>
      <c r="D75" s="113" t="s">
        <v>514</v>
      </c>
      <c r="E75" s="115" t="s">
        <v>514</v>
      </c>
      <c r="F75" s="114" t="s">
        <v>514</v>
      </c>
      <c r="G75" s="114" t="s">
        <v>514</v>
      </c>
      <c r="H75" s="114">
        <v>4</v>
      </c>
      <c r="I75" s="140">
        <v>3</v>
      </c>
      <c r="J75" s="115" t="s">
        <v>514</v>
      </c>
      <c r="K75" s="116" t="s">
        <v>514</v>
      </c>
    </row>
    <row r="76" spans="1:11" ht="14.1" customHeight="1" x14ac:dyDescent="0.2">
      <c r="A76" s="306">
        <v>91</v>
      </c>
      <c r="B76" s="307" t="s">
        <v>315</v>
      </c>
      <c r="C76" s="308"/>
      <c r="D76" s="113">
        <v>0.16263021405652497</v>
      </c>
      <c r="E76" s="115">
        <v>37</v>
      </c>
      <c r="F76" s="114">
        <v>33</v>
      </c>
      <c r="G76" s="114">
        <v>31</v>
      </c>
      <c r="H76" s="114">
        <v>32</v>
      </c>
      <c r="I76" s="140">
        <v>33</v>
      </c>
      <c r="J76" s="115">
        <v>4</v>
      </c>
      <c r="K76" s="116">
        <v>12.121212121212121</v>
      </c>
    </row>
    <row r="77" spans="1:11" ht="14.1" customHeight="1" x14ac:dyDescent="0.2">
      <c r="A77" s="306">
        <v>92</v>
      </c>
      <c r="B77" s="307" t="s">
        <v>316</v>
      </c>
      <c r="C77" s="308"/>
      <c r="D77" s="113">
        <v>0.20658432596369392</v>
      </c>
      <c r="E77" s="115">
        <v>47</v>
      </c>
      <c r="F77" s="114">
        <v>53</v>
      </c>
      <c r="G77" s="114">
        <v>52</v>
      </c>
      <c r="H77" s="114">
        <v>54</v>
      </c>
      <c r="I77" s="140">
        <v>55</v>
      </c>
      <c r="J77" s="115">
        <v>-8</v>
      </c>
      <c r="K77" s="116">
        <v>-14.545454545454545</v>
      </c>
    </row>
    <row r="78" spans="1:11" ht="14.1" customHeight="1" x14ac:dyDescent="0.2">
      <c r="A78" s="306">
        <v>93</v>
      </c>
      <c r="B78" s="307" t="s">
        <v>317</v>
      </c>
      <c r="C78" s="308"/>
      <c r="D78" s="113">
        <v>0.10109445738648851</v>
      </c>
      <c r="E78" s="115">
        <v>23</v>
      </c>
      <c r="F78" s="114">
        <v>25</v>
      </c>
      <c r="G78" s="114">
        <v>28</v>
      </c>
      <c r="H78" s="114">
        <v>29</v>
      </c>
      <c r="I78" s="140">
        <v>30</v>
      </c>
      <c r="J78" s="115">
        <v>-7</v>
      </c>
      <c r="K78" s="116">
        <v>-23.333333333333332</v>
      </c>
    </row>
    <row r="79" spans="1:11" ht="14.1" customHeight="1" x14ac:dyDescent="0.2">
      <c r="A79" s="306">
        <v>94</v>
      </c>
      <c r="B79" s="307" t="s">
        <v>318</v>
      </c>
      <c r="C79" s="308"/>
      <c r="D79" s="113">
        <v>0.52744934288602696</v>
      </c>
      <c r="E79" s="115">
        <v>120</v>
      </c>
      <c r="F79" s="114">
        <v>175</v>
      </c>
      <c r="G79" s="114">
        <v>145</v>
      </c>
      <c r="H79" s="114">
        <v>155</v>
      </c>
      <c r="I79" s="140">
        <v>157</v>
      </c>
      <c r="J79" s="115">
        <v>-37</v>
      </c>
      <c r="K79" s="116">
        <v>-23.566878980891719</v>
      </c>
    </row>
    <row r="80" spans="1:11" ht="14.1" customHeight="1" x14ac:dyDescent="0.2">
      <c r="A80" s="306" t="s">
        <v>319</v>
      </c>
      <c r="B80" s="307" t="s">
        <v>320</v>
      </c>
      <c r="C80" s="308"/>
      <c r="D80" s="113" t="s">
        <v>514</v>
      </c>
      <c r="E80" s="115" t="s">
        <v>514</v>
      </c>
      <c r="F80" s="114" t="s">
        <v>514</v>
      </c>
      <c r="G80" s="114" t="s">
        <v>514</v>
      </c>
      <c r="H80" s="114" t="s">
        <v>514</v>
      </c>
      <c r="I80" s="140" t="s">
        <v>514</v>
      </c>
      <c r="J80" s="115" t="s">
        <v>514</v>
      </c>
      <c r="K80" s="116" t="s">
        <v>514</v>
      </c>
    </row>
    <row r="81" spans="1:11" ht="14.1" customHeight="1" x14ac:dyDescent="0.2">
      <c r="A81" s="310" t="s">
        <v>321</v>
      </c>
      <c r="B81" s="311" t="s">
        <v>334</v>
      </c>
      <c r="C81" s="312"/>
      <c r="D81" s="125">
        <v>4.7602303195463938</v>
      </c>
      <c r="E81" s="143">
        <v>1083</v>
      </c>
      <c r="F81" s="144">
        <v>1107</v>
      </c>
      <c r="G81" s="144">
        <v>1105</v>
      </c>
      <c r="H81" s="144">
        <v>1123</v>
      </c>
      <c r="I81" s="145">
        <v>1078</v>
      </c>
      <c r="J81" s="143">
        <v>5</v>
      </c>
      <c r="K81" s="146">
        <v>0.46382189239332094</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6994</v>
      </c>
      <c r="G12" s="536">
        <v>5189</v>
      </c>
      <c r="H12" s="536">
        <v>9088</v>
      </c>
      <c r="I12" s="536">
        <v>6229</v>
      </c>
      <c r="J12" s="537">
        <v>6986</v>
      </c>
      <c r="K12" s="538">
        <v>8</v>
      </c>
      <c r="L12" s="349">
        <v>0.1145147437732608</v>
      </c>
    </row>
    <row r="13" spans="1:17" s="110" customFormat="1" ht="15" customHeight="1" x14ac:dyDescent="0.2">
      <c r="A13" s="350" t="s">
        <v>345</v>
      </c>
      <c r="B13" s="351" t="s">
        <v>346</v>
      </c>
      <c r="C13" s="347"/>
      <c r="D13" s="347"/>
      <c r="E13" s="348"/>
      <c r="F13" s="536">
        <v>3730</v>
      </c>
      <c r="G13" s="536">
        <v>2792</v>
      </c>
      <c r="H13" s="536">
        <v>5135</v>
      </c>
      <c r="I13" s="536">
        <v>3482</v>
      </c>
      <c r="J13" s="537">
        <v>3785</v>
      </c>
      <c r="K13" s="538">
        <v>-55</v>
      </c>
      <c r="L13" s="349">
        <v>-1.4531043593130779</v>
      </c>
    </row>
    <row r="14" spans="1:17" s="110" customFormat="1" ht="22.5" customHeight="1" x14ac:dyDescent="0.2">
      <c r="A14" s="350"/>
      <c r="B14" s="351" t="s">
        <v>347</v>
      </c>
      <c r="C14" s="347"/>
      <c r="D14" s="347"/>
      <c r="E14" s="348"/>
      <c r="F14" s="536">
        <v>3264</v>
      </c>
      <c r="G14" s="536">
        <v>2397</v>
      </c>
      <c r="H14" s="536">
        <v>3953</v>
      </c>
      <c r="I14" s="536">
        <v>2747</v>
      </c>
      <c r="J14" s="537">
        <v>3201</v>
      </c>
      <c r="K14" s="538">
        <v>63</v>
      </c>
      <c r="L14" s="349">
        <v>1.9681349578256795</v>
      </c>
    </row>
    <row r="15" spans="1:17" s="110" customFormat="1" ht="15" customHeight="1" x14ac:dyDescent="0.2">
      <c r="A15" s="350" t="s">
        <v>348</v>
      </c>
      <c r="B15" s="351" t="s">
        <v>108</v>
      </c>
      <c r="C15" s="347"/>
      <c r="D15" s="347"/>
      <c r="E15" s="348"/>
      <c r="F15" s="536">
        <v>1418</v>
      </c>
      <c r="G15" s="536">
        <v>1264</v>
      </c>
      <c r="H15" s="536">
        <v>3966</v>
      </c>
      <c r="I15" s="536">
        <v>1463</v>
      </c>
      <c r="J15" s="537">
        <v>1579</v>
      </c>
      <c r="K15" s="538">
        <v>-161</v>
      </c>
      <c r="L15" s="349">
        <v>-10.196326789107029</v>
      </c>
    </row>
    <row r="16" spans="1:17" s="110" customFormat="1" ht="15" customHeight="1" x14ac:dyDescent="0.2">
      <c r="A16" s="350"/>
      <c r="B16" s="351" t="s">
        <v>109</v>
      </c>
      <c r="C16" s="347"/>
      <c r="D16" s="347"/>
      <c r="E16" s="348"/>
      <c r="F16" s="536">
        <v>4684</v>
      </c>
      <c r="G16" s="536">
        <v>3435</v>
      </c>
      <c r="H16" s="536">
        <v>4477</v>
      </c>
      <c r="I16" s="536">
        <v>4099</v>
      </c>
      <c r="J16" s="537">
        <v>4574</v>
      </c>
      <c r="K16" s="538">
        <v>110</v>
      </c>
      <c r="L16" s="349">
        <v>2.404897245299519</v>
      </c>
    </row>
    <row r="17" spans="1:12" s="110" customFormat="1" ht="15" customHeight="1" x14ac:dyDescent="0.2">
      <c r="A17" s="350"/>
      <c r="B17" s="351" t="s">
        <v>110</v>
      </c>
      <c r="C17" s="347"/>
      <c r="D17" s="347"/>
      <c r="E17" s="348"/>
      <c r="F17" s="536">
        <v>801</v>
      </c>
      <c r="G17" s="536">
        <v>429</v>
      </c>
      <c r="H17" s="536">
        <v>573</v>
      </c>
      <c r="I17" s="536">
        <v>584</v>
      </c>
      <c r="J17" s="537">
        <v>741</v>
      </c>
      <c r="K17" s="538">
        <v>60</v>
      </c>
      <c r="L17" s="349">
        <v>8.097165991902834</v>
      </c>
    </row>
    <row r="18" spans="1:12" s="110" customFormat="1" ht="15" customHeight="1" x14ac:dyDescent="0.2">
      <c r="A18" s="350"/>
      <c r="B18" s="351" t="s">
        <v>111</v>
      </c>
      <c r="C18" s="347"/>
      <c r="D18" s="347"/>
      <c r="E18" s="348"/>
      <c r="F18" s="536">
        <v>91</v>
      </c>
      <c r="G18" s="536">
        <v>61</v>
      </c>
      <c r="H18" s="536">
        <v>72</v>
      </c>
      <c r="I18" s="536">
        <v>83</v>
      </c>
      <c r="J18" s="537">
        <v>92</v>
      </c>
      <c r="K18" s="538">
        <v>-1</v>
      </c>
      <c r="L18" s="349">
        <v>-1.0869565217391304</v>
      </c>
    </row>
    <row r="19" spans="1:12" s="110" customFormat="1" ht="15" customHeight="1" x14ac:dyDescent="0.2">
      <c r="A19" s="118" t="s">
        <v>113</v>
      </c>
      <c r="B19" s="119" t="s">
        <v>181</v>
      </c>
      <c r="C19" s="347"/>
      <c r="D19" s="347"/>
      <c r="E19" s="348"/>
      <c r="F19" s="536">
        <v>4331</v>
      </c>
      <c r="G19" s="536">
        <v>3327</v>
      </c>
      <c r="H19" s="536">
        <v>6716</v>
      </c>
      <c r="I19" s="536">
        <v>4112</v>
      </c>
      <c r="J19" s="537">
        <v>4467</v>
      </c>
      <c r="K19" s="538">
        <v>-136</v>
      </c>
      <c r="L19" s="349">
        <v>-3.0445489142601296</v>
      </c>
    </row>
    <row r="20" spans="1:12" s="110" customFormat="1" ht="15" customHeight="1" x14ac:dyDescent="0.2">
      <c r="A20" s="118"/>
      <c r="B20" s="119" t="s">
        <v>182</v>
      </c>
      <c r="C20" s="347"/>
      <c r="D20" s="347"/>
      <c r="E20" s="348"/>
      <c r="F20" s="536">
        <v>2663</v>
      </c>
      <c r="G20" s="536">
        <v>1862</v>
      </c>
      <c r="H20" s="536">
        <v>2372</v>
      </c>
      <c r="I20" s="536">
        <v>2117</v>
      </c>
      <c r="J20" s="537">
        <v>2519</v>
      </c>
      <c r="K20" s="538">
        <v>144</v>
      </c>
      <c r="L20" s="349">
        <v>5.7165541881699085</v>
      </c>
    </row>
    <row r="21" spans="1:12" s="110" customFormat="1" ht="15" customHeight="1" x14ac:dyDescent="0.2">
      <c r="A21" s="118" t="s">
        <v>113</v>
      </c>
      <c r="B21" s="119" t="s">
        <v>116</v>
      </c>
      <c r="C21" s="347"/>
      <c r="D21" s="347"/>
      <c r="E21" s="348"/>
      <c r="F21" s="536">
        <v>5793</v>
      </c>
      <c r="G21" s="536">
        <v>3909</v>
      </c>
      <c r="H21" s="536">
        <v>7347</v>
      </c>
      <c r="I21" s="536">
        <v>4951</v>
      </c>
      <c r="J21" s="537">
        <v>5899</v>
      </c>
      <c r="K21" s="538">
        <v>-106</v>
      </c>
      <c r="L21" s="349">
        <v>-1.7969147313103917</v>
      </c>
    </row>
    <row r="22" spans="1:12" s="110" customFormat="1" ht="15" customHeight="1" x14ac:dyDescent="0.2">
      <c r="A22" s="118"/>
      <c r="B22" s="119" t="s">
        <v>117</v>
      </c>
      <c r="C22" s="347"/>
      <c r="D22" s="347"/>
      <c r="E22" s="348"/>
      <c r="F22" s="536">
        <v>1200</v>
      </c>
      <c r="G22" s="536">
        <v>1270</v>
      </c>
      <c r="H22" s="536">
        <v>1736</v>
      </c>
      <c r="I22" s="536">
        <v>1273</v>
      </c>
      <c r="J22" s="537">
        <v>1086</v>
      </c>
      <c r="K22" s="538">
        <v>114</v>
      </c>
      <c r="L22" s="349">
        <v>10.497237569060774</v>
      </c>
    </row>
    <row r="23" spans="1:12" s="110" customFormat="1" ht="15" customHeight="1" x14ac:dyDescent="0.2">
      <c r="A23" s="352" t="s">
        <v>348</v>
      </c>
      <c r="B23" s="353" t="s">
        <v>193</v>
      </c>
      <c r="C23" s="354"/>
      <c r="D23" s="354"/>
      <c r="E23" s="355"/>
      <c r="F23" s="539">
        <v>202</v>
      </c>
      <c r="G23" s="539">
        <v>458</v>
      </c>
      <c r="H23" s="539">
        <v>2033</v>
      </c>
      <c r="I23" s="539">
        <v>156</v>
      </c>
      <c r="J23" s="540">
        <v>339</v>
      </c>
      <c r="K23" s="541">
        <v>-137</v>
      </c>
      <c r="L23" s="356">
        <v>-40.412979351032448</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29.4</v>
      </c>
      <c r="G25" s="542">
        <v>38.4</v>
      </c>
      <c r="H25" s="542">
        <v>43.3</v>
      </c>
      <c r="I25" s="542">
        <v>35.5</v>
      </c>
      <c r="J25" s="542">
        <v>33</v>
      </c>
      <c r="K25" s="543" t="s">
        <v>350</v>
      </c>
      <c r="L25" s="364">
        <v>-3.6000000000000014</v>
      </c>
    </row>
    <row r="26" spans="1:12" s="110" customFormat="1" ht="15" customHeight="1" x14ac:dyDescent="0.2">
      <c r="A26" s="365" t="s">
        <v>105</v>
      </c>
      <c r="B26" s="366" t="s">
        <v>346</v>
      </c>
      <c r="C26" s="362"/>
      <c r="D26" s="362"/>
      <c r="E26" s="363"/>
      <c r="F26" s="542">
        <v>28.3</v>
      </c>
      <c r="G26" s="542">
        <v>41.4</v>
      </c>
      <c r="H26" s="542">
        <v>42.6</v>
      </c>
      <c r="I26" s="542">
        <v>34.1</v>
      </c>
      <c r="J26" s="544">
        <v>30.5</v>
      </c>
      <c r="K26" s="543" t="s">
        <v>350</v>
      </c>
      <c r="L26" s="364">
        <v>-2.1999999999999993</v>
      </c>
    </row>
    <row r="27" spans="1:12" s="110" customFormat="1" ht="15" customHeight="1" x14ac:dyDescent="0.2">
      <c r="A27" s="365"/>
      <c r="B27" s="366" t="s">
        <v>347</v>
      </c>
      <c r="C27" s="362"/>
      <c r="D27" s="362"/>
      <c r="E27" s="363"/>
      <c r="F27" s="542">
        <v>30.6</v>
      </c>
      <c r="G27" s="542">
        <v>34.5</v>
      </c>
      <c r="H27" s="542">
        <v>44.3</v>
      </c>
      <c r="I27" s="542">
        <v>37.4</v>
      </c>
      <c r="J27" s="542">
        <v>36</v>
      </c>
      <c r="K27" s="543" t="s">
        <v>350</v>
      </c>
      <c r="L27" s="364">
        <v>-5.3999999999999986</v>
      </c>
    </row>
    <row r="28" spans="1:12" s="110" customFormat="1" ht="15" customHeight="1" x14ac:dyDescent="0.2">
      <c r="A28" s="365" t="s">
        <v>113</v>
      </c>
      <c r="B28" s="366" t="s">
        <v>108</v>
      </c>
      <c r="C28" s="362"/>
      <c r="D28" s="362"/>
      <c r="E28" s="363"/>
      <c r="F28" s="542">
        <v>39.4</v>
      </c>
      <c r="G28" s="542">
        <v>42.7</v>
      </c>
      <c r="H28" s="542">
        <v>47.5</v>
      </c>
      <c r="I28" s="542">
        <v>44.4</v>
      </c>
      <c r="J28" s="542">
        <v>40.200000000000003</v>
      </c>
      <c r="K28" s="543" t="s">
        <v>350</v>
      </c>
      <c r="L28" s="364">
        <v>-0.80000000000000426</v>
      </c>
    </row>
    <row r="29" spans="1:12" s="110" customFormat="1" ht="11.25" x14ac:dyDescent="0.2">
      <c r="A29" s="365"/>
      <c r="B29" s="366" t="s">
        <v>109</v>
      </c>
      <c r="C29" s="362"/>
      <c r="D29" s="362"/>
      <c r="E29" s="363"/>
      <c r="F29" s="542">
        <v>27.6</v>
      </c>
      <c r="G29" s="542">
        <v>37.700000000000003</v>
      </c>
      <c r="H29" s="542">
        <v>41.9</v>
      </c>
      <c r="I29" s="542">
        <v>32.5</v>
      </c>
      <c r="J29" s="544">
        <v>31.4</v>
      </c>
      <c r="K29" s="543" t="s">
        <v>350</v>
      </c>
      <c r="L29" s="364">
        <v>-3.7999999999999972</v>
      </c>
    </row>
    <row r="30" spans="1:12" s="110" customFormat="1" ht="15" customHeight="1" x14ac:dyDescent="0.2">
      <c r="A30" s="365"/>
      <c r="B30" s="366" t="s">
        <v>110</v>
      </c>
      <c r="C30" s="362"/>
      <c r="D30" s="362"/>
      <c r="E30" s="363"/>
      <c r="F30" s="542">
        <v>23.9</v>
      </c>
      <c r="G30" s="542">
        <v>34.200000000000003</v>
      </c>
      <c r="H30" s="542">
        <v>39.1</v>
      </c>
      <c r="I30" s="542">
        <v>35.200000000000003</v>
      </c>
      <c r="J30" s="542">
        <v>29.7</v>
      </c>
      <c r="K30" s="543" t="s">
        <v>350</v>
      </c>
      <c r="L30" s="364">
        <v>-5.8000000000000007</v>
      </c>
    </row>
    <row r="31" spans="1:12" s="110" customFormat="1" ht="15" customHeight="1" x14ac:dyDescent="0.2">
      <c r="A31" s="365"/>
      <c r="B31" s="366" t="s">
        <v>111</v>
      </c>
      <c r="C31" s="362"/>
      <c r="D31" s="362"/>
      <c r="E31" s="363"/>
      <c r="F31" s="542">
        <v>33</v>
      </c>
      <c r="G31" s="542">
        <v>39.299999999999997</v>
      </c>
      <c r="H31" s="542">
        <v>58.3</v>
      </c>
      <c r="I31" s="542">
        <v>39.799999999999997</v>
      </c>
      <c r="J31" s="542">
        <v>42.4</v>
      </c>
      <c r="K31" s="543" t="s">
        <v>350</v>
      </c>
      <c r="L31" s="364">
        <v>-9.3999999999999986</v>
      </c>
    </row>
    <row r="32" spans="1:12" s="110" customFormat="1" ht="15" customHeight="1" x14ac:dyDescent="0.2">
      <c r="A32" s="367" t="s">
        <v>113</v>
      </c>
      <c r="B32" s="368" t="s">
        <v>181</v>
      </c>
      <c r="C32" s="362"/>
      <c r="D32" s="362"/>
      <c r="E32" s="363"/>
      <c r="F32" s="542">
        <v>29.9</v>
      </c>
      <c r="G32" s="542">
        <v>40.700000000000003</v>
      </c>
      <c r="H32" s="542">
        <v>43.5</v>
      </c>
      <c r="I32" s="542">
        <v>35.799999999999997</v>
      </c>
      <c r="J32" s="544">
        <v>31.2</v>
      </c>
      <c r="K32" s="543" t="s">
        <v>350</v>
      </c>
      <c r="L32" s="364">
        <v>-1.3000000000000007</v>
      </c>
    </row>
    <row r="33" spans="1:12" s="110" customFormat="1" ht="15" customHeight="1" x14ac:dyDescent="0.2">
      <c r="A33" s="367"/>
      <c r="B33" s="368" t="s">
        <v>182</v>
      </c>
      <c r="C33" s="362"/>
      <c r="D33" s="362"/>
      <c r="E33" s="363"/>
      <c r="F33" s="542">
        <v>28.6</v>
      </c>
      <c r="G33" s="542">
        <v>34.799999999999997</v>
      </c>
      <c r="H33" s="542">
        <v>42.9</v>
      </c>
      <c r="I33" s="542">
        <v>34.9</v>
      </c>
      <c r="J33" s="542">
        <v>35.9</v>
      </c>
      <c r="K33" s="543" t="s">
        <v>350</v>
      </c>
      <c r="L33" s="364">
        <v>-7.2999999999999972</v>
      </c>
    </row>
    <row r="34" spans="1:12" s="369" customFormat="1" ht="15" customHeight="1" x14ac:dyDescent="0.2">
      <c r="A34" s="367" t="s">
        <v>113</v>
      </c>
      <c r="B34" s="368" t="s">
        <v>116</v>
      </c>
      <c r="C34" s="362"/>
      <c r="D34" s="362"/>
      <c r="E34" s="363"/>
      <c r="F34" s="542">
        <v>25.7</v>
      </c>
      <c r="G34" s="542">
        <v>29.2</v>
      </c>
      <c r="H34" s="542">
        <v>34.700000000000003</v>
      </c>
      <c r="I34" s="542">
        <v>29.9</v>
      </c>
      <c r="J34" s="542">
        <v>29.4</v>
      </c>
      <c r="K34" s="543" t="s">
        <v>350</v>
      </c>
      <c r="L34" s="364">
        <v>-3.6999999999999993</v>
      </c>
    </row>
    <row r="35" spans="1:12" s="369" customFormat="1" ht="11.25" x14ac:dyDescent="0.2">
      <c r="A35" s="370"/>
      <c r="B35" s="371" t="s">
        <v>117</v>
      </c>
      <c r="C35" s="372"/>
      <c r="D35" s="372"/>
      <c r="E35" s="373"/>
      <c r="F35" s="545">
        <v>46.7</v>
      </c>
      <c r="G35" s="545">
        <v>64.3</v>
      </c>
      <c r="H35" s="545">
        <v>70.900000000000006</v>
      </c>
      <c r="I35" s="545">
        <v>56.9</v>
      </c>
      <c r="J35" s="546">
        <v>52.1</v>
      </c>
      <c r="K35" s="547" t="s">
        <v>350</v>
      </c>
      <c r="L35" s="374">
        <v>-5.3999999999999986</v>
      </c>
    </row>
    <row r="36" spans="1:12" s="369" customFormat="1" ht="15.95" customHeight="1" x14ac:dyDescent="0.2">
      <c r="A36" s="375" t="s">
        <v>351</v>
      </c>
      <c r="B36" s="376"/>
      <c r="C36" s="377"/>
      <c r="D36" s="376"/>
      <c r="E36" s="378"/>
      <c r="F36" s="548">
        <v>6749</v>
      </c>
      <c r="G36" s="548">
        <v>4676</v>
      </c>
      <c r="H36" s="548">
        <v>6680</v>
      </c>
      <c r="I36" s="548">
        <v>6036</v>
      </c>
      <c r="J36" s="548">
        <v>6586</v>
      </c>
      <c r="K36" s="549">
        <v>163</v>
      </c>
      <c r="L36" s="380">
        <v>2.4749468569693289</v>
      </c>
    </row>
    <row r="37" spans="1:12" s="369" customFormat="1" ht="15.95" customHeight="1" x14ac:dyDescent="0.2">
      <c r="A37" s="381"/>
      <c r="B37" s="382" t="s">
        <v>113</v>
      </c>
      <c r="C37" s="382" t="s">
        <v>352</v>
      </c>
      <c r="D37" s="382"/>
      <c r="E37" s="383"/>
      <c r="F37" s="548">
        <v>1982</v>
      </c>
      <c r="G37" s="548">
        <v>1794</v>
      </c>
      <c r="H37" s="548">
        <v>2893</v>
      </c>
      <c r="I37" s="548">
        <v>2143</v>
      </c>
      <c r="J37" s="548">
        <v>2175</v>
      </c>
      <c r="K37" s="549">
        <v>-193</v>
      </c>
      <c r="L37" s="380">
        <v>-8.8735632183908049</v>
      </c>
    </row>
    <row r="38" spans="1:12" s="369" customFormat="1" ht="15.95" customHeight="1" x14ac:dyDescent="0.2">
      <c r="A38" s="381"/>
      <c r="B38" s="384" t="s">
        <v>105</v>
      </c>
      <c r="C38" s="384" t="s">
        <v>106</v>
      </c>
      <c r="D38" s="385"/>
      <c r="E38" s="383"/>
      <c r="F38" s="548">
        <v>3619</v>
      </c>
      <c r="G38" s="548">
        <v>2606</v>
      </c>
      <c r="H38" s="548">
        <v>3722</v>
      </c>
      <c r="I38" s="548">
        <v>3403</v>
      </c>
      <c r="J38" s="550">
        <v>3606</v>
      </c>
      <c r="K38" s="549">
        <v>13</v>
      </c>
      <c r="L38" s="380">
        <v>0.36051026067665004</v>
      </c>
    </row>
    <row r="39" spans="1:12" s="369" customFormat="1" ht="15.95" customHeight="1" x14ac:dyDescent="0.2">
      <c r="A39" s="381"/>
      <c r="B39" s="385"/>
      <c r="C39" s="382" t="s">
        <v>353</v>
      </c>
      <c r="D39" s="385"/>
      <c r="E39" s="383"/>
      <c r="F39" s="548">
        <v>1025</v>
      </c>
      <c r="G39" s="548">
        <v>1079</v>
      </c>
      <c r="H39" s="548">
        <v>1584</v>
      </c>
      <c r="I39" s="548">
        <v>1159</v>
      </c>
      <c r="J39" s="548">
        <v>1101</v>
      </c>
      <c r="K39" s="549">
        <v>-76</v>
      </c>
      <c r="L39" s="380">
        <v>-6.902815622161671</v>
      </c>
    </row>
    <row r="40" spans="1:12" s="369" customFormat="1" ht="15.95" customHeight="1" x14ac:dyDescent="0.2">
      <c r="A40" s="381"/>
      <c r="B40" s="384"/>
      <c r="C40" s="384" t="s">
        <v>107</v>
      </c>
      <c r="D40" s="385"/>
      <c r="E40" s="383"/>
      <c r="F40" s="548">
        <v>3130</v>
      </c>
      <c r="G40" s="548">
        <v>2070</v>
      </c>
      <c r="H40" s="548">
        <v>2958</v>
      </c>
      <c r="I40" s="548">
        <v>2633</v>
      </c>
      <c r="J40" s="548">
        <v>2980</v>
      </c>
      <c r="K40" s="549">
        <v>150</v>
      </c>
      <c r="L40" s="380">
        <v>5.0335570469798654</v>
      </c>
    </row>
    <row r="41" spans="1:12" s="369" customFormat="1" ht="24" customHeight="1" x14ac:dyDescent="0.2">
      <c r="A41" s="381"/>
      <c r="B41" s="385"/>
      <c r="C41" s="382" t="s">
        <v>353</v>
      </c>
      <c r="D41" s="385"/>
      <c r="E41" s="383"/>
      <c r="F41" s="548">
        <v>957</v>
      </c>
      <c r="G41" s="548">
        <v>715</v>
      </c>
      <c r="H41" s="548">
        <v>1309</v>
      </c>
      <c r="I41" s="548">
        <v>984</v>
      </c>
      <c r="J41" s="550">
        <v>1074</v>
      </c>
      <c r="K41" s="549">
        <v>-117</v>
      </c>
      <c r="L41" s="380">
        <v>-10.893854748603353</v>
      </c>
    </row>
    <row r="42" spans="1:12" s="110" customFormat="1" ht="15" customHeight="1" x14ac:dyDescent="0.2">
      <c r="A42" s="381"/>
      <c r="B42" s="384" t="s">
        <v>113</v>
      </c>
      <c r="C42" s="384" t="s">
        <v>354</v>
      </c>
      <c r="D42" s="385"/>
      <c r="E42" s="383"/>
      <c r="F42" s="548">
        <v>1228</v>
      </c>
      <c r="G42" s="548">
        <v>871</v>
      </c>
      <c r="H42" s="548">
        <v>1765</v>
      </c>
      <c r="I42" s="548">
        <v>1327</v>
      </c>
      <c r="J42" s="548">
        <v>1247</v>
      </c>
      <c r="K42" s="549">
        <v>-19</v>
      </c>
      <c r="L42" s="380">
        <v>-1.5236567762630313</v>
      </c>
    </row>
    <row r="43" spans="1:12" s="110" customFormat="1" ht="15" customHeight="1" x14ac:dyDescent="0.2">
      <c r="A43" s="381"/>
      <c r="B43" s="385"/>
      <c r="C43" s="382" t="s">
        <v>353</v>
      </c>
      <c r="D43" s="385"/>
      <c r="E43" s="383"/>
      <c r="F43" s="548">
        <v>484</v>
      </c>
      <c r="G43" s="548">
        <v>372</v>
      </c>
      <c r="H43" s="548">
        <v>839</v>
      </c>
      <c r="I43" s="548">
        <v>589</v>
      </c>
      <c r="J43" s="548">
        <v>501</v>
      </c>
      <c r="K43" s="549">
        <v>-17</v>
      </c>
      <c r="L43" s="380">
        <v>-3.3932135728542914</v>
      </c>
    </row>
    <row r="44" spans="1:12" s="110" customFormat="1" ht="15" customHeight="1" x14ac:dyDescent="0.2">
      <c r="A44" s="381"/>
      <c r="B44" s="384"/>
      <c r="C44" s="366" t="s">
        <v>109</v>
      </c>
      <c r="D44" s="385"/>
      <c r="E44" s="383"/>
      <c r="F44" s="548">
        <v>4632</v>
      </c>
      <c r="G44" s="548">
        <v>3323</v>
      </c>
      <c r="H44" s="548">
        <v>4272</v>
      </c>
      <c r="I44" s="548">
        <v>4044</v>
      </c>
      <c r="J44" s="550">
        <v>4506</v>
      </c>
      <c r="K44" s="549">
        <v>126</v>
      </c>
      <c r="L44" s="380">
        <v>2.7962716378162451</v>
      </c>
    </row>
    <row r="45" spans="1:12" s="110" customFormat="1" ht="15" customHeight="1" x14ac:dyDescent="0.2">
      <c r="A45" s="381"/>
      <c r="B45" s="385"/>
      <c r="C45" s="382" t="s">
        <v>353</v>
      </c>
      <c r="D45" s="385"/>
      <c r="E45" s="383"/>
      <c r="F45" s="548">
        <v>1277</v>
      </c>
      <c r="G45" s="548">
        <v>1254</v>
      </c>
      <c r="H45" s="548">
        <v>1789</v>
      </c>
      <c r="I45" s="548">
        <v>1316</v>
      </c>
      <c r="J45" s="548">
        <v>1415</v>
      </c>
      <c r="K45" s="549">
        <v>-138</v>
      </c>
      <c r="L45" s="380">
        <v>-9.7526501766784452</v>
      </c>
    </row>
    <row r="46" spans="1:12" s="110" customFormat="1" ht="15" customHeight="1" x14ac:dyDescent="0.2">
      <c r="A46" s="381"/>
      <c r="B46" s="384"/>
      <c r="C46" s="366" t="s">
        <v>110</v>
      </c>
      <c r="D46" s="385"/>
      <c r="E46" s="383"/>
      <c r="F46" s="548">
        <v>798</v>
      </c>
      <c r="G46" s="548">
        <v>421</v>
      </c>
      <c r="H46" s="548">
        <v>571</v>
      </c>
      <c r="I46" s="548">
        <v>582</v>
      </c>
      <c r="J46" s="548">
        <v>741</v>
      </c>
      <c r="K46" s="549">
        <v>57</v>
      </c>
      <c r="L46" s="380">
        <v>7.6923076923076925</v>
      </c>
    </row>
    <row r="47" spans="1:12" s="110" customFormat="1" ht="15" customHeight="1" x14ac:dyDescent="0.2">
      <c r="A47" s="381"/>
      <c r="B47" s="385"/>
      <c r="C47" s="382" t="s">
        <v>353</v>
      </c>
      <c r="D47" s="385"/>
      <c r="E47" s="383"/>
      <c r="F47" s="548">
        <v>191</v>
      </c>
      <c r="G47" s="548">
        <v>144</v>
      </c>
      <c r="H47" s="548">
        <v>223</v>
      </c>
      <c r="I47" s="548">
        <v>205</v>
      </c>
      <c r="J47" s="550">
        <v>220</v>
      </c>
      <c r="K47" s="549">
        <v>-29</v>
      </c>
      <c r="L47" s="380">
        <v>-13.181818181818182</v>
      </c>
    </row>
    <row r="48" spans="1:12" s="110" customFormat="1" ht="15" customHeight="1" x14ac:dyDescent="0.2">
      <c r="A48" s="381"/>
      <c r="B48" s="385"/>
      <c r="C48" s="366" t="s">
        <v>111</v>
      </c>
      <c r="D48" s="386"/>
      <c r="E48" s="387"/>
      <c r="F48" s="548">
        <v>91</v>
      </c>
      <c r="G48" s="548">
        <v>61</v>
      </c>
      <c r="H48" s="548">
        <v>72</v>
      </c>
      <c r="I48" s="548">
        <v>83</v>
      </c>
      <c r="J48" s="548">
        <v>92</v>
      </c>
      <c r="K48" s="549">
        <v>-1</v>
      </c>
      <c r="L48" s="380">
        <v>-1.0869565217391304</v>
      </c>
    </row>
    <row r="49" spans="1:12" s="110" customFormat="1" ht="15" customHeight="1" x14ac:dyDescent="0.2">
      <c r="A49" s="381"/>
      <c r="B49" s="385"/>
      <c r="C49" s="382" t="s">
        <v>353</v>
      </c>
      <c r="D49" s="385"/>
      <c r="E49" s="383"/>
      <c r="F49" s="548">
        <v>30</v>
      </c>
      <c r="G49" s="548">
        <v>24</v>
      </c>
      <c r="H49" s="548">
        <v>42</v>
      </c>
      <c r="I49" s="548">
        <v>33</v>
      </c>
      <c r="J49" s="548">
        <v>39</v>
      </c>
      <c r="K49" s="549">
        <v>-9</v>
      </c>
      <c r="L49" s="380">
        <v>-23.076923076923077</v>
      </c>
    </row>
    <row r="50" spans="1:12" s="110" customFormat="1" ht="15" customHeight="1" x14ac:dyDescent="0.2">
      <c r="A50" s="381"/>
      <c r="B50" s="384" t="s">
        <v>113</v>
      </c>
      <c r="C50" s="382" t="s">
        <v>181</v>
      </c>
      <c r="D50" s="385"/>
      <c r="E50" s="383"/>
      <c r="F50" s="548">
        <v>4101</v>
      </c>
      <c r="G50" s="548">
        <v>2842</v>
      </c>
      <c r="H50" s="548">
        <v>4364</v>
      </c>
      <c r="I50" s="548">
        <v>3930</v>
      </c>
      <c r="J50" s="550">
        <v>4088</v>
      </c>
      <c r="K50" s="549">
        <v>13</v>
      </c>
      <c r="L50" s="380">
        <v>0.31800391389432486</v>
      </c>
    </row>
    <row r="51" spans="1:12" s="110" customFormat="1" ht="15" customHeight="1" x14ac:dyDescent="0.2">
      <c r="A51" s="381"/>
      <c r="B51" s="385"/>
      <c r="C51" s="382" t="s">
        <v>353</v>
      </c>
      <c r="D51" s="385"/>
      <c r="E51" s="383"/>
      <c r="F51" s="548">
        <v>1225</v>
      </c>
      <c r="G51" s="548">
        <v>1156</v>
      </c>
      <c r="H51" s="548">
        <v>1899</v>
      </c>
      <c r="I51" s="548">
        <v>1408</v>
      </c>
      <c r="J51" s="548">
        <v>1277</v>
      </c>
      <c r="K51" s="549">
        <v>-52</v>
      </c>
      <c r="L51" s="380">
        <v>-4.0720438527799532</v>
      </c>
    </row>
    <row r="52" spans="1:12" s="110" customFormat="1" ht="15" customHeight="1" x14ac:dyDescent="0.2">
      <c r="A52" s="381"/>
      <c r="B52" s="384"/>
      <c r="C52" s="382" t="s">
        <v>182</v>
      </c>
      <c r="D52" s="385"/>
      <c r="E52" s="383"/>
      <c r="F52" s="548">
        <v>2648</v>
      </c>
      <c r="G52" s="548">
        <v>1834</v>
      </c>
      <c r="H52" s="548">
        <v>2316</v>
      </c>
      <c r="I52" s="548">
        <v>2106</v>
      </c>
      <c r="J52" s="548">
        <v>2498</v>
      </c>
      <c r="K52" s="549">
        <v>150</v>
      </c>
      <c r="L52" s="380">
        <v>6.0048038430744599</v>
      </c>
    </row>
    <row r="53" spans="1:12" s="269" customFormat="1" ht="11.25" customHeight="1" x14ac:dyDescent="0.2">
      <c r="A53" s="381"/>
      <c r="B53" s="385"/>
      <c r="C53" s="382" t="s">
        <v>353</v>
      </c>
      <c r="D53" s="385"/>
      <c r="E53" s="383"/>
      <c r="F53" s="548">
        <v>757</v>
      </c>
      <c r="G53" s="548">
        <v>638</v>
      </c>
      <c r="H53" s="548">
        <v>994</v>
      </c>
      <c r="I53" s="548">
        <v>735</v>
      </c>
      <c r="J53" s="550">
        <v>898</v>
      </c>
      <c r="K53" s="549">
        <v>-141</v>
      </c>
      <c r="L53" s="380">
        <v>-15.701559020044543</v>
      </c>
    </row>
    <row r="54" spans="1:12" s="151" customFormat="1" ht="12.75" customHeight="1" x14ac:dyDescent="0.2">
      <c r="A54" s="381"/>
      <c r="B54" s="384" t="s">
        <v>113</v>
      </c>
      <c r="C54" s="384" t="s">
        <v>116</v>
      </c>
      <c r="D54" s="385"/>
      <c r="E54" s="383"/>
      <c r="F54" s="548">
        <v>5568</v>
      </c>
      <c r="G54" s="548">
        <v>3435</v>
      </c>
      <c r="H54" s="548">
        <v>5087</v>
      </c>
      <c r="I54" s="548">
        <v>4773</v>
      </c>
      <c r="J54" s="548">
        <v>5529</v>
      </c>
      <c r="K54" s="549">
        <v>39</v>
      </c>
      <c r="L54" s="380">
        <v>0.70537167661421596</v>
      </c>
    </row>
    <row r="55" spans="1:12" ht="11.25" x14ac:dyDescent="0.2">
      <c r="A55" s="381"/>
      <c r="B55" s="385"/>
      <c r="C55" s="382" t="s">
        <v>353</v>
      </c>
      <c r="D55" s="385"/>
      <c r="E55" s="383"/>
      <c r="F55" s="548">
        <v>1431</v>
      </c>
      <c r="G55" s="548">
        <v>1002</v>
      </c>
      <c r="H55" s="548">
        <v>1765</v>
      </c>
      <c r="I55" s="548">
        <v>1427</v>
      </c>
      <c r="J55" s="548">
        <v>1624</v>
      </c>
      <c r="K55" s="549">
        <v>-193</v>
      </c>
      <c r="L55" s="380">
        <v>-11.88423645320197</v>
      </c>
    </row>
    <row r="56" spans="1:12" ht="14.25" customHeight="1" x14ac:dyDescent="0.2">
      <c r="A56" s="381"/>
      <c r="B56" s="385"/>
      <c r="C56" s="384" t="s">
        <v>117</v>
      </c>
      <c r="D56" s="385"/>
      <c r="E56" s="383"/>
      <c r="F56" s="548">
        <v>1180</v>
      </c>
      <c r="G56" s="548">
        <v>1231</v>
      </c>
      <c r="H56" s="548">
        <v>1591</v>
      </c>
      <c r="I56" s="548">
        <v>1258</v>
      </c>
      <c r="J56" s="548">
        <v>1057</v>
      </c>
      <c r="K56" s="549">
        <v>123</v>
      </c>
      <c r="L56" s="380">
        <v>11.636707663197729</v>
      </c>
    </row>
    <row r="57" spans="1:12" ht="18.75" customHeight="1" x14ac:dyDescent="0.2">
      <c r="A57" s="388"/>
      <c r="B57" s="389"/>
      <c r="C57" s="390" t="s">
        <v>353</v>
      </c>
      <c r="D57" s="389"/>
      <c r="E57" s="391"/>
      <c r="F57" s="551">
        <v>551</v>
      </c>
      <c r="G57" s="552">
        <v>791</v>
      </c>
      <c r="H57" s="552">
        <v>1128</v>
      </c>
      <c r="I57" s="552">
        <v>716</v>
      </c>
      <c r="J57" s="552">
        <v>551</v>
      </c>
      <c r="K57" s="553">
        <f t="shared" ref="K57" si="0">IF(OR(F57=".",J57=".")=TRUE,".",IF(OR(F57="*",J57="*")=TRUE,"*",IF(AND(F57="-",J57="-")=TRUE,"-",IF(AND(ISNUMBER(J57),ISNUMBER(F57))=TRUE,IF(F57-J57=0,0,F57-J57),IF(ISNUMBER(F57)=TRUE,F57,-J57)))))</f>
        <v>0</v>
      </c>
      <c r="L57" s="392">
        <f t="shared" ref="L57" si="1">IF(K57 =".",".",IF(K57 ="*","*",IF(K57="-","-",IF(K57=0,0,IF(OR(J57="-",J57=".",F57="-",F57=".")=TRUE,"X",IF(J57=0,"0,0",IF(ABS(K57*100/J57)&gt;250,".X",(K57*100/J57))))))))</f>
        <v>0</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6994</v>
      </c>
      <c r="E11" s="114">
        <v>5189</v>
      </c>
      <c r="F11" s="114">
        <v>9088</v>
      </c>
      <c r="G11" s="114">
        <v>6229</v>
      </c>
      <c r="H11" s="140">
        <v>6986</v>
      </c>
      <c r="I11" s="115">
        <v>8</v>
      </c>
      <c r="J11" s="116">
        <v>0.1145147437732608</v>
      </c>
    </row>
    <row r="12" spans="1:15" s="110" customFormat="1" ht="24.95" customHeight="1" x14ac:dyDescent="0.2">
      <c r="A12" s="193" t="s">
        <v>132</v>
      </c>
      <c r="B12" s="194" t="s">
        <v>133</v>
      </c>
      <c r="C12" s="113">
        <v>9.7941092364884188</v>
      </c>
      <c r="D12" s="115">
        <v>685</v>
      </c>
      <c r="E12" s="114">
        <v>784</v>
      </c>
      <c r="F12" s="114">
        <v>1217</v>
      </c>
      <c r="G12" s="114">
        <v>798</v>
      </c>
      <c r="H12" s="140">
        <v>677</v>
      </c>
      <c r="I12" s="115">
        <v>8</v>
      </c>
      <c r="J12" s="116">
        <v>1.1816838995568686</v>
      </c>
    </row>
    <row r="13" spans="1:15" s="110" customFormat="1" ht="24.95" customHeight="1" x14ac:dyDescent="0.2">
      <c r="A13" s="193" t="s">
        <v>134</v>
      </c>
      <c r="B13" s="199" t="s">
        <v>214</v>
      </c>
      <c r="C13" s="113">
        <v>0.9722619388046897</v>
      </c>
      <c r="D13" s="115">
        <v>68</v>
      </c>
      <c r="E13" s="114">
        <v>38</v>
      </c>
      <c r="F13" s="114">
        <v>168</v>
      </c>
      <c r="G13" s="114">
        <v>52</v>
      </c>
      <c r="H13" s="140">
        <v>83</v>
      </c>
      <c r="I13" s="115">
        <v>-15</v>
      </c>
      <c r="J13" s="116">
        <v>-18.072289156626507</v>
      </c>
    </row>
    <row r="14" spans="1:15" s="287" customFormat="1" ht="24.95" customHeight="1" x14ac:dyDescent="0.2">
      <c r="A14" s="193" t="s">
        <v>215</v>
      </c>
      <c r="B14" s="199" t="s">
        <v>137</v>
      </c>
      <c r="C14" s="113">
        <v>9.0363168430082936</v>
      </c>
      <c r="D14" s="115">
        <v>632</v>
      </c>
      <c r="E14" s="114">
        <v>379</v>
      </c>
      <c r="F14" s="114">
        <v>1074</v>
      </c>
      <c r="G14" s="114">
        <v>533</v>
      </c>
      <c r="H14" s="140">
        <v>600</v>
      </c>
      <c r="I14" s="115">
        <v>32</v>
      </c>
      <c r="J14" s="116">
        <v>5.333333333333333</v>
      </c>
      <c r="K14" s="110"/>
      <c r="L14" s="110"/>
      <c r="M14" s="110"/>
      <c r="N14" s="110"/>
      <c r="O14" s="110"/>
    </row>
    <row r="15" spans="1:15" s="110" customFormat="1" ht="24.95" customHeight="1" x14ac:dyDescent="0.2">
      <c r="A15" s="193" t="s">
        <v>216</v>
      </c>
      <c r="B15" s="199" t="s">
        <v>217</v>
      </c>
      <c r="C15" s="113">
        <v>2.9453817557906778</v>
      </c>
      <c r="D15" s="115">
        <v>206</v>
      </c>
      <c r="E15" s="114">
        <v>184</v>
      </c>
      <c r="F15" s="114">
        <v>392</v>
      </c>
      <c r="G15" s="114">
        <v>188</v>
      </c>
      <c r="H15" s="140">
        <v>191</v>
      </c>
      <c r="I15" s="115">
        <v>15</v>
      </c>
      <c r="J15" s="116">
        <v>7.8534031413612562</v>
      </c>
    </row>
    <row r="16" spans="1:15" s="287" customFormat="1" ht="24.95" customHeight="1" x14ac:dyDescent="0.2">
      <c r="A16" s="193" t="s">
        <v>218</v>
      </c>
      <c r="B16" s="199" t="s">
        <v>141</v>
      </c>
      <c r="C16" s="113">
        <v>4.1464112096082353</v>
      </c>
      <c r="D16" s="115">
        <v>290</v>
      </c>
      <c r="E16" s="114">
        <v>127</v>
      </c>
      <c r="F16" s="114">
        <v>411</v>
      </c>
      <c r="G16" s="114">
        <v>205</v>
      </c>
      <c r="H16" s="140">
        <v>293</v>
      </c>
      <c r="I16" s="115">
        <v>-3</v>
      </c>
      <c r="J16" s="116">
        <v>-1.0238907849829351</v>
      </c>
      <c r="K16" s="110"/>
      <c r="L16" s="110"/>
      <c r="M16" s="110"/>
      <c r="N16" s="110"/>
      <c r="O16" s="110"/>
    </row>
    <row r="17" spans="1:15" s="110" customFormat="1" ht="24.95" customHeight="1" x14ac:dyDescent="0.2">
      <c r="A17" s="193" t="s">
        <v>142</v>
      </c>
      <c r="B17" s="199" t="s">
        <v>220</v>
      </c>
      <c r="C17" s="113">
        <v>1.9445238776093794</v>
      </c>
      <c r="D17" s="115">
        <v>136</v>
      </c>
      <c r="E17" s="114">
        <v>68</v>
      </c>
      <c r="F17" s="114">
        <v>271</v>
      </c>
      <c r="G17" s="114">
        <v>140</v>
      </c>
      <c r="H17" s="140">
        <v>116</v>
      </c>
      <c r="I17" s="115">
        <v>20</v>
      </c>
      <c r="J17" s="116">
        <v>17.241379310344829</v>
      </c>
    </row>
    <row r="18" spans="1:15" s="287" customFormat="1" ht="24.95" customHeight="1" x14ac:dyDescent="0.2">
      <c r="A18" s="201" t="s">
        <v>144</v>
      </c>
      <c r="B18" s="202" t="s">
        <v>145</v>
      </c>
      <c r="C18" s="113">
        <v>9.7512153274235054</v>
      </c>
      <c r="D18" s="115">
        <v>682</v>
      </c>
      <c r="E18" s="114">
        <v>367</v>
      </c>
      <c r="F18" s="114">
        <v>835</v>
      </c>
      <c r="G18" s="114">
        <v>573</v>
      </c>
      <c r="H18" s="140">
        <v>696</v>
      </c>
      <c r="I18" s="115">
        <v>-14</v>
      </c>
      <c r="J18" s="116">
        <v>-2.0114942528735633</v>
      </c>
      <c r="K18" s="110"/>
      <c r="L18" s="110"/>
      <c r="M18" s="110"/>
      <c r="N18" s="110"/>
      <c r="O18" s="110"/>
    </row>
    <row r="19" spans="1:15" s="110" customFormat="1" ht="24.95" customHeight="1" x14ac:dyDescent="0.2">
      <c r="A19" s="193" t="s">
        <v>146</v>
      </c>
      <c r="B19" s="199" t="s">
        <v>147</v>
      </c>
      <c r="C19" s="113">
        <v>18.38718901915928</v>
      </c>
      <c r="D19" s="115">
        <v>1286</v>
      </c>
      <c r="E19" s="114">
        <v>658</v>
      </c>
      <c r="F19" s="114">
        <v>1244</v>
      </c>
      <c r="G19" s="114">
        <v>808</v>
      </c>
      <c r="H19" s="140">
        <v>1002</v>
      </c>
      <c r="I19" s="115">
        <v>284</v>
      </c>
      <c r="J19" s="116">
        <v>28.343313373253494</v>
      </c>
    </row>
    <row r="20" spans="1:15" s="287" customFormat="1" ht="24.95" customHeight="1" x14ac:dyDescent="0.2">
      <c r="A20" s="193" t="s">
        <v>148</v>
      </c>
      <c r="B20" s="199" t="s">
        <v>149</v>
      </c>
      <c r="C20" s="113">
        <v>5.6191020875035749</v>
      </c>
      <c r="D20" s="115">
        <v>393</v>
      </c>
      <c r="E20" s="114">
        <v>373</v>
      </c>
      <c r="F20" s="114">
        <v>473</v>
      </c>
      <c r="G20" s="114">
        <v>367</v>
      </c>
      <c r="H20" s="140">
        <v>485</v>
      </c>
      <c r="I20" s="115">
        <v>-92</v>
      </c>
      <c r="J20" s="116">
        <v>-18.969072164948454</v>
      </c>
      <c r="K20" s="110"/>
      <c r="L20" s="110"/>
      <c r="M20" s="110"/>
      <c r="N20" s="110"/>
      <c r="O20" s="110"/>
    </row>
    <row r="21" spans="1:15" s="110" customFormat="1" ht="24.95" customHeight="1" x14ac:dyDescent="0.2">
      <c r="A21" s="201" t="s">
        <v>150</v>
      </c>
      <c r="B21" s="202" t="s">
        <v>151</v>
      </c>
      <c r="C21" s="113">
        <v>6.8344295110094366</v>
      </c>
      <c r="D21" s="115">
        <v>478</v>
      </c>
      <c r="E21" s="114">
        <v>330</v>
      </c>
      <c r="F21" s="114">
        <v>511</v>
      </c>
      <c r="G21" s="114">
        <v>651</v>
      </c>
      <c r="H21" s="140">
        <v>507</v>
      </c>
      <c r="I21" s="115">
        <v>-29</v>
      </c>
      <c r="J21" s="116">
        <v>-5.7199211045364891</v>
      </c>
    </row>
    <row r="22" spans="1:15" s="110" customFormat="1" ht="24.95" customHeight="1" x14ac:dyDescent="0.2">
      <c r="A22" s="201" t="s">
        <v>152</v>
      </c>
      <c r="B22" s="199" t="s">
        <v>153</v>
      </c>
      <c r="C22" s="113">
        <v>0.84358021160995134</v>
      </c>
      <c r="D22" s="115">
        <v>59</v>
      </c>
      <c r="E22" s="114">
        <v>48</v>
      </c>
      <c r="F22" s="114">
        <v>42</v>
      </c>
      <c r="G22" s="114">
        <v>39</v>
      </c>
      <c r="H22" s="140">
        <v>61</v>
      </c>
      <c r="I22" s="115">
        <v>-2</v>
      </c>
      <c r="J22" s="116">
        <v>-3.278688524590164</v>
      </c>
    </row>
    <row r="23" spans="1:15" s="110" customFormat="1" ht="24.95" customHeight="1" x14ac:dyDescent="0.2">
      <c r="A23" s="193" t="s">
        <v>154</v>
      </c>
      <c r="B23" s="199" t="s">
        <v>155</v>
      </c>
      <c r="C23" s="113">
        <v>1.1438375750643408</v>
      </c>
      <c r="D23" s="115">
        <v>80</v>
      </c>
      <c r="E23" s="114">
        <v>46</v>
      </c>
      <c r="F23" s="114">
        <v>123</v>
      </c>
      <c r="G23" s="114">
        <v>86</v>
      </c>
      <c r="H23" s="140">
        <v>85</v>
      </c>
      <c r="I23" s="115">
        <v>-5</v>
      </c>
      <c r="J23" s="116">
        <v>-5.882352941176471</v>
      </c>
    </row>
    <row r="24" spans="1:15" s="110" customFormat="1" ht="24.95" customHeight="1" x14ac:dyDescent="0.2">
      <c r="A24" s="193" t="s">
        <v>156</v>
      </c>
      <c r="B24" s="199" t="s">
        <v>221</v>
      </c>
      <c r="C24" s="113">
        <v>5.4761223906205316</v>
      </c>
      <c r="D24" s="115">
        <v>383</v>
      </c>
      <c r="E24" s="114">
        <v>265</v>
      </c>
      <c r="F24" s="114">
        <v>427</v>
      </c>
      <c r="G24" s="114">
        <v>288</v>
      </c>
      <c r="H24" s="140">
        <v>342</v>
      </c>
      <c r="I24" s="115">
        <v>41</v>
      </c>
      <c r="J24" s="116">
        <v>11.988304093567251</v>
      </c>
    </row>
    <row r="25" spans="1:15" s="110" customFormat="1" ht="24.95" customHeight="1" x14ac:dyDescent="0.2">
      <c r="A25" s="193" t="s">
        <v>222</v>
      </c>
      <c r="B25" s="204" t="s">
        <v>159</v>
      </c>
      <c r="C25" s="113">
        <v>7.2347726622819559</v>
      </c>
      <c r="D25" s="115">
        <v>506</v>
      </c>
      <c r="E25" s="114">
        <v>247</v>
      </c>
      <c r="F25" s="114">
        <v>450</v>
      </c>
      <c r="G25" s="114">
        <v>456</v>
      </c>
      <c r="H25" s="140">
        <v>410</v>
      </c>
      <c r="I25" s="115">
        <v>96</v>
      </c>
      <c r="J25" s="116">
        <v>23.414634146341463</v>
      </c>
    </row>
    <row r="26" spans="1:15" s="110" customFormat="1" ht="24.95" customHeight="1" x14ac:dyDescent="0.2">
      <c r="A26" s="201">
        <v>782.78300000000002</v>
      </c>
      <c r="B26" s="203" t="s">
        <v>160</v>
      </c>
      <c r="C26" s="113">
        <v>0.84358021160995134</v>
      </c>
      <c r="D26" s="115">
        <v>59</v>
      </c>
      <c r="E26" s="114">
        <v>58</v>
      </c>
      <c r="F26" s="114">
        <v>102</v>
      </c>
      <c r="G26" s="114">
        <v>92</v>
      </c>
      <c r="H26" s="140">
        <v>61</v>
      </c>
      <c r="I26" s="115">
        <v>-2</v>
      </c>
      <c r="J26" s="116">
        <v>-3.278688524590164</v>
      </c>
    </row>
    <row r="27" spans="1:15" s="110" customFormat="1" ht="24.95" customHeight="1" x14ac:dyDescent="0.2">
      <c r="A27" s="193" t="s">
        <v>161</v>
      </c>
      <c r="B27" s="199" t="s">
        <v>162</v>
      </c>
      <c r="C27" s="113">
        <v>2.3305690591935946</v>
      </c>
      <c r="D27" s="115">
        <v>163</v>
      </c>
      <c r="E27" s="114">
        <v>138</v>
      </c>
      <c r="F27" s="114">
        <v>316</v>
      </c>
      <c r="G27" s="114">
        <v>186</v>
      </c>
      <c r="H27" s="140">
        <v>201</v>
      </c>
      <c r="I27" s="115">
        <v>-38</v>
      </c>
      <c r="J27" s="116">
        <v>-18.905472636815919</v>
      </c>
    </row>
    <row r="28" spans="1:15" s="110" customFormat="1" ht="24.95" customHeight="1" x14ac:dyDescent="0.2">
      <c r="A28" s="193" t="s">
        <v>163</v>
      </c>
      <c r="B28" s="199" t="s">
        <v>164</v>
      </c>
      <c r="C28" s="113">
        <v>2.8167000285959394</v>
      </c>
      <c r="D28" s="115">
        <v>197</v>
      </c>
      <c r="E28" s="114">
        <v>120</v>
      </c>
      <c r="F28" s="114">
        <v>333</v>
      </c>
      <c r="G28" s="114">
        <v>66</v>
      </c>
      <c r="H28" s="140">
        <v>321</v>
      </c>
      <c r="I28" s="115">
        <v>-124</v>
      </c>
      <c r="J28" s="116">
        <v>-38.629283489096572</v>
      </c>
    </row>
    <row r="29" spans="1:15" s="110" customFormat="1" ht="24.95" customHeight="1" x14ac:dyDescent="0.2">
      <c r="A29" s="193">
        <v>86</v>
      </c>
      <c r="B29" s="199" t="s">
        <v>165</v>
      </c>
      <c r="C29" s="113">
        <v>5.0042893909064912</v>
      </c>
      <c r="D29" s="115">
        <v>350</v>
      </c>
      <c r="E29" s="114">
        <v>358</v>
      </c>
      <c r="F29" s="114">
        <v>447</v>
      </c>
      <c r="G29" s="114">
        <v>290</v>
      </c>
      <c r="H29" s="140">
        <v>355</v>
      </c>
      <c r="I29" s="115">
        <v>-5</v>
      </c>
      <c r="J29" s="116">
        <v>-1.408450704225352</v>
      </c>
    </row>
    <row r="30" spans="1:15" s="110" customFormat="1" ht="24.95" customHeight="1" x14ac:dyDescent="0.2">
      <c r="A30" s="193">
        <v>87.88</v>
      </c>
      <c r="B30" s="204" t="s">
        <v>166</v>
      </c>
      <c r="C30" s="113">
        <v>9.8941950243065477</v>
      </c>
      <c r="D30" s="115">
        <v>692</v>
      </c>
      <c r="E30" s="114">
        <v>708</v>
      </c>
      <c r="F30" s="114">
        <v>853</v>
      </c>
      <c r="G30" s="114">
        <v>661</v>
      </c>
      <c r="H30" s="140">
        <v>769</v>
      </c>
      <c r="I30" s="115">
        <v>-77</v>
      </c>
      <c r="J30" s="116">
        <v>-10.01300390117035</v>
      </c>
    </row>
    <row r="31" spans="1:15" s="110" customFormat="1" ht="24.95" customHeight="1" x14ac:dyDescent="0.2">
      <c r="A31" s="193" t="s">
        <v>167</v>
      </c>
      <c r="B31" s="199" t="s">
        <v>168</v>
      </c>
      <c r="C31" s="113">
        <v>4.0034315127251929</v>
      </c>
      <c r="D31" s="115">
        <v>280</v>
      </c>
      <c r="E31" s="114">
        <v>272</v>
      </c>
      <c r="F31" s="114">
        <v>473</v>
      </c>
      <c r="G31" s="114">
        <v>282</v>
      </c>
      <c r="H31" s="140">
        <v>331</v>
      </c>
      <c r="I31" s="115">
        <v>-51</v>
      </c>
      <c r="J31" s="116">
        <v>-15.407854984894259</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9.7941092364884188</v>
      </c>
      <c r="D34" s="115">
        <v>685</v>
      </c>
      <c r="E34" s="114">
        <v>784</v>
      </c>
      <c r="F34" s="114">
        <v>1217</v>
      </c>
      <c r="G34" s="114">
        <v>798</v>
      </c>
      <c r="H34" s="140">
        <v>677</v>
      </c>
      <c r="I34" s="115">
        <v>8</v>
      </c>
      <c r="J34" s="116">
        <v>1.1816838995568686</v>
      </c>
    </row>
    <row r="35" spans="1:10" s="110" customFormat="1" ht="24.95" customHeight="1" x14ac:dyDescent="0.2">
      <c r="A35" s="292" t="s">
        <v>171</v>
      </c>
      <c r="B35" s="293" t="s">
        <v>172</v>
      </c>
      <c r="C35" s="113">
        <v>19.759794109236488</v>
      </c>
      <c r="D35" s="115">
        <v>1382</v>
      </c>
      <c r="E35" s="114">
        <v>784</v>
      </c>
      <c r="F35" s="114">
        <v>2077</v>
      </c>
      <c r="G35" s="114">
        <v>1158</v>
      </c>
      <c r="H35" s="140">
        <v>1379</v>
      </c>
      <c r="I35" s="115">
        <v>3</v>
      </c>
      <c r="J35" s="116">
        <v>0.21754894851341552</v>
      </c>
    </row>
    <row r="36" spans="1:10" s="110" customFormat="1" ht="24.95" customHeight="1" x14ac:dyDescent="0.2">
      <c r="A36" s="294" t="s">
        <v>173</v>
      </c>
      <c r="B36" s="295" t="s">
        <v>174</v>
      </c>
      <c r="C36" s="125">
        <v>70.431798684586795</v>
      </c>
      <c r="D36" s="143">
        <v>4926</v>
      </c>
      <c r="E36" s="144">
        <v>3621</v>
      </c>
      <c r="F36" s="144">
        <v>5794</v>
      </c>
      <c r="G36" s="144">
        <v>4272</v>
      </c>
      <c r="H36" s="145">
        <v>4930</v>
      </c>
      <c r="I36" s="143">
        <v>-4</v>
      </c>
      <c r="J36" s="146">
        <v>-8.1135902636916835E-2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6994</v>
      </c>
      <c r="F11" s="264">
        <v>5189</v>
      </c>
      <c r="G11" s="264">
        <v>9088</v>
      </c>
      <c r="H11" s="264">
        <v>6229</v>
      </c>
      <c r="I11" s="265">
        <v>6986</v>
      </c>
      <c r="J11" s="263">
        <v>8</v>
      </c>
      <c r="K11" s="266">
        <v>0.1145147437732608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29.739776951672862</v>
      </c>
      <c r="E13" s="115">
        <v>2080</v>
      </c>
      <c r="F13" s="114">
        <v>1831</v>
      </c>
      <c r="G13" s="114">
        <v>2752</v>
      </c>
      <c r="H13" s="114">
        <v>2165</v>
      </c>
      <c r="I13" s="140">
        <v>1989</v>
      </c>
      <c r="J13" s="115">
        <v>91</v>
      </c>
      <c r="K13" s="116">
        <v>4.5751633986928102</v>
      </c>
    </row>
    <row r="14" spans="1:15" ht="15.95" customHeight="1" x14ac:dyDescent="0.2">
      <c r="A14" s="306" t="s">
        <v>230</v>
      </c>
      <c r="B14" s="307"/>
      <c r="C14" s="308"/>
      <c r="D14" s="113">
        <v>56.84872748069774</v>
      </c>
      <c r="E14" s="115">
        <v>3976</v>
      </c>
      <c r="F14" s="114">
        <v>2695</v>
      </c>
      <c r="G14" s="114">
        <v>5293</v>
      </c>
      <c r="H14" s="114">
        <v>3396</v>
      </c>
      <c r="I14" s="140">
        <v>4086</v>
      </c>
      <c r="J14" s="115">
        <v>-110</v>
      </c>
      <c r="K14" s="116">
        <v>-2.6921194322075381</v>
      </c>
    </row>
    <row r="15" spans="1:15" ht="15.95" customHeight="1" x14ac:dyDescent="0.2">
      <c r="A15" s="306" t="s">
        <v>231</v>
      </c>
      <c r="B15" s="307"/>
      <c r="C15" s="308"/>
      <c r="D15" s="113">
        <v>5.862167572204747</v>
      </c>
      <c r="E15" s="115">
        <v>410</v>
      </c>
      <c r="F15" s="114">
        <v>362</v>
      </c>
      <c r="G15" s="114">
        <v>480</v>
      </c>
      <c r="H15" s="114">
        <v>335</v>
      </c>
      <c r="I15" s="140">
        <v>409</v>
      </c>
      <c r="J15" s="115">
        <v>1</v>
      </c>
      <c r="K15" s="116">
        <v>0.24449877750611246</v>
      </c>
    </row>
    <row r="16" spans="1:15" ht="15.95" customHeight="1" x14ac:dyDescent="0.2">
      <c r="A16" s="306" t="s">
        <v>232</v>
      </c>
      <c r="B16" s="307"/>
      <c r="C16" s="308"/>
      <c r="D16" s="113">
        <v>7.4349442379182156</v>
      </c>
      <c r="E16" s="115">
        <v>520</v>
      </c>
      <c r="F16" s="114">
        <v>288</v>
      </c>
      <c r="G16" s="114">
        <v>484</v>
      </c>
      <c r="H16" s="114">
        <v>323</v>
      </c>
      <c r="I16" s="140">
        <v>485</v>
      </c>
      <c r="J16" s="115">
        <v>35</v>
      </c>
      <c r="K16" s="116">
        <v>7.2164948453608249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7.1775807835287386</v>
      </c>
      <c r="E18" s="115">
        <v>502</v>
      </c>
      <c r="F18" s="114">
        <v>756</v>
      </c>
      <c r="G18" s="114">
        <v>1164</v>
      </c>
      <c r="H18" s="114">
        <v>664</v>
      </c>
      <c r="I18" s="140">
        <v>454</v>
      </c>
      <c r="J18" s="115">
        <v>48</v>
      </c>
      <c r="K18" s="116">
        <v>10.572687224669604</v>
      </c>
    </row>
    <row r="19" spans="1:11" ht="14.1" customHeight="1" x14ac:dyDescent="0.2">
      <c r="A19" s="306" t="s">
        <v>235</v>
      </c>
      <c r="B19" s="307" t="s">
        <v>236</v>
      </c>
      <c r="C19" s="308"/>
      <c r="D19" s="113">
        <v>5.9050614812696596</v>
      </c>
      <c r="E19" s="115">
        <v>413</v>
      </c>
      <c r="F19" s="114">
        <v>687</v>
      </c>
      <c r="G19" s="114">
        <v>1070</v>
      </c>
      <c r="H19" s="114">
        <v>579</v>
      </c>
      <c r="I19" s="140">
        <v>351</v>
      </c>
      <c r="J19" s="115">
        <v>62</v>
      </c>
      <c r="K19" s="116">
        <v>17.663817663817664</v>
      </c>
    </row>
    <row r="20" spans="1:11" ht="14.1" customHeight="1" x14ac:dyDescent="0.2">
      <c r="A20" s="306">
        <v>12</v>
      </c>
      <c r="B20" s="307" t="s">
        <v>237</v>
      </c>
      <c r="C20" s="308"/>
      <c r="D20" s="113">
        <v>3.1598513011152418</v>
      </c>
      <c r="E20" s="115">
        <v>221</v>
      </c>
      <c r="F20" s="114">
        <v>88</v>
      </c>
      <c r="G20" s="114">
        <v>182</v>
      </c>
      <c r="H20" s="114">
        <v>193</v>
      </c>
      <c r="I20" s="140">
        <v>223</v>
      </c>
      <c r="J20" s="115">
        <v>-2</v>
      </c>
      <c r="K20" s="116">
        <v>-0.89686098654708524</v>
      </c>
    </row>
    <row r="21" spans="1:11" ht="14.1" customHeight="1" x14ac:dyDescent="0.2">
      <c r="A21" s="306">
        <v>21</v>
      </c>
      <c r="B21" s="307" t="s">
        <v>238</v>
      </c>
      <c r="C21" s="308"/>
      <c r="D21" s="113">
        <v>0.10008578781812982</v>
      </c>
      <c r="E21" s="115">
        <v>7</v>
      </c>
      <c r="F21" s="114">
        <v>7</v>
      </c>
      <c r="G21" s="114">
        <v>22</v>
      </c>
      <c r="H21" s="114">
        <v>11</v>
      </c>
      <c r="I21" s="140">
        <v>7</v>
      </c>
      <c r="J21" s="115">
        <v>0</v>
      </c>
      <c r="K21" s="116">
        <v>0</v>
      </c>
    </row>
    <row r="22" spans="1:11" ht="14.1" customHeight="1" x14ac:dyDescent="0.2">
      <c r="A22" s="306">
        <v>22</v>
      </c>
      <c r="B22" s="307" t="s">
        <v>239</v>
      </c>
      <c r="C22" s="308"/>
      <c r="D22" s="113">
        <v>1.1295396053760367</v>
      </c>
      <c r="E22" s="115">
        <v>79</v>
      </c>
      <c r="F22" s="114">
        <v>44</v>
      </c>
      <c r="G22" s="114">
        <v>144</v>
      </c>
      <c r="H22" s="114">
        <v>55</v>
      </c>
      <c r="I22" s="140">
        <v>78</v>
      </c>
      <c r="J22" s="115">
        <v>1</v>
      </c>
      <c r="K22" s="116">
        <v>1.2820512820512822</v>
      </c>
    </row>
    <row r="23" spans="1:11" ht="14.1" customHeight="1" x14ac:dyDescent="0.2">
      <c r="A23" s="306">
        <v>23</v>
      </c>
      <c r="B23" s="307" t="s">
        <v>240</v>
      </c>
      <c r="C23" s="308"/>
      <c r="D23" s="113">
        <v>0.25736345438947672</v>
      </c>
      <c r="E23" s="115">
        <v>18</v>
      </c>
      <c r="F23" s="114">
        <v>24</v>
      </c>
      <c r="G23" s="114">
        <v>41</v>
      </c>
      <c r="H23" s="114">
        <v>14</v>
      </c>
      <c r="I23" s="140">
        <v>32</v>
      </c>
      <c r="J23" s="115">
        <v>-14</v>
      </c>
      <c r="K23" s="116">
        <v>-43.75</v>
      </c>
    </row>
    <row r="24" spans="1:11" ht="14.1" customHeight="1" x14ac:dyDescent="0.2">
      <c r="A24" s="306">
        <v>24</v>
      </c>
      <c r="B24" s="307" t="s">
        <v>241</v>
      </c>
      <c r="C24" s="308"/>
      <c r="D24" s="113">
        <v>1.2296253931941665</v>
      </c>
      <c r="E24" s="115">
        <v>86</v>
      </c>
      <c r="F24" s="114">
        <v>50</v>
      </c>
      <c r="G24" s="114">
        <v>137</v>
      </c>
      <c r="H24" s="114">
        <v>47</v>
      </c>
      <c r="I24" s="140">
        <v>96</v>
      </c>
      <c r="J24" s="115">
        <v>-10</v>
      </c>
      <c r="K24" s="116">
        <v>-10.416666666666666</v>
      </c>
    </row>
    <row r="25" spans="1:11" ht="14.1" customHeight="1" x14ac:dyDescent="0.2">
      <c r="A25" s="306">
        <v>25</v>
      </c>
      <c r="B25" s="307" t="s">
        <v>242</v>
      </c>
      <c r="C25" s="308"/>
      <c r="D25" s="113">
        <v>3.7746639977123246</v>
      </c>
      <c r="E25" s="115">
        <v>264</v>
      </c>
      <c r="F25" s="114">
        <v>128</v>
      </c>
      <c r="G25" s="114">
        <v>396</v>
      </c>
      <c r="H25" s="114">
        <v>194</v>
      </c>
      <c r="I25" s="140">
        <v>303</v>
      </c>
      <c r="J25" s="115">
        <v>-39</v>
      </c>
      <c r="K25" s="116">
        <v>-12.871287128712872</v>
      </c>
    </row>
    <row r="26" spans="1:11" ht="14.1" customHeight="1" x14ac:dyDescent="0.2">
      <c r="A26" s="306">
        <v>26</v>
      </c>
      <c r="B26" s="307" t="s">
        <v>243</v>
      </c>
      <c r="C26" s="308"/>
      <c r="D26" s="113">
        <v>2.0446096654275094</v>
      </c>
      <c r="E26" s="115">
        <v>143</v>
      </c>
      <c r="F26" s="114">
        <v>54</v>
      </c>
      <c r="G26" s="114">
        <v>228</v>
      </c>
      <c r="H26" s="114">
        <v>127</v>
      </c>
      <c r="I26" s="140">
        <v>178</v>
      </c>
      <c r="J26" s="115">
        <v>-35</v>
      </c>
      <c r="K26" s="116">
        <v>-19.662921348314608</v>
      </c>
    </row>
    <row r="27" spans="1:11" ht="14.1" customHeight="1" x14ac:dyDescent="0.2">
      <c r="A27" s="306">
        <v>27</v>
      </c>
      <c r="B27" s="307" t="s">
        <v>244</v>
      </c>
      <c r="C27" s="308"/>
      <c r="D27" s="113">
        <v>1.1438375750643408</v>
      </c>
      <c r="E27" s="115">
        <v>80</v>
      </c>
      <c r="F27" s="114">
        <v>40</v>
      </c>
      <c r="G27" s="114">
        <v>66</v>
      </c>
      <c r="H27" s="114">
        <v>53</v>
      </c>
      <c r="I27" s="140">
        <v>70</v>
      </c>
      <c r="J27" s="115">
        <v>10</v>
      </c>
      <c r="K27" s="116">
        <v>14.285714285714286</v>
      </c>
    </row>
    <row r="28" spans="1:11" ht="14.1" customHeight="1" x14ac:dyDescent="0.2">
      <c r="A28" s="306">
        <v>28</v>
      </c>
      <c r="B28" s="307" t="s">
        <v>245</v>
      </c>
      <c r="C28" s="308"/>
      <c r="D28" s="113">
        <v>0.41464112096082356</v>
      </c>
      <c r="E28" s="115">
        <v>29</v>
      </c>
      <c r="F28" s="114">
        <v>7</v>
      </c>
      <c r="G28" s="114">
        <v>39</v>
      </c>
      <c r="H28" s="114">
        <v>18</v>
      </c>
      <c r="I28" s="140">
        <v>29</v>
      </c>
      <c r="J28" s="115">
        <v>0</v>
      </c>
      <c r="K28" s="116">
        <v>0</v>
      </c>
    </row>
    <row r="29" spans="1:11" ht="14.1" customHeight="1" x14ac:dyDescent="0.2">
      <c r="A29" s="306">
        <v>29</v>
      </c>
      <c r="B29" s="307" t="s">
        <v>246</v>
      </c>
      <c r="C29" s="308"/>
      <c r="D29" s="113">
        <v>3.9033457249070631</v>
      </c>
      <c r="E29" s="115">
        <v>273</v>
      </c>
      <c r="F29" s="114">
        <v>192</v>
      </c>
      <c r="G29" s="114">
        <v>346</v>
      </c>
      <c r="H29" s="114">
        <v>354</v>
      </c>
      <c r="I29" s="140">
        <v>296</v>
      </c>
      <c r="J29" s="115">
        <v>-23</v>
      </c>
      <c r="K29" s="116">
        <v>-7.7702702702702702</v>
      </c>
    </row>
    <row r="30" spans="1:11" ht="14.1" customHeight="1" x14ac:dyDescent="0.2">
      <c r="A30" s="306" t="s">
        <v>247</v>
      </c>
      <c r="B30" s="307" t="s">
        <v>248</v>
      </c>
      <c r="C30" s="308"/>
      <c r="D30" s="113" t="s">
        <v>514</v>
      </c>
      <c r="E30" s="115" t="s">
        <v>514</v>
      </c>
      <c r="F30" s="114" t="s">
        <v>514</v>
      </c>
      <c r="G30" s="114">
        <v>157</v>
      </c>
      <c r="H30" s="114" t="s">
        <v>514</v>
      </c>
      <c r="I30" s="140">
        <v>110</v>
      </c>
      <c r="J30" s="115" t="s">
        <v>514</v>
      </c>
      <c r="K30" s="116" t="s">
        <v>514</v>
      </c>
    </row>
    <row r="31" spans="1:11" ht="14.1" customHeight="1" x14ac:dyDescent="0.2">
      <c r="A31" s="306" t="s">
        <v>249</v>
      </c>
      <c r="B31" s="307" t="s">
        <v>250</v>
      </c>
      <c r="C31" s="308"/>
      <c r="D31" s="113">
        <v>2.1446954532456393</v>
      </c>
      <c r="E31" s="115">
        <v>150</v>
      </c>
      <c r="F31" s="114">
        <v>130</v>
      </c>
      <c r="G31" s="114">
        <v>185</v>
      </c>
      <c r="H31" s="114">
        <v>230</v>
      </c>
      <c r="I31" s="140">
        <v>186</v>
      </c>
      <c r="J31" s="115">
        <v>-36</v>
      </c>
      <c r="K31" s="116">
        <v>-19.35483870967742</v>
      </c>
    </row>
    <row r="32" spans="1:11" ht="14.1" customHeight="1" x14ac:dyDescent="0.2">
      <c r="A32" s="306">
        <v>31</v>
      </c>
      <c r="B32" s="307" t="s">
        <v>251</v>
      </c>
      <c r="C32" s="308"/>
      <c r="D32" s="113">
        <v>0.32885330283099801</v>
      </c>
      <c r="E32" s="115">
        <v>23</v>
      </c>
      <c r="F32" s="114">
        <v>10</v>
      </c>
      <c r="G32" s="114">
        <v>31</v>
      </c>
      <c r="H32" s="114">
        <v>20</v>
      </c>
      <c r="I32" s="140">
        <v>34</v>
      </c>
      <c r="J32" s="115">
        <v>-11</v>
      </c>
      <c r="K32" s="116">
        <v>-32.352941176470587</v>
      </c>
    </row>
    <row r="33" spans="1:11" ht="14.1" customHeight="1" x14ac:dyDescent="0.2">
      <c r="A33" s="306">
        <v>32</v>
      </c>
      <c r="B33" s="307" t="s">
        <v>252</v>
      </c>
      <c r="C33" s="308"/>
      <c r="D33" s="113">
        <v>4.9613954818415786</v>
      </c>
      <c r="E33" s="115">
        <v>347</v>
      </c>
      <c r="F33" s="114">
        <v>178</v>
      </c>
      <c r="G33" s="114">
        <v>382</v>
      </c>
      <c r="H33" s="114">
        <v>282</v>
      </c>
      <c r="I33" s="140">
        <v>318</v>
      </c>
      <c r="J33" s="115">
        <v>29</v>
      </c>
      <c r="K33" s="116">
        <v>9.1194968553459113</v>
      </c>
    </row>
    <row r="34" spans="1:11" ht="14.1" customHeight="1" x14ac:dyDescent="0.2">
      <c r="A34" s="306">
        <v>33</v>
      </c>
      <c r="B34" s="307" t="s">
        <v>253</v>
      </c>
      <c r="C34" s="308"/>
      <c r="D34" s="113">
        <v>1.7729482413497284</v>
      </c>
      <c r="E34" s="115">
        <v>124</v>
      </c>
      <c r="F34" s="114">
        <v>63</v>
      </c>
      <c r="G34" s="114">
        <v>195</v>
      </c>
      <c r="H34" s="114">
        <v>135</v>
      </c>
      <c r="I34" s="140">
        <v>106</v>
      </c>
      <c r="J34" s="115">
        <v>18</v>
      </c>
      <c r="K34" s="116">
        <v>16.981132075471699</v>
      </c>
    </row>
    <row r="35" spans="1:11" ht="14.1" customHeight="1" x14ac:dyDescent="0.2">
      <c r="A35" s="306">
        <v>34</v>
      </c>
      <c r="B35" s="307" t="s">
        <v>254</v>
      </c>
      <c r="C35" s="308"/>
      <c r="D35" s="113">
        <v>2.2590792107520734</v>
      </c>
      <c r="E35" s="115">
        <v>158</v>
      </c>
      <c r="F35" s="114">
        <v>103</v>
      </c>
      <c r="G35" s="114">
        <v>212</v>
      </c>
      <c r="H35" s="114">
        <v>160</v>
      </c>
      <c r="I35" s="140">
        <v>201</v>
      </c>
      <c r="J35" s="115">
        <v>-43</v>
      </c>
      <c r="K35" s="116">
        <v>-21.393034825870647</v>
      </c>
    </row>
    <row r="36" spans="1:11" ht="14.1" customHeight="1" x14ac:dyDescent="0.2">
      <c r="A36" s="306">
        <v>41</v>
      </c>
      <c r="B36" s="307" t="s">
        <v>255</v>
      </c>
      <c r="C36" s="308"/>
      <c r="D36" s="113">
        <v>0.84358021160995134</v>
      </c>
      <c r="E36" s="115">
        <v>59</v>
      </c>
      <c r="F36" s="114">
        <v>34</v>
      </c>
      <c r="G36" s="114">
        <v>153</v>
      </c>
      <c r="H36" s="114">
        <v>68</v>
      </c>
      <c r="I36" s="140">
        <v>44</v>
      </c>
      <c r="J36" s="115">
        <v>15</v>
      </c>
      <c r="K36" s="116">
        <v>34.090909090909093</v>
      </c>
    </row>
    <row r="37" spans="1:11" ht="14.1" customHeight="1" x14ac:dyDescent="0.2">
      <c r="A37" s="306">
        <v>42</v>
      </c>
      <c r="B37" s="307" t="s">
        <v>256</v>
      </c>
      <c r="C37" s="308"/>
      <c r="D37" s="113">
        <v>0.17157563625965114</v>
      </c>
      <c r="E37" s="115">
        <v>12</v>
      </c>
      <c r="F37" s="114">
        <v>11</v>
      </c>
      <c r="G37" s="114" t="s">
        <v>514</v>
      </c>
      <c r="H37" s="114">
        <v>9</v>
      </c>
      <c r="I37" s="140">
        <v>10</v>
      </c>
      <c r="J37" s="115">
        <v>2</v>
      </c>
      <c r="K37" s="116">
        <v>20</v>
      </c>
    </row>
    <row r="38" spans="1:11" ht="14.1" customHeight="1" x14ac:dyDescent="0.2">
      <c r="A38" s="306">
        <v>43</v>
      </c>
      <c r="B38" s="307" t="s">
        <v>257</v>
      </c>
      <c r="C38" s="308"/>
      <c r="D38" s="113">
        <v>0.71489848441521309</v>
      </c>
      <c r="E38" s="115">
        <v>50</v>
      </c>
      <c r="F38" s="114">
        <v>32</v>
      </c>
      <c r="G38" s="114">
        <v>61</v>
      </c>
      <c r="H38" s="114">
        <v>24</v>
      </c>
      <c r="I38" s="140">
        <v>40</v>
      </c>
      <c r="J38" s="115">
        <v>10</v>
      </c>
      <c r="K38" s="116">
        <v>25</v>
      </c>
    </row>
    <row r="39" spans="1:11" ht="14.1" customHeight="1" x14ac:dyDescent="0.2">
      <c r="A39" s="306">
        <v>51</v>
      </c>
      <c r="B39" s="307" t="s">
        <v>258</v>
      </c>
      <c r="C39" s="308"/>
      <c r="D39" s="113">
        <v>4.3465827852444949</v>
      </c>
      <c r="E39" s="115">
        <v>304</v>
      </c>
      <c r="F39" s="114">
        <v>232</v>
      </c>
      <c r="G39" s="114">
        <v>385</v>
      </c>
      <c r="H39" s="114">
        <v>344</v>
      </c>
      <c r="I39" s="140">
        <v>364</v>
      </c>
      <c r="J39" s="115">
        <v>-60</v>
      </c>
      <c r="K39" s="116">
        <v>-16.483516483516482</v>
      </c>
    </row>
    <row r="40" spans="1:11" ht="14.1" customHeight="1" x14ac:dyDescent="0.2">
      <c r="A40" s="306" t="s">
        <v>259</v>
      </c>
      <c r="B40" s="307" t="s">
        <v>260</v>
      </c>
      <c r="C40" s="308"/>
      <c r="D40" s="113">
        <v>3.617386331140978</v>
      </c>
      <c r="E40" s="115">
        <v>253</v>
      </c>
      <c r="F40" s="114">
        <v>201</v>
      </c>
      <c r="G40" s="114">
        <v>324</v>
      </c>
      <c r="H40" s="114">
        <v>287</v>
      </c>
      <c r="I40" s="140">
        <v>284</v>
      </c>
      <c r="J40" s="115">
        <v>-31</v>
      </c>
      <c r="K40" s="116">
        <v>-10.915492957746478</v>
      </c>
    </row>
    <row r="41" spans="1:11" ht="14.1" customHeight="1" x14ac:dyDescent="0.2">
      <c r="A41" s="306"/>
      <c r="B41" s="307" t="s">
        <v>261</v>
      </c>
      <c r="C41" s="308"/>
      <c r="D41" s="113">
        <v>2.6165284529596797</v>
      </c>
      <c r="E41" s="115">
        <v>183</v>
      </c>
      <c r="F41" s="114">
        <v>146</v>
      </c>
      <c r="G41" s="114">
        <v>252</v>
      </c>
      <c r="H41" s="114">
        <v>221</v>
      </c>
      <c r="I41" s="140">
        <v>205</v>
      </c>
      <c r="J41" s="115">
        <v>-22</v>
      </c>
      <c r="K41" s="116">
        <v>-10.731707317073171</v>
      </c>
    </row>
    <row r="42" spans="1:11" ht="14.1" customHeight="1" x14ac:dyDescent="0.2">
      <c r="A42" s="306">
        <v>52</v>
      </c>
      <c r="B42" s="307" t="s">
        <v>262</v>
      </c>
      <c r="C42" s="308"/>
      <c r="D42" s="113">
        <v>5.0900772090363171</v>
      </c>
      <c r="E42" s="115">
        <v>356</v>
      </c>
      <c r="F42" s="114">
        <v>340</v>
      </c>
      <c r="G42" s="114">
        <v>395</v>
      </c>
      <c r="H42" s="114">
        <v>332</v>
      </c>
      <c r="I42" s="140">
        <v>454</v>
      </c>
      <c r="J42" s="115">
        <v>-98</v>
      </c>
      <c r="K42" s="116">
        <v>-21.58590308370044</v>
      </c>
    </row>
    <row r="43" spans="1:11" ht="14.1" customHeight="1" x14ac:dyDescent="0.2">
      <c r="A43" s="306" t="s">
        <v>263</v>
      </c>
      <c r="B43" s="307" t="s">
        <v>264</v>
      </c>
      <c r="C43" s="308"/>
      <c r="D43" s="113">
        <v>4.5467543608807546</v>
      </c>
      <c r="E43" s="115">
        <v>318</v>
      </c>
      <c r="F43" s="114">
        <v>303</v>
      </c>
      <c r="G43" s="114">
        <v>334</v>
      </c>
      <c r="H43" s="114">
        <v>280</v>
      </c>
      <c r="I43" s="140">
        <v>397</v>
      </c>
      <c r="J43" s="115">
        <v>-79</v>
      </c>
      <c r="K43" s="116">
        <v>-19.899244332493701</v>
      </c>
    </row>
    <row r="44" spans="1:11" ht="14.1" customHeight="1" x14ac:dyDescent="0.2">
      <c r="A44" s="306">
        <v>53</v>
      </c>
      <c r="B44" s="307" t="s">
        <v>265</v>
      </c>
      <c r="C44" s="308"/>
      <c r="D44" s="113">
        <v>1.9016299685444666</v>
      </c>
      <c r="E44" s="115">
        <v>133</v>
      </c>
      <c r="F44" s="114">
        <v>60</v>
      </c>
      <c r="G44" s="114">
        <v>92</v>
      </c>
      <c r="H44" s="114">
        <v>75</v>
      </c>
      <c r="I44" s="140">
        <v>72</v>
      </c>
      <c r="J44" s="115">
        <v>61</v>
      </c>
      <c r="K44" s="116">
        <v>84.722222222222229</v>
      </c>
    </row>
    <row r="45" spans="1:11" ht="14.1" customHeight="1" x14ac:dyDescent="0.2">
      <c r="A45" s="306" t="s">
        <v>266</v>
      </c>
      <c r="B45" s="307" t="s">
        <v>267</v>
      </c>
      <c r="C45" s="308"/>
      <c r="D45" s="113">
        <v>1.8730340291678582</v>
      </c>
      <c r="E45" s="115">
        <v>131</v>
      </c>
      <c r="F45" s="114">
        <v>54</v>
      </c>
      <c r="G45" s="114">
        <v>87</v>
      </c>
      <c r="H45" s="114">
        <v>72</v>
      </c>
      <c r="I45" s="140">
        <v>67</v>
      </c>
      <c r="J45" s="115">
        <v>64</v>
      </c>
      <c r="K45" s="116">
        <v>95.522388059701498</v>
      </c>
    </row>
    <row r="46" spans="1:11" ht="14.1" customHeight="1" x14ac:dyDescent="0.2">
      <c r="A46" s="306">
        <v>54</v>
      </c>
      <c r="B46" s="307" t="s">
        <v>268</v>
      </c>
      <c r="C46" s="308"/>
      <c r="D46" s="113">
        <v>4.6039462396339719</v>
      </c>
      <c r="E46" s="115">
        <v>322</v>
      </c>
      <c r="F46" s="114">
        <v>196</v>
      </c>
      <c r="G46" s="114">
        <v>293</v>
      </c>
      <c r="H46" s="114">
        <v>293</v>
      </c>
      <c r="I46" s="140">
        <v>304</v>
      </c>
      <c r="J46" s="115">
        <v>18</v>
      </c>
      <c r="K46" s="116">
        <v>5.9210526315789478</v>
      </c>
    </row>
    <row r="47" spans="1:11" ht="14.1" customHeight="1" x14ac:dyDescent="0.2">
      <c r="A47" s="306">
        <v>61</v>
      </c>
      <c r="B47" s="307" t="s">
        <v>269</v>
      </c>
      <c r="C47" s="308"/>
      <c r="D47" s="113">
        <v>1.0866456963111237</v>
      </c>
      <c r="E47" s="115">
        <v>76</v>
      </c>
      <c r="F47" s="114">
        <v>60</v>
      </c>
      <c r="G47" s="114">
        <v>126</v>
      </c>
      <c r="H47" s="114">
        <v>80</v>
      </c>
      <c r="I47" s="140">
        <v>95</v>
      </c>
      <c r="J47" s="115">
        <v>-19</v>
      </c>
      <c r="K47" s="116">
        <v>-20</v>
      </c>
    </row>
    <row r="48" spans="1:11" ht="14.1" customHeight="1" x14ac:dyDescent="0.2">
      <c r="A48" s="306">
        <v>62</v>
      </c>
      <c r="B48" s="307" t="s">
        <v>270</v>
      </c>
      <c r="C48" s="308"/>
      <c r="D48" s="113">
        <v>12.825278810408921</v>
      </c>
      <c r="E48" s="115">
        <v>897</v>
      </c>
      <c r="F48" s="114">
        <v>434</v>
      </c>
      <c r="G48" s="114">
        <v>745</v>
      </c>
      <c r="H48" s="114">
        <v>554</v>
      </c>
      <c r="I48" s="140">
        <v>527</v>
      </c>
      <c r="J48" s="115">
        <v>370</v>
      </c>
      <c r="K48" s="116">
        <v>70.208728652751418</v>
      </c>
    </row>
    <row r="49" spans="1:11" ht="14.1" customHeight="1" x14ac:dyDescent="0.2">
      <c r="A49" s="306">
        <v>63</v>
      </c>
      <c r="B49" s="307" t="s">
        <v>271</v>
      </c>
      <c r="C49" s="308"/>
      <c r="D49" s="113">
        <v>4.0892193308550189</v>
      </c>
      <c r="E49" s="115">
        <v>286</v>
      </c>
      <c r="F49" s="114">
        <v>187</v>
      </c>
      <c r="G49" s="114">
        <v>383</v>
      </c>
      <c r="H49" s="114">
        <v>396</v>
      </c>
      <c r="I49" s="140">
        <v>308</v>
      </c>
      <c r="J49" s="115">
        <v>-22</v>
      </c>
      <c r="K49" s="116">
        <v>-7.1428571428571432</v>
      </c>
    </row>
    <row r="50" spans="1:11" ht="14.1" customHeight="1" x14ac:dyDescent="0.2">
      <c r="A50" s="306" t="s">
        <v>272</v>
      </c>
      <c r="B50" s="307" t="s">
        <v>273</v>
      </c>
      <c r="C50" s="308"/>
      <c r="D50" s="113">
        <v>0.80068630254503859</v>
      </c>
      <c r="E50" s="115">
        <v>56</v>
      </c>
      <c r="F50" s="114">
        <v>28</v>
      </c>
      <c r="G50" s="114">
        <v>103</v>
      </c>
      <c r="H50" s="114">
        <v>52</v>
      </c>
      <c r="I50" s="140">
        <v>71</v>
      </c>
      <c r="J50" s="115">
        <v>-15</v>
      </c>
      <c r="K50" s="116">
        <v>-21.12676056338028</v>
      </c>
    </row>
    <row r="51" spans="1:11" ht="14.1" customHeight="1" x14ac:dyDescent="0.2">
      <c r="A51" s="306" t="s">
        <v>274</v>
      </c>
      <c r="B51" s="307" t="s">
        <v>275</v>
      </c>
      <c r="C51" s="308"/>
      <c r="D51" s="113">
        <v>3.0025736345438947</v>
      </c>
      <c r="E51" s="115">
        <v>210</v>
      </c>
      <c r="F51" s="114">
        <v>151</v>
      </c>
      <c r="G51" s="114">
        <v>238</v>
      </c>
      <c r="H51" s="114">
        <v>317</v>
      </c>
      <c r="I51" s="140">
        <v>213</v>
      </c>
      <c r="J51" s="115">
        <v>-3</v>
      </c>
      <c r="K51" s="116">
        <v>-1.408450704225352</v>
      </c>
    </row>
    <row r="52" spans="1:11" ht="14.1" customHeight="1" x14ac:dyDescent="0.2">
      <c r="A52" s="306">
        <v>71</v>
      </c>
      <c r="B52" s="307" t="s">
        <v>276</v>
      </c>
      <c r="C52" s="308"/>
      <c r="D52" s="113">
        <v>6.3625965112953962</v>
      </c>
      <c r="E52" s="115">
        <v>445</v>
      </c>
      <c r="F52" s="114">
        <v>311</v>
      </c>
      <c r="G52" s="114">
        <v>479</v>
      </c>
      <c r="H52" s="114">
        <v>362</v>
      </c>
      <c r="I52" s="140">
        <v>486</v>
      </c>
      <c r="J52" s="115">
        <v>-41</v>
      </c>
      <c r="K52" s="116">
        <v>-8.4362139917695469</v>
      </c>
    </row>
    <row r="53" spans="1:11" ht="14.1" customHeight="1" x14ac:dyDescent="0.2">
      <c r="A53" s="306" t="s">
        <v>277</v>
      </c>
      <c r="B53" s="307" t="s">
        <v>278</v>
      </c>
      <c r="C53" s="308"/>
      <c r="D53" s="113">
        <v>1.7157563625965113</v>
      </c>
      <c r="E53" s="115">
        <v>120</v>
      </c>
      <c r="F53" s="114">
        <v>77</v>
      </c>
      <c r="G53" s="114">
        <v>156</v>
      </c>
      <c r="H53" s="114">
        <v>102</v>
      </c>
      <c r="I53" s="140">
        <v>147</v>
      </c>
      <c r="J53" s="115">
        <v>-27</v>
      </c>
      <c r="K53" s="116">
        <v>-18.367346938775512</v>
      </c>
    </row>
    <row r="54" spans="1:11" ht="14.1" customHeight="1" x14ac:dyDescent="0.2">
      <c r="A54" s="306" t="s">
        <v>279</v>
      </c>
      <c r="B54" s="307" t="s">
        <v>280</v>
      </c>
      <c r="C54" s="308"/>
      <c r="D54" s="113">
        <v>4.0177294824134977</v>
      </c>
      <c r="E54" s="115">
        <v>281</v>
      </c>
      <c r="F54" s="114">
        <v>208</v>
      </c>
      <c r="G54" s="114">
        <v>269</v>
      </c>
      <c r="H54" s="114">
        <v>232</v>
      </c>
      <c r="I54" s="140">
        <v>289</v>
      </c>
      <c r="J54" s="115">
        <v>-8</v>
      </c>
      <c r="K54" s="116">
        <v>-2.7681660899653977</v>
      </c>
    </row>
    <row r="55" spans="1:11" ht="14.1" customHeight="1" x14ac:dyDescent="0.2">
      <c r="A55" s="306">
        <v>72</v>
      </c>
      <c r="B55" s="307" t="s">
        <v>281</v>
      </c>
      <c r="C55" s="308"/>
      <c r="D55" s="113">
        <v>2.0732056048041176</v>
      </c>
      <c r="E55" s="115">
        <v>145</v>
      </c>
      <c r="F55" s="114">
        <v>73</v>
      </c>
      <c r="G55" s="114">
        <v>221</v>
      </c>
      <c r="H55" s="114">
        <v>124</v>
      </c>
      <c r="I55" s="140">
        <v>140</v>
      </c>
      <c r="J55" s="115">
        <v>5</v>
      </c>
      <c r="K55" s="116">
        <v>3.5714285714285716</v>
      </c>
    </row>
    <row r="56" spans="1:11" ht="14.1" customHeight="1" x14ac:dyDescent="0.2">
      <c r="A56" s="306" t="s">
        <v>282</v>
      </c>
      <c r="B56" s="307" t="s">
        <v>283</v>
      </c>
      <c r="C56" s="308"/>
      <c r="D56" s="113">
        <v>0.92936802973977695</v>
      </c>
      <c r="E56" s="115">
        <v>65</v>
      </c>
      <c r="F56" s="114">
        <v>34</v>
      </c>
      <c r="G56" s="114">
        <v>112</v>
      </c>
      <c r="H56" s="114">
        <v>75</v>
      </c>
      <c r="I56" s="140">
        <v>72</v>
      </c>
      <c r="J56" s="115">
        <v>-7</v>
      </c>
      <c r="K56" s="116">
        <v>-9.7222222222222214</v>
      </c>
    </row>
    <row r="57" spans="1:11" ht="14.1" customHeight="1" x14ac:dyDescent="0.2">
      <c r="A57" s="306" t="s">
        <v>284</v>
      </c>
      <c r="B57" s="307" t="s">
        <v>285</v>
      </c>
      <c r="C57" s="308"/>
      <c r="D57" s="113">
        <v>0.67200457535030023</v>
      </c>
      <c r="E57" s="115">
        <v>47</v>
      </c>
      <c r="F57" s="114">
        <v>23</v>
      </c>
      <c r="G57" s="114">
        <v>34</v>
      </c>
      <c r="H57" s="114">
        <v>29</v>
      </c>
      <c r="I57" s="140">
        <v>36</v>
      </c>
      <c r="J57" s="115">
        <v>11</v>
      </c>
      <c r="K57" s="116">
        <v>30.555555555555557</v>
      </c>
    </row>
    <row r="58" spans="1:11" ht="14.1" customHeight="1" x14ac:dyDescent="0.2">
      <c r="A58" s="306">
        <v>73</v>
      </c>
      <c r="B58" s="307" t="s">
        <v>286</v>
      </c>
      <c r="C58" s="308"/>
      <c r="D58" s="113">
        <v>1.5727766657134687</v>
      </c>
      <c r="E58" s="115">
        <v>110</v>
      </c>
      <c r="F58" s="114">
        <v>92</v>
      </c>
      <c r="G58" s="114">
        <v>186</v>
      </c>
      <c r="H58" s="114">
        <v>96</v>
      </c>
      <c r="I58" s="140">
        <v>130</v>
      </c>
      <c r="J58" s="115">
        <v>-20</v>
      </c>
      <c r="K58" s="116">
        <v>-15.384615384615385</v>
      </c>
    </row>
    <row r="59" spans="1:11" ht="14.1" customHeight="1" x14ac:dyDescent="0.2">
      <c r="A59" s="306" t="s">
        <v>287</v>
      </c>
      <c r="B59" s="307" t="s">
        <v>288</v>
      </c>
      <c r="C59" s="308"/>
      <c r="D59" s="113">
        <v>1.2153274235058622</v>
      </c>
      <c r="E59" s="115">
        <v>85</v>
      </c>
      <c r="F59" s="114">
        <v>50</v>
      </c>
      <c r="G59" s="114">
        <v>130</v>
      </c>
      <c r="H59" s="114">
        <v>64</v>
      </c>
      <c r="I59" s="140">
        <v>83</v>
      </c>
      <c r="J59" s="115">
        <v>2</v>
      </c>
      <c r="K59" s="116">
        <v>2.4096385542168677</v>
      </c>
    </row>
    <row r="60" spans="1:11" ht="14.1" customHeight="1" x14ac:dyDescent="0.2">
      <c r="A60" s="306">
        <v>81</v>
      </c>
      <c r="B60" s="307" t="s">
        <v>289</v>
      </c>
      <c r="C60" s="308"/>
      <c r="D60" s="113">
        <v>8.0926508435802109</v>
      </c>
      <c r="E60" s="115">
        <v>566</v>
      </c>
      <c r="F60" s="114">
        <v>552</v>
      </c>
      <c r="G60" s="114">
        <v>665</v>
      </c>
      <c r="H60" s="114">
        <v>451</v>
      </c>
      <c r="I60" s="140">
        <v>659</v>
      </c>
      <c r="J60" s="115">
        <v>-93</v>
      </c>
      <c r="K60" s="116">
        <v>-14.112291350531107</v>
      </c>
    </row>
    <row r="61" spans="1:11" ht="14.1" customHeight="1" x14ac:dyDescent="0.2">
      <c r="A61" s="306" t="s">
        <v>290</v>
      </c>
      <c r="B61" s="307" t="s">
        <v>291</v>
      </c>
      <c r="C61" s="308"/>
      <c r="D61" s="113">
        <v>2.4306548470117244</v>
      </c>
      <c r="E61" s="115">
        <v>170</v>
      </c>
      <c r="F61" s="114">
        <v>91</v>
      </c>
      <c r="G61" s="114">
        <v>215</v>
      </c>
      <c r="H61" s="114">
        <v>106</v>
      </c>
      <c r="I61" s="140">
        <v>131</v>
      </c>
      <c r="J61" s="115">
        <v>39</v>
      </c>
      <c r="K61" s="116">
        <v>29.770992366412212</v>
      </c>
    </row>
    <row r="62" spans="1:11" ht="14.1" customHeight="1" x14ac:dyDescent="0.2">
      <c r="A62" s="306" t="s">
        <v>292</v>
      </c>
      <c r="B62" s="307" t="s">
        <v>293</v>
      </c>
      <c r="C62" s="308"/>
      <c r="D62" s="113">
        <v>3.1026594223620245</v>
      </c>
      <c r="E62" s="115">
        <v>217</v>
      </c>
      <c r="F62" s="114">
        <v>235</v>
      </c>
      <c r="G62" s="114">
        <v>294</v>
      </c>
      <c r="H62" s="114">
        <v>226</v>
      </c>
      <c r="I62" s="140">
        <v>271</v>
      </c>
      <c r="J62" s="115">
        <v>-54</v>
      </c>
      <c r="K62" s="116">
        <v>-19.926199261992618</v>
      </c>
    </row>
    <row r="63" spans="1:11" ht="14.1" customHeight="1" x14ac:dyDescent="0.2">
      <c r="A63" s="306"/>
      <c r="B63" s="307" t="s">
        <v>294</v>
      </c>
      <c r="C63" s="308"/>
      <c r="D63" s="113">
        <v>2.8309979982842437</v>
      </c>
      <c r="E63" s="115">
        <v>198</v>
      </c>
      <c r="F63" s="114">
        <v>206</v>
      </c>
      <c r="G63" s="114">
        <v>250</v>
      </c>
      <c r="H63" s="114">
        <v>199</v>
      </c>
      <c r="I63" s="140">
        <v>245</v>
      </c>
      <c r="J63" s="115">
        <v>-47</v>
      </c>
      <c r="K63" s="116">
        <v>-19.183673469387756</v>
      </c>
    </row>
    <row r="64" spans="1:11" ht="14.1" customHeight="1" x14ac:dyDescent="0.2">
      <c r="A64" s="306" t="s">
        <v>295</v>
      </c>
      <c r="B64" s="307" t="s">
        <v>296</v>
      </c>
      <c r="C64" s="308"/>
      <c r="D64" s="113">
        <v>0.94366599942808116</v>
      </c>
      <c r="E64" s="115">
        <v>66</v>
      </c>
      <c r="F64" s="114">
        <v>36</v>
      </c>
      <c r="G64" s="114">
        <v>51</v>
      </c>
      <c r="H64" s="114">
        <v>45</v>
      </c>
      <c r="I64" s="140">
        <v>46</v>
      </c>
      <c r="J64" s="115">
        <v>20</v>
      </c>
      <c r="K64" s="116">
        <v>43.478260869565219</v>
      </c>
    </row>
    <row r="65" spans="1:11" ht="14.1" customHeight="1" x14ac:dyDescent="0.2">
      <c r="A65" s="306" t="s">
        <v>297</v>
      </c>
      <c r="B65" s="307" t="s">
        <v>298</v>
      </c>
      <c r="C65" s="308"/>
      <c r="D65" s="113">
        <v>0.48613096940234485</v>
      </c>
      <c r="E65" s="115">
        <v>34</v>
      </c>
      <c r="F65" s="114">
        <v>104</v>
      </c>
      <c r="G65" s="114">
        <v>31</v>
      </c>
      <c r="H65" s="114">
        <v>34</v>
      </c>
      <c r="I65" s="140">
        <v>53</v>
      </c>
      <c r="J65" s="115">
        <v>-19</v>
      </c>
      <c r="K65" s="116">
        <v>-35.849056603773583</v>
      </c>
    </row>
    <row r="66" spans="1:11" ht="14.1" customHeight="1" x14ac:dyDescent="0.2">
      <c r="A66" s="306">
        <v>82</v>
      </c>
      <c r="B66" s="307" t="s">
        <v>299</v>
      </c>
      <c r="C66" s="308"/>
      <c r="D66" s="113">
        <v>3.9891335430368886</v>
      </c>
      <c r="E66" s="115">
        <v>279</v>
      </c>
      <c r="F66" s="114">
        <v>417</v>
      </c>
      <c r="G66" s="114">
        <v>302</v>
      </c>
      <c r="H66" s="114">
        <v>332</v>
      </c>
      <c r="I66" s="140">
        <v>312</v>
      </c>
      <c r="J66" s="115">
        <v>-33</v>
      </c>
      <c r="K66" s="116">
        <v>-10.576923076923077</v>
      </c>
    </row>
    <row r="67" spans="1:11" ht="14.1" customHeight="1" x14ac:dyDescent="0.2">
      <c r="A67" s="306" t="s">
        <v>300</v>
      </c>
      <c r="B67" s="307" t="s">
        <v>301</v>
      </c>
      <c r="C67" s="308"/>
      <c r="D67" s="113">
        <v>2.9167858164140692</v>
      </c>
      <c r="E67" s="115">
        <v>204</v>
      </c>
      <c r="F67" s="114">
        <v>357</v>
      </c>
      <c r="G67" s="114">
        <v>190</v>
      </c>
      <c r="H67" s="114">
        <v>257</v>
      </c>
      <c r="I67" s="140">
        <v>220</v>
      </c>
      <c r="J67" s="115">
        <v>-16</v>
      </c>
      <c r="K67" s="116">
        <v>-7.2727272727272725</v>
      </c>
    </row>
    <row r="68" spans="1:11" ht="14.1" customHeight="1" x14ac:dyDescent="0.2">
      <c r="A68" s="306" t="s">
        <v>302</v>
      </c>
      <c r="B68" s="307" t="s">
        <v>303</v>
      </c>
      <c r="C68" s="308"/>
      <c r="D68" s="113">
        <v>0.77209036316843005</v>
      </c>
      <c r="E68" s="115">
        <v>54</v>
      </c>
      <c r="F68" s="114">
        <v>41</v>
      </c>
      <c r="G68" s="114">
        <v>63</v>
      </c>
      <c r="H68" s="114">
        <v>51</v>
      </c>
      <c r="I68" s="140">
        <v>65</v>
      </c>
      <c r="J68" s="115">
        <v>-11</v>
      </c>
      <c r="K68" s="116">
        <v>-16.923076923076923</v>
      </c>
    </row>
    <row r="69" spans="1:11" ht="14.1" customHeight="1" x14ac:dyDescent="0.2">
      <c r="A69" s="306">
        <v>83</v>
      </c>
      <c r="B69" s="307" t="s">
        <v>304</v>
      </c>
      <c r="C69" s="308"/>
      <c r="D69" s="113">
        <v>5.4618244209322278</v>
      </c>
      <c r="E69" s="115">
        <v>382</v>
      </c>
      <c r="F69" s="114">
        <v>259</v>
      </c>
      <c r="G69" s="114">
        <v>638</v>
      </c>
      <c r="H69" s="114">
        <v>218</v>
      </c>
      <c r="I69" s="140">
        <v>383</v>
      </c>
      <c r="J69" s="115">
        <v>-1</v>
      </c>
      <c r="K69" s="116">
        <v>-0.26109660574412535</v>
      </c>
    </row>
    <row r="70" spans="1:11" ht="14.1" customHeight="1" x14ac:dyDescent="0.2">
      <c r="A70" s="306" t="s">
        <v>305</v>
      </c>
      <c r="B70" s="307" t="s">
        <v>306</v>
      </c>
      <c r="C70" s="308"/>
      <c r="D70" s="113">
        <v>4.3036888761795824</v>
      </c>
      <c r="E70" s="115">
        <v>301</v>
      </c>
      <c r="F70" s="114">
        <v>218</v>
      </c>
      <c r="G70" s="114">
        <v>536</v>
      </c>
      <c r="H70" s="114">
        <v>161</v>
      </c>
      <c r="I70" s="140">
        <v>333</v>
      </c>
      <c r="J70" s="115">
        <v>-32</v>
      </c>
      <c r="K70" s="116">
        <v>-9.6096096096096097</v>
      </c>
    </row>
    <row r="71" spans="1:11" ht="14.1" customHeight="1" x14ac:dyDescent="0.2">
      <c r="A71" s="306"/>
      <c r="B71" s="307" t="s">
        <v>307</v>
      </c>
      <c r="C71" s="308"/>
      <c r="D71" s="113">
        <v>2.7309122104661139</v>
      </c>
      <c r="E71" s="115">
        <v>191</v>
      </c>
      <c r="F71" s="114">
        <v>135</v>
      </c>
      <c r="G71" s="114">
        <v>356</v>
      </c>
      <c r="H71" s="114">
        <v>98</v>
      </c>
      <c r="I71" s="140">
        <v>242</v>
      </c>
      <c r="J71" s="115">
        <v>-51</v>
      </c>
      <c r="K71" s="116">
        <v>-21.074380165289256</v>
      </c>
    </row>
    <row r="72" spans="1:11" ht="14.1" customHeight="1" x14ac:dyDescent="0.2">
      <c r="A72" s="306">
        <v>84</v>
      </c>
      <c r="B72" s="307" t="s">
        <v>308</v>
      </c>
      <c r="C72" s="308"/>
      <c r="D72" s="113">
        <v>1.6871604232199027</v>
      </c>
      <c r="E72" s="115">
        <v>118</v>
      </c>
      <c r="F72" s="114">
        <v>64</v>
      </c>
      <c r="G72" s="114">
        <v>161</v>
      </c>
      <c r="H72" s="114">
        <v>48</v>
      </c>
      <c r="I72" s="140">
        <v>107</v>
      </c>
      <c r="J72" s="115">
        <v>11</v>
      </c>
      <c r="K72" s="116">
        <v>10.280373831775702</v>
      </c>
    </row>
    <row r="73" spans="1:11" ht="14.1" customHeight="1" x14ac:dyDescent="0.2">
      <c r="A73" s="306" t="s">
        <v>309</v>
      </c>
      <c r="B73" s="307" t="s">
        <v>310</v>
      </c>
      <c r="C73" s="308"/>
      <c r="D73" s="113">
        <v>1.0723477266228196</v>
      </c>
      <c r="E73" s="115">
        <v>75</v>
      </c>
      <c r="F73" s="114">
        <v>21</v>
      </c>
      <c r="G73" s="114">
        <v>94</v>
      </c>
      <c r="H73" s="114">
        <v>17</v>
      </c>
      <c r="I73" s="140">
        <v>60</v>
      </c>
      <c r="J73" s="115">
        <v>15</v>
      </c>
      <c r="K73" s="116">
        <v>25</v>
      </c>
    </row>
    <row r="74" spans="1:11" ht="14.1" customHeight="1" x14ac:dyDescent="0.2">
      <c r="A74" s="306" t="s">
        <v>311</v>
      </c>
      <c r="B74" s="307" t="s">
        <v>312</v>
      </c>
      <c r="C74" s="308"/>
      <c r="D74" s="113">
        <v>0.11438375750643409</v>
      </c>
      <c r="E74" s="115">
        <v>8</v>
      </c>
      <c r="F74" s="114">
        <v>14</v>
      </c>
      <c r="G74" s="114">
        <v>16</v>
      </c>
      <c r="H74" s="114">
        <v>0</v>
      </c>
      <c r="I74" s="140">
        <v>15</v>
      </c>
      <c r="J74" s="115">
        <v>-7</v>
      </c>
      <c r="K74" s="116">
        <v>-46.666666666666664</v>
      </c>
    </row>
    <row r="75" spans="1:11" ht="14.1" customHeight="1" x14ac:dyDescent="0.2">
      <c r="A75" s="306" t="s">
        <v>313</v>
      </c>
      <c r="B75" s="307" t="s">
        <v>314</v>
      </c>
      <c r="C75" s="308"/>
      <c r="D75" s="113">
        <v>0.1429796968830426</v>
      </c>
      <c r="E75" s="115">
        <v>10</v>
      </c>
      <c r="F75" s="114">
        <v>8</v>
      </c>
      <c r="G75" s="114">
        <v>13</v>
      </c>
      <c r="H75" s="114">
        <v>11</v>
      </c>
      <c r="I75" s="140">
        <v>3</v>
      </c>
      <c r="J75" s="115">
        <v>7</v>
      </c>
      <c r="K75" s="116">
        <v>233.33333333333334</v>
      </c>
    </row>
    <row r="76" spans="1:11" ht="14.1" customHeight="1" x14ac:dyDescent="0.2">
      <c r="A76" s="306">
        <v>91</v>
      </c>
      <c r="B76" s="307" t="s">
        <v>315</v>
      </c>
      <c r="C76" s="308"/>
      <c r="D76" s="113">
        <v>0.25736345438947672</v>
      </c>
      <c r="E76" s="115">
        <v>18</v>
      </c>
      <c r="F76" s="114">
        <v>12</v>
      </c>
      <c r="G76" s="114">
        <v>21</v>
      </c>
      <c r="H76" s="114">
        <v>8</v>
      </c>
      <c r="I76" s="140">
        <v>20</v>
      </c>
      <c r="J76" s="115">
        <v>-2</v>
      </c>
      <c r="K76" s="116">
        <v>-10</v>
      </c>
    </row>
    <row r="77" spans="1:11" ht="14.1" customHeight="1" x14ac:dyDescent="0.2">
      <c r="A77" s="306">
        <v>92</v>
      </c>
      <c r="B77" s="307" t="s">
        <v>316</v>
      </c>
      <c r="C77" s="308"/>
      <c r="D77" s="113">
        <v>0.65770660566199601</v>
      </c>
      <c r="E77" s="115">
        <v>46</v>
      </c>
      <c r="F77" s="114">
        <v>33</v>
      </c>
      <c r="G77" s="114">
        <v>46</v>
      </c>
      <c r="H77" s="114">
        <v>40</v>
      </c>
      <c r="I77" s="140">
        <v>52</v>
      </c>
      <c r="J77" s="115">
        <v>-6</v>
      </c>
      <c r="K77" s="116">
        <v>-11.538461538461538</v>
      </c>
    </row>
    <row r="78" spans="1:11" ht="14.1" customHeight="1" x14ac:dyDescent="0.2">
      <c r="A78" s="306">
        <v>93</v>
      </c>
      <c r="B78" s="307" t="s">
        <v>317</v>
      </c>
      <c r="C78" s="308"/>
      <c r="D78" s="113">
        <v>7.14898484415213E-2</v>
      </c>
      <c r="E78" s="115">
        <v>5</v>
      </c>
      <c r="F78" s="114">
        <v>4</v>
      </c>
      <c r="G78" s="114">
        <v>9</v>
      </c>
      <c r="H78" s="114">
        <v>8</v>
      </c>
      <c r="I78" s="140" t="s">
        <v>514</v>
      </c>
      <c r="J78" s="115" t="s">
        <v>514</v>
      </c>
      <c r="K78" s="116" t="s">
        <v>514</v>
      </c>
    </row>
    <row r="79" spans="1:11" ht="14.1" customHeight="1" x14ac:dyDescent="0.2">
      <c r="A79" s="306">
        <v>94</v>
      </c>
      <c r="B79" s="307" t="s">
        <v>318</v>
      </c>
      <c r="C79" s="308"/>
      <c r="D79" s="113">
        <v>0.32885330283099801</v>
      </c>
      <c r="E79" s="115">
        <v>23</v>
      </c>
      <c r="F79" s="114">
        <v>29</v>
      </c>
      <c r="G79" s="114">
        <v>54</v>
      </c>
      <c r="H79" s="114">
        <v>30</v>
      </c>
      <c r="I79" s="140">
        <v>33</v>
      </c>
      <c r="J79" s="115">
        <v>-10</v>
      </c>
      <c r="K79" s="116">
        <v>-30.303030303030305</v>
      </c>
    </row>
    <row r="80" spans="1:11" ht="14.1" customHeight="1" x14ac:dyDescent="0.2">
      <c r="A80" s="306" t="s">
        <v>319</v>
      </c>
      <c r="B80" s="307" t="s">
        <v>320</v>
      </c>
      <c r="C80" s="308"/>
      <c r="D80" s="113">
        <v>0</v>
      </c>
      <c r="E80" s="115">
        <v>0</v>
      </c>
      <c r="F80" s="114">
        <v>0</v>
      </c>
      <c r="G80" s="114" t="s">
        <v>514</v>
      </c>
      <c r="H80" s="114">
        <v>0</v>
      </c>
      <c r="I80" s="140" t="s">
        <v>514</v>
      </c>
      <c r="J80" s="115" t="s">
        <v>514</v>
      </c>
      <c r="K80" s="116" t="s">
        <v>514</v>
      </c>
    </row>
    <row r="81" spans="1:11" ht="14.1" customHeight="1" x14ac:dyDescent="0.2">
      <c r="A81" s="310" t="s">
        <v>321</v>
      </c>
      <c r="B81" s="311" t="s">
        <v>334</v>
      </c>
      <c r="C81" s="312"/>
      <c r="D81" s="125">
        <v>0.11438375750643409</v>
      </c>
      <c r="E81" s="143">
        <v>8</v>
      </c>
      <c r="F81" s="144">
        <v>13</v>
      </c>
      <c r="G81" s="144">
        <v>79</v>
      </c>
      <c r="H81" s="144">
        <v>10</v>
      </c>
      <c r="I81" s="145">
        <v>17</v>
      </c>
      <c r="J81" s="143">
        <v>-9</v>
      </c>
      <c r="K81" s="146">
        <v>-52.941176470588232</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7252</v>
      </c>
      <c r="E11" s="114">
        <v>6494</v>
      </c>
      <c r="F11" s="114">
        <v>6972</v>
      </c>
      <c r="G11" s="114">
        <v>5641</v>
      </c>
      <c r="H11" s="140">
        <v>6388</v>
      </c>
      <c r="I11" s="115">
        <v>864</v>
      </c>
      <c r="J11" s="116">
        <v>13.525360050093926</v>
      </c>
    </row>
    <row r="12" spans="1:15" s="110" customFormat="1" ht="24.95" customHeight="1" x14ac:dyDescent="0.2">
      <c r="A12" s="193" t="s">
        <v>132</v>
      </c>
      <c r="B12" s="194" t="s">
        <v>133</v>
      </c>
      <c r="C12" s="113">
        <v>6.5085493656922226</v>
      </c>
      <c r="D12" s="115">
        <v>472</v>
      </c>
      <c r="E12" s="114">
        <v>1372</v>
      </c>
      <c r="F12" s="114">
        <v>964</v>
      </c>
      <c r="G12" s="114">
        <v>560</v>
      </c>
      <c r="H12" s="140">
        <v>404</v>
      </c>
      <c r="I12" s="115">
        <v>68</v>
      </c>
      <c r="J12" s="116">
        <v>16.831683168316832</v>
      </c>
    </row>
    <row r="13" spans="1:15" s="110" customFormat="1" ht="24.95" customHeight="1" x14ac:dyDescent="0.2">
      <c r="A13" s="193" t="s">
        <v>134</v>
      </c>
      <c r="B13" s="199" t="s">
        <v>214</v>
      </c>
      <c r="C13" s="113">
        <v>0.95146166574738</v>
      </c>
      <c r="D13" s="115">
        <v>69</v>
      </c>
      <c r="E13" s="114">
        <v>53</v>
      </c>
      <c r="F13" s="114">
        <v>134</v>
      </c>
      <c r="G13" s="114">
        <v>63</v>
      </c>
      <c r="H13" s="140">
        <v>92</v>
      </c>
      <c r="I13" s="115">
        <v>-23</v>
      </c>
      <c r="J13" s="116">
        <v>-25</v>
      </c>
    </row>
    <row r="14" spans="1:15" s="287" customFormat="1" ht="24.95" customHeight="1" x14ac:dyDescent="0.2">
      <c r="A14" s="193" t="s">
        <v>215</v>
      </c>
      <c r="B14" s="199" t="s">
        <v>137</v>
      </c>
      <c r="C14" s="113">
        <v>9.9420849420849429</v>
      </c>
      <c r="D14" s="115">
        <v>721</v>
      </c>
      <c r="E14" s="114">
        <v>516</v>
      </c>
      <c r="F14" s="114">
        <v>697</v>
      </c>
      <c r="G14" s="114">
        <v>588</v>
      </c>
      <c r="H14" s="140">
        <v>648</v>
      </c>
      <c r="I14" s="115">
        <v>73</v>
      </c>
      <c r="J14" s="116">
        <v>11.265432098765432</v>
      </c>
      <c r="K14" s="110"/>
      <c r="L14" s="110"/>
      <c r="M14" s="110"/>
      <c r="N14" s="110"/>
      <c r="O14" s="110"/>
    </row>
    <row r="15" spans="1:15" s="110" customFormat="1" ht="24.95" customHeight="1" x14ac:dyDescent="0.2">
      <c r="A15" s="193" t="s">
        <v>216</v>
      </c>
      <c r="B15" s="199" t="s">
        <v>217</v>
      </c>
      <c r="C15" s="113">
        <v>3.5990071704357418</v>
      </c>
      <c r="D15" s="115">
        <v>261</v>
      </c>
      <c r="E15" s="114">
        <v>221</v>
      </c>
      <c r="F15" s="114">
        <v>267</v>
      </c>
      <c r="G15" s="114">
        <v>204</v>
      </c>
      <c r="H15" s="140">
        <v>221</v>
      </c>
      <c r="I15" s="115">
        <v>40</v>
      </c>
      <c r="J15" s="116">
        <v>18.099547511312217</v>
      </c>
    </row>
    <row r="16" spans="1:15" s="287" customFormat="1" ht="24.95" customHeight="1" x14ac:dyDescent="0.2">
      <c r="A16" s="193" t="s">
        <v>218</v>
      </c>
      <c r="B16" s="199" t="s">
        <v>141</v>
      </c>
      <c r="C16" s="113">
        <v>4.5366795366795367</v>
      </c>
      <c r="D16" s="115">
        <v>329</v>
      </c>
      <c r="E16" s="114">
        <v>197</v>
      </c>
      <c r="F16" s="114">
        <v>323</v>
      </c>
      <c r="G16" s="114">
        <v>268</v>
      </c>
      <c r="H16" s="140">
        <v>305</v>
      </c>
      <c r="I16" s="115">
        <v>24</v>
      </c>
      <c r="J16" s="116">
        <v>7.8688524590163933</v>
      </c>
      <c r="K16" s="110"/>
      <c r="L16" s="110"/>
      <c r="M16" s="110"/>
      <c r="N16" s="110"/>
      <c r="O16" s="110"/>
    </row>
    <row r="17" spans="1:15" s="110" customFormat="1" ht="24.95" customHeight="1" x14ac:dyDescent="0.2">
      <c r="A17" s="193" t="s">
        <v>142</v>
      </c>
      <c r="B17" s="199" t="s">
        <v>220</v>
      </c>
      <c r="C17" s="113">
        <v>1.8063982349696635</v>
      </c>
      <c r="D17" s="115">
        <v>131</v>
      </c>
      <c r="E17" s="114">
        <v>98</v>
      </c>
      <c r="F17" s="114">
        <v>107</v>
      </c>
      <c r="G17" s="114">
        <v>116</v>
      </c>
      <c r="H17" s="140">
        <v>122</v>
      </c>
      <c r="I17" s="115">
        <v>9</v>
      </c>
      <c r="J17" s="116">
        <v>7.3770491803278686</v>
      </c>
    </row>
    <row r="18" spans="1:15" s="287" customFormat="1" ht="24.95" customHeight="1" x14ac:dyDescent="0.2">
      <c r="A18" s="201" t="s">
        <v>144</v>
      </c>
      <c r="B18" s="202" t="s">
        <v>145</v>
      </c>
      <c r="C18" s="113">
        <v>8.6734693877551017</v>
      </c>
      <c r="D18" s="115">
        <v>629</v>
      </c>
      <c r="E18" s="114">
        <v>534</v>
      </c>
      <c r="F18" s="114">
        <v>618</v>
      </c>
      <c r="G18" s="114">
        <v>603</v>
      </c>
      <c r="H18" s="140">
        <v>604</v>
      </c>
      <c r="I18" s="115">
        <v>25</v>
      </c>
      <c r="J18" s="116">
        <v>4.1390728476821188</v>
      </c>
      <c r="K18" s="110"/>
      <c r="L18" s="110"/>
      <c r="M18" s="110"/>
      <c r="N18" s="110"/>
      <c r="O18" s="110"/>
    </row>
    <row r="19" spans="1:15" s="110" customFormat="1" ht="24.95" customHeight="1" x14ac:dyDescent="0.2">
      <c r="A19" s="193" t="s">
        <v>146</v>
      </c>
      <c r="B19" s="199" t="s">
        <v>147</v>
      </c>
      <c r="C19" s="113">
        <v>18.739658025372311</v>
      </c>
      <c r="D19" s="115">
        <v>1359</v>
      </c>
      <c r="E19" s="114">
        <v>785</v>
      </c>
      <c r="F19" s="114">
        <v>932</v>
      </c>
      <c r="G19" s="114">
        <v>820</v>
      </c>
      <c r="H19" s="140">
        <v>1011</v>
      </c>
      <c r="I19" s="115">
        <v>348</v>
      </c>
      <c r="J19" s="116">
        <v>34.421364985163201</v>
      </c>
    </row>
    <row r="20" spans="1:15" s="287" customFormat="1" ht="24.95" customHeight="1" x14ac:dyDescent="0.2">
      <c r="A20" s="193" t="s">
        <v>148</v>
      </c>
      <c r="B20" s="199" t="s">
        <v>149</v>
      </c>
      <c r="C20" s="113">
        <v>6.1776061776061777</v>
      </c>
      <c r="D20" s="115">
        <v>448</v>
      </c>
      <c r="E20" s="114">
        <v>385</v>
      </c>
      <c r="F20" s="114">
        <v>393</v>
      </c>
      <c r="G20" s="114">
        <v>383</v>
      </c>
      <c r="H20" s="140">
        <v>529</v>
      </c>
      <c r="I20" s="115">
        <v>-81</v>
      </c>
      <c r="J20" s="116">
        <v>-15.311909262759924</v>
      </c>
      <c r="K20" s="110"/>
      <c r="L20" s="110"/>
      <c r="M20" s="110"/>
      <c r="N20" s="110"/>
      <c r="O20" s="110"/>
    </row>
    <row r="21" spans="1:15" s="110" customFormat="1" ht="24.95" customHeight="1" x14ac:dyDescent="0.2">
      <c r="A21" s="201" t="s">
        <v>150</v>
      </c>
      <c r="B21" s="202" t="s">
        <v>151</v>
      </c>
      <c r="C21" s="113">
        <v>6.3154991726420295</v>
      </c>
      <c r="D21" s="115">
        <v>458</v>
      </c>
      <c r="E21" s="114">
        <v>628</v>
      </c>
      <c r="F21" s="114">
        <v>431</v>
      </c>
      <c r="G21" s="114">
        <v>349</v>
      </c>
      <c r="H21" s="140">
        <v>425</v>
      </c>
      <c r="I21" s="115">
        <v>33</v>
      </c>
      <c r="J21" s="116">
        <v>7.7647058823529411</v>
      </c>
    </row>
    <row r="22" spans="1:15" s="110" customFormat="1" ht="24.95" customHeight="1" x14ac:dyDescent="0.2">
      <c r="A22" s="201" t="s">
        <v>152</v>
      </c>
      <c r="B22" s="199" t="s">
        <v>153</v>
      </c>
      <c r="C22" s="113">
        <v>0.92388306674020959</v>
      </c>
      <c r="D22" s="115">
        <v>67</v>
      </c>
      <c r="E22" s="114">
        <v>30</v>
      </c>
      <c r="F22" s="114">
        <v>36</v>
      </c>
      <c r="G22" s="114">
        <v>47</v>
      </c>
      <c r="H22" s="140">
        <v>50</v>
      </c>
      <c r="I22" s="115">
        <v>17</v>
      </c>
      <c r="J22" s="116">
        <v>34</v>
      </c>
    </row>
    <row r="23" spans="1:15" s="110" customFormat="1" ht="24.95" customHeight="1" x14ac:dyDescent="0.2">
      <c r="A23" s="193" t="s">
        <v>154</v>
      </c>
      <c r="B23" s="199" t="s">
        <v>155</v>
      </c>
      <c r="C23" s="113">
        <v>1.778819635962493</v>
      </c>
      <c r="D23" s="115">
        <v>129</v>
      </c>
      <c r="E23" s="114">
        <v>80</v>
      </c>
      <c r="F23" s="114">
        <v>87</v>
      </c>
      <c r="G23" s="114">
        <v>114</v>
      </c>
      <c r="H23" s="140">
        <v>107</v>
      </c>
      <c r="I23" s="115">
        <v>22</v>
      </c>
      <c r="J23" s="116">
        <v>20.560747663551403</v>
      </c>
    </row>
    <row r="24" spans="1:15" s="110" customFormat="1" ht="24.95" customHeight="1" x14ac:dyDescent="0.2">
      <c r="A24" s="193" t="s">
        <v>156</v>
      </c>
      <c r="B24" s="199" t="s">
        <v>221</v>
      </c>
      <c r="C24" s="113">
        <v>5.2261445118587977</v>
      </c>
      <c r="D24" s="115">
        <v>379</v>
      </c>
      <c r="E24" s="114">
        <v>216</v>
      </c>
      <c r="F24" s="114">
        <v>334</v>
      </c>
      <c r="G24" s="114">
        <v>260</v>
      </c>
      <c r="H24" s="140">
        <v>330</v>
      </c>
      <c r="I24" s="115">
        <v>49</v>
      </c>
      <c r="J24" s="116">
        <v>14.848484848484848</v>
      </c>
    </row>
    <row r="25" spans="1:15" s="110" customFormat="1" ht="24.95" customHeight="1" x14ac:dyDescent="0.2">
      <c r="A25" s="193" t="s">
        <v>222</v>
      </c>
      <c r="B25" s="204" t="s">
        <v>159</v>
      </c>
      <c r="C25" s="113">
        <v>8.1632653061224492</v>
      </c>
      <c r="D25" s="115">
        <v>592</v>
      </c>
      <c r="E25" s="114">
        <v>407</v>
      </c>
      <c r="F25" s="114">
        <v>397</v>
      </c>
      <c r="G25" s="114">
        <v>306</v>
      </c>
      <c r="H25" s="140">
        <v>367</v>
      </c>
      <c r="I25" s="115">
        <v>225</v>
      </c>
      <c r="J25" s="116">
        <v>61.30790190735695</v>
      </c>
    </row>
    <row r="26" spans="1:15" s="110" customFormat="1" ht="24.95" customHeight="1" x14ac:dyDescent="0.2">
      <c r="A26" s="201">
        <v>782.78300000000002</v>
      </c>
      <c r="B26" s="203" t="s">
        <v>160</v>
      </c>
      <c r="C26" s="113">
        <v>1.9580805295091008</v>
      </c>
      <c r="D26" s="115">
        <v>142</v>
      </c>
      <c r="E26" s="114">
        <v>87</v>
      </c>
      <c r="F26" s="114">
        <v>74</v>
      </c>
      <c r="G26" s="114">
        <v>77</v>
      </c>
      <c r="H26" s="140">
        <v>89</v>
      </c>
      <c r="I26" s="115">
        <v>53</v>
      </c>
      <c r="J26" s="116">
        <v>59.550561797752806</v>
      </c>
    </row>
    <row r="27" spans="1:15" s="110" customFormat="1" ht="24.95" customHeight="1" x14ac:dyDescent="0.2">
      <c r="A27" s="193" t="s">
        <v>161</v>
      </c>
      <c r="B27" s="199" t="s">
        <v>162</v>
      </c>
      <c r="C27" s="113">
        <v>2.6613348041919469</v>
      </c>
      <c r="D27" s="115">
        <v>193</v>
      </c>
      <c r="E27" s="114">
        <v>100</v>
      </c>
      <c r="F27" s="114">
        <v>230</v>
      </c>
      <c r="G27" s="114">
        <v>182</v>
      </c>
      <c r="H27" s="140">
        <v>176</v>
      </c>
      <c r="I27" s="115">
        <v>17</v>
      </c>
      <c r="J27" s="116">
        <v>9.6590909090909083</v>
      </c>
    </row>
    <row r="28" spans="1:15" s="110" customFormat="1" ht="24.95" customHeight="1" x14ac:dyDescent="0.2">
      <c r="A28" s="193" t="s">
        <v>163</v>
      </c>
      <c r="B28" s="199" t="s">
        <v>164</v>
      </c>
      <c r="C28" s="113">
        <v>2.4407060121345836</v>
      </c>
      <c r="D28" s="115">
        <v>177</v>
      </c>
      <c r="E28" s="114">
        <v>100</v>
      </c>
      <c r="F28" s="114">
        <v>233</v>
      </c>
      <c r="G28" s="114">
        <v>106</v>
      </c>
      <c r="H28" s="140">
        <v>223</v>
      </c>
      <c r="I28" s="115">
        <v>-46</v>
      </c>
      <c r="J28" s="116">
        <v>-20.627802690582961</v>
      </c>
    </row>
    <row r="29" spans="1:15" s="110" customFormat="1" ht="24.95" customHeight="1" x14ac:dyDescent="0.2">
      <c r="A29" s="193">
        <v>86</v>
      </c>
      <c r="B29" s="199" t="s">
        <v>165</v>
      </c>
      <c r="C29" s="113">
        <v>5.1020408163265305</v>
      </c>
      <c r="D29" s="115">
        <v>370</v>
      </c>
      <c r="E29" s="114">
        <v>272</v>
      </c>
      <c r="F29" s="114">
        <v>366</v>
      </c>
      <c r="G29" s="114">
        <v>251</v>
      </c>
      <c r="H29" s="140">
        <v>312</v>
      </c>
      <c r="I29" s="115">
        <v>58</v>
      </c>
      <c r="J29" s="116">
        <v>18.589743589743591</v>
      </c>
    </row>
    <row r="30" spans="1:15" s="110" customFormat="1" ht="24.95" customHeight="1" x14ac:dyDescent="0.2">
      <c r="A30" s="193">
        <v>87.88</v>
      </c>
      <c r="B30" s="204" t="s">
        <v>166</v>
      </c>
      <c r="C30" s="113">
        <v>10.09376723662438</v>
      </c>
      <c r="D30" s="115">
        <v>732</v>
      </c>
      <c r="E30" s="114">
        <v>631</v>
      </c>
      <c r="F30" s="114">
        <v>689</v>
      </c>
      <c r="G30" s="114">
        <v>674</v>
      </c>
      <c r="H30" s="140">
        <v>700</v>
      </c>
      <c r="I30" s="115">
        <v>32</v>
      </c>
      <c r="J30" s="116">
        <v>4.5714285714285712</v>
      </c>
    </row>
    <row r="31" spans="1:15" s="110" customFormat="1" ht="24.95" customHeight="1" x14ac:dyDescent="0.2">
      <c r="A31" s="193" t="s">
        <v>167</v>
      </c>
      <c r="B31" s="199" t="s">
        <v>168</v>
      </c>
      <c r="C31" s="113">
        <v>4.3436293436293436</v>
      </c>
      <c r="D31" s="115">
        <v>315</v>
      </c>
      <c r="E31" s="114">
        <v>298</v>
      </c>
      <c r="F31" s="114">
        <v>357</v>
      </c>
      <c r="G31" s="114">
        <v>258</v>
      </c>
      <c r="H31" s="140">
        <v>321</v>
      </c>
      <c r="I31" s="115">
        <v>-6</v>
      </c>
      <c r="J31" s="116">
        <v>-1.8691588785046729</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6.5085493656922226</v>
      </c>
      <c r="D34" s="115">
        <v>472</v>
      </c>
      <c r="E34" s="114">
        <v>1372</v>
      </c>
      <c r="F34" s="114">
        <v>964</v>
      </c>
      <c r="G34" s="114">
        <v>560</v>
      </c>
      <c r="H34" s="140">
        <v>404</v>
      </c>
      <c r="I34" s="115">
        <v>68</v>
      </c>
      <c r="J34" s="116">
        <v>16.831683168316832</v>
      </c>
    </row>
    <row r="35" spans="1:10" s="110" customFormat="1" ht="24.95" customHeight="1" x14ac:dyDescent="0.2">
      <c r="A35" s="292" t="s">
        <v>171</v>
      </c>
      <c r="B35" s="293" t="s">
        <v>172</v>
      </c>
      <c r="C35" s="113">
        <v>19.567015995587425</v>
      </c>
      <c r="D35" s="115">
        <v>1419</v>
      </c>
      <c r="E35" s="114">
        <v>1103</v>
      </c>
      <c r="F35" s="114">
        <v>1449</v>
      </c>
      <c r="G35" s="114">
        <v>1254</v>
      </c>
      <c r="H35" s="140">
        <v>1344</v>
      </c>
      <c r="I35" s="115">
        <v>75</v>
      </c>
      <c r="J35" s="116">
        <v>5.5803571428571432</v>
      </c>
    </row>
    <row r="36" spans="1:10" s="110" customFormat="1" ht="24.95" customHeight="1" x14ac:dyDescent="0.2">
      <c r="A36" s="294" t="s">
        <v>173</v>
      </c>
      <c r="B36" s="295" t="s">
        <v>174</v>
      </c>
      <c r="C36" s="125">
        <v>73.924434638720356</v>
      </c>
      <c r="D36" s="143">
        <v>5361</v>
      </c>
      <c r="E36" s="144">
        <v>4019</v>
      </c>
      <c r="F36" s="144">
        <v>4559</v>
      </c>
      <c r="G36" s="144">
        <v>3827</v>
      </c>
      <c r="H36" s="145">
        <v>4640</v>
      </c>
      <c r="I36" s="143">
        <v>721</v>
      </c>
      <c r="J36" s="146">
        <v>15.538793103448276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7252</v>
      </c>
      <c r="F11" s="264">
        <v>6494</v>
      </c>
      <c r="G11" s="264">
        <v>6972</v>
      </c>
      <c r="H11" s="264">
        <v>5641</v>
      </c>
      <c r="I11" s="265">
        <v>6388</v>
      </c>
      <c r="J11" s="263">
        <v>864</v>
      </c>
      <c r="K11" s="266">
        <v>13.525360050093926</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25.482625482625483</v>
      </c>
      <c r="E13" s="115">
        <v>1848</v>
      </c>
      <c r="F13" s="114">
        <v>2696</v>
      </c>
      <c r="G13" s="114">
        <v>2207</v>
      </c>
      <c r="H13" s="114">
        <v>1617</v>
      </c>
      <c r="I13" s="140">
        <v>1525</v>
      </c>
      <c r="J13" s="115">
        <v>323</v>
      </c>
      <c r="K13" s="116">
        <v>21.180327868852459</v>
      </c>
    </row>
    <row r="14" spans="1:17" ht="15.95" customHeight="1" x14ac:dyDescent="0.2">
      <c r="A14" s="306" t="s">
        <v>230</v>
      </c>
      <c r="B14" s="307"/>
      <c r="C14" s="308"/>
      <c r="D14" s="113">
        <v>61.789851075565359</v>
      </c>
      <c r="E14" s="115">
        <v>4481</v>
      </c>
      <c r="F14" s="114">
        <v>3215</v>
      </c>
      <c r="G14" s="114">
        <v>3918</v>
      </c>
      <c r="H14" s="114">
        <v>3407</v>
      </c>
      <c r="I14" s="140">
        <v>4045</v>
      </c>
      <c r="J14" s="115">
        <v>436</v>
      </c>
      <c r="K14" s="116">
        <v>10.778739184177997</v>
      </c>
    </row>
    <row r="15" spans="1:17" ht="15.95" customHeight="1" x14ac:dyDescent="0.2">
      <c r="A15" s="306" t="s">
        <v>231</v>
      </c>
      <c r="B15" s="307"/>
      <c r="C15" s="308"/>
      <c r="D15" s="113">
        <v>5.805295091009377</v>
      </c>
      <c r="E15" s="115">
        <v>421</v>
      </c>
      <c r="F15" s="114">
        <v>307</v>
      </c>
      <c r="G15" s="114">
        <v>413</v>
      </c>
      <c r="H15" s="114">
        <v>312</v>
      </c>
      <c r="I15" s="140">
        <v>397</v>
      </c>
      <c r="J15" s="115">
        <v>24</v>
      </c>
      <c r="K15" s="116">
        <v>6.0453400503778338</v>
      </c>
    </row>
    <row r="16" spans="1:17" ht="15.95" customHeight="1" x14ac:dyDescent="0.2">
      <c r="A16" s="306" t="s">
        <v>232</v>
      </c>
      <c r="B16" s="307"/>
      <c r="C16" s="308"/>
      <c r="D16" s="113">
        <v>6.8394925537782685</v>
      </c>
      <c r="E16" s="115">
        <v>496</v>
      </c>
      <c r="F16" s="114">
        <v>270</v>
      </c>
      <c r="G16" s="114">
        <v>392</v>
      </c>
      <c r="H16" s="114">
        <v>295</v>
      </c>
      <c r="I16" s="140">
        <v>411</v>
      </c>
      <c r="J16" s="115">
        <v>85</v>
      </c>
      <c r="K16" s="116">
        <v>20.68126520681265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5.7363485934914502</v>
      </c>
      <c r="E18" s="115">
        <v>416</v>
      </c>
      <c r="F18" s="114">
        <v>1231</v>
      </c>
      <c r="G18" s="114">
        <v>870</v>
      </c>
      <c r="H18" s="114">
        <v>435</v>
      </c>
      <c r="I18" s="140">
        <v>359</v>
      </c>
      <c r="J18" s="115">
        <v>57</v>
      </c>
      <c r="K18" s="116">
        <v>15.877437325905293</v>
      </c>
    </row>
    <row r="19" spans="1:11" ht="14.1" customHeight="1" x14ac:dyDescent="0.2">
      <c r="A19" s="306" t="s">
        <v>235</v>
      </c>
      <c r="B19" s="307" t="s">
        <v>236</v>
      </c>
      <c r="C19" s="308"/>
      <c r="D19" s="113">
        <v>4.7435190292333154</v>
      </c>
      <c r="E19" s="115">
        <v>344</v>
      </c>
      <c r="F19" s="114">
        <v>1142</v>
      </c>
      <c r="G19" s="114">
        <v>774</v>
      </c>
      <c r="H19" s="114">
        <v>363</v>
      </c>
      <c r="I19" s="140">
        <v>295</v>
      </c>
      <c r="J19" s="115">
        <v>49</v>
      </c>
      <c r="K19" s="116">
        <v>16.610169491525422</v>
      </c>
    </row>
    <row r="20" spans="1:11" ht="14.1" customHeight="1" x14ac:dyDescent="0.2">
      <c r="A20" s="306">
        <v>12</v>
      </c>
      <c r="B20" s="307" t="s">
        <v>237</v>
      </c>
      <c r="C20" s="308"/>
      <c r="D20" s="113">
        <v>1.3789299503585217</v>
      </c>
      <c r="E20" s="115">
        <v>100</v>
      </c>
      <c r="F20" s="114">
        <v>218</v>
      </c>
      <c r="G20" s="114">
        <v>148</v>
      </c>
      <c r="H20" s="114">
        <v>159</v>
      </c>
      <c r="I20" s="140">
        <v>114</v>
      </c>
      <c r="J20" s="115">
        <v>-14</v>
      </c>
      <c r="K20" s="116">
        <v>-12.280701754385966</v>
      </c>
    </row>
    <row r="21" spans="1:11" ht="14.1" customHeight="1" x14ac:dyDescent="0.2">
      <c r="A21" s="306">
        <v>21</v>
      </c>
      <c r="B21" s="307" t="s">
        <v>238</v>
      </c>
      <c r="C21" s="308"/>
      <c r="D21" s="113">
        <v>0.11031439602868175</v>
      </c>
      <c r="E21" s="115">
        <v>8</v>
      </c>
      <c r="F21" s="114">
        <v>14</v>
      </c>
      <c r="G21" s="114">
        <v>18</v>
      </c>
      <c r="H21" s="114">
        <v>6</v>
      </c>
      <c r="I21" s="140">
        <v>11</v>
      </c>
      <c r="J21" s="115">
        <v>-3</v>
      </c>
      <c r="K21" s="116">
        <v>-27.272727272727273</v>
      </c>
    </row>
    <row r="22" spans="1:11" ht="14.1" customHeight="1" x14ac:dyDescent="0.2">
      <c r="A22" s="306">
        <v>22</v>
      </c>
      <c r="B22" s="307" t="s">
        <v>239</v>
      </c>
      <c r="C22" s="308"/>
      <c r="D22" s="113">
        <v>1.2134583563154993</v>
      </c>
      <c r="E22" s="115">
        <v>88</v>
      </c>
      <c r="F22" s="114">
        <v>72</v>
      </c>
      <c r="G22" s="114">
        <v>88</v>
      </c>
      <c r="H22" s="114">
        <v>64</v>
      </c>
      <c r="I22" s="140">
        <v>72</v>
      </c>
      <c r="J22" s="115">
        <v>16</v>
      </c>
      <c r="K22" s="116">
        <v>22.222222222222221</v>
      </c>
    </row>
    <row r="23" spans="1:11" ht="14.1" customHeight="1" x14ac:dyDescent="0.2">
      <c r="A23" s="306">
        <v>23</v>
      </c>
      <c r="B23" s="307" t="s">
        <v>240</v>
      </c>
      <c r="C23" s="308"/>
      <c r="D23" s="113">
        <v>0.68946497517926086</v>
      </c>
      <c r="E23" s="115">
        <v>50</v>
      </c>
      <c r="F23" s="114">
        <v>30</v>
      </c>
      <c r="G23" s="114">
        <v>28</v>
      </c>
      <c r="H23" s="114">
        <v>32</v>
      </c>
      <c r="I23" s="140">
        <v>52</v>
      </c>
      <c r="J23" s="115">
        <v>-2</v>
      </c>
      <c r="K23" s="116">
        <v>-3.8461538461538463</v>
      </c>
    </row>
    <row r="24" spans="1:11" ht="14.1" customHeight="1" x14ac:dyDescent="0.2">
      <c r="A24" s="306">
        <v>24</v>
      </c>
      <c r="B24" s="307" t="s">
        <v>241</v>
      </c>
      <c r="C24" s="308"/>
      <c r="D24" s="113">
        <v>1.3789299503585217</v>
      </c>
      <c r="E24" s="115">
        <v>100</v>
      </c>
      <c r="F24" s="114">
        <v>67</v>
      </c>
      <c r="G24" s="114">
        <v>112</v>
      </c>
      <c r="H24" s="114">
        <v>64</v>
      </c>
      <c r="I24" s="140">
        <v>110</v>
      </c>
      <c r="J24" s="115">
        <v>-10</v>
      </c>
      <c r="K24" s="116">
        <v>-9.0909090909090917</v>
      </c>
    </row>
    <row r="25" spans="1:11" ht="14.1" customHeight="1" x14ac:dyDescent="0.2">
      <c r="A25" s="306">
        <v>25</v>
      </c>
      <c r="B25" s="307" t="s">
        <v>242</v>
      </c>
      <c r="C25" s="308"/>
      <c r="D25" s="113">
        <v>4.6745725317153886</v>
      </c>
      <c r="E25" s="115">
        <v>339</v>
      </c>
      <c r="F25" s="114">
        <v>225</v>
      </c>
      <c r="G25" s="114">
        <v>299</v>
      </c>
      <c r="H25" s="114">
        <v>210</v>
      </c>
      <c r="I25" s="140">
        <v>327</v>
      </c>
      <c r="J25" s="115">
        <v>12</v>
      </c>
      <c r="K25" s="116">
        <v>3.669724770642202</v>
      </c>
    </row>
    <row r="26" spans="1:11" ht="14.1" customHeight="1" x14ac:dyDescent="0.2">
      <c r="A26" s="306">
        <v>26</v>
      </c>
      <c r="B26" s="307" t="s">
        <v>243</v>
      </c>
      <c r="C26" s="308"/>
      <c r="D26" s="113">
        <v>2.6475455046883618</v>
      </c>
      <c r="E26" s="115">
        <v>192</v>
      </c>
      <c r="F26" s="114">
        <v>73</v>
      </c>
      <c r="G26" s="114">
        <v>165</v>
      </c>
      <c r="H26" s="114">
        <v>151</v>
      </c>
      <c r="I26" s="140">
        <v>175</v>
      </c>
      <c r="J26" s="115">
        <v>17</v>
      </c>
      <c r="K26" s="116">
        <v>9.7142857142857135</v>
      </c>
    </row>
    <row r="27" spans="1:11" ht="14.1" customHeight="1" x14ac:dyDescent="0.2">
      <c r="A27" s="306">
        <v>27</v>
      </c>
      <c r="B27" s="307" t="s">
        <v>244</v>
      </c>
      <c r="C27" s="308"/>
      <c r="D27" s="113">
        <v>0.88251516822945397</v>
      </c>
      <c r="E27" s="115">
        <v>64</v>
      </c>
      <c r="F27" s="114">
        <v>42</v>
      </c>
      <c r="G27" s="114">
        <v>52</v>
      </c>
      <c r="H27" s="114">
        <v>47</v>
      </c>
      <c r="I27" s="140">
        <v>64</v>
      </c>
      <c r="J27" s="115">
        <v>0</v>
      </c>
      <c r="K27" s="116">
        <v>0</v>
      </c>
    </row>
    <row r="28" spans="1:11" ht="14.1" customHeight="1" x14ac:dyDescent="0.2">
      <c r="A28" s="306">
        <v>28</v>
      </c>
      <c r="B28" s="307" t="s">
        <v>245</v>
      </c>
      <c r="C28" s="308"/>
      <c r="D28" s="113">
        <v>0.34473248758963043</v>
      </c>
      <c r="E28" s="115">
        <v>25</v>
      </c>
      <c r="F28" s="114">
        <v>27</v>
      </c>
      <c r="G28" s="114">
        <v>37</v>
      </c>
      <c r="H28" s="114">
        <v>17</v>
      </c>
      <c r="I28" s="140">
        <v>14</v>
      </c>
      <c r="J28" s="115">
        <v>11</v>
      </c>
      <c r="K28" s="116">
        <v>78.571428571428569</v>
      </c>
    </row>
    <row r="29" spans="1:11" ht="14.1" customHeight="1" x14ac:dyDescent="0.2">
      <c r="A29" s="306">
        <v>29</v>
      </c>
      <c r="B29" s="307" t="s">
        <v>246</v>
      </c>
      <c r="C29" s="308"/>
      <c r="D29" s="113">
        <v>3.8885824600110315</v>
      </c>
      <c r="E29" s="115">
        <v>282</v>
      </c>
      <c r="F29" s="114">
        <v>328</v>
      </c>
      <c r="G29" s="114">
        <v>283</v>
      </c>
      <c r="H29" s="114">
        <v>247</v>
      </c>
      <c r="I29" s="140">
        <v>237</v>
      </c>
      <c r="J29" s="115">
        <v>45</v>
      </c>
      <c r="K29" s="116">
        <v>18.9873417721519</v>
      </c>
    </row>
    <row r="30" spans="1:11" ht="14.1" customHeight="1" x14ac:dyDescent="0.2">
      <c r="A30" s="306" t="s">
        <v>247</v>
      </c>
      <c r="B30" s="307" t="s">
        <v>248</v>
      </c>
      <c r="C30" s="308"/>
      <c r="D30" s="113" t="s">
        <v>514</v>
      </c>
      <c r="E30" s="115" t="s">
        <v>514</v>
      </c>
      <c r="F30" s="114" t="s">
        <v>514</v>
      </c>
      <c r="G30" s="114" t="s">
        <v>514</v>
      </c>
      <c r="H30" s="114" t="s">
        <v>514</v>
      </c>
      <c r="I30" s="140">
        <v>78</v>
      </c>
      <c r="J30" s="115" t="s">
        <v>514</v>
      </c>
      <c r="K30" s="116" t="s">
        <v>514</v>
      </c>
    </row>
    <row r="31" spans="1:11" ht="14.1" customHeight="1" x14ac:dyDescent="0.2">
      <c r="A31" s="306" t="s">
        <v>249</v>
      </c>
      <c r="B31" s="307" t="s">
        <v>250</v>
      </c>
      <c r="C31" s="308"/>
      <c r="D31" s="113">
        <v>2.330391616105902</v>
      </c>
      <c r="E31" s="115">
        <v>169</v>
      </c>
      <c r="F31" s="114">
        <v>204</v>
      </c>
      <c r="G31" s="114">
        <v>148</v>
      </c>
      <c r="H31" s="114">
        <v>148</v>
      </c>
      <c r="I31" s="140">
        <v>159</v>
      </c>
      <c r="J31" s="115">
        <v>10</v>
      </c>
      <c r="K31" s="116">
        <v>6.2893081761006293</v>
      </c>
    </row>
    <row r="32" spans="1:11" ht="14.1" customHeight="1" x14ac:dyDescent="0.2">
      <c r="A32" s="306">
        <v>31</v>
      </c>
      <c r="B32" s="307" t="s">
        <v>251</v>
      </c>
      <c r="C32" s="308"/>
      <c r="D32" s="113">
        <v>0.34473248758963043</v>
      </c>
      <c r="E32" s="115">
        <v>25</v>
      </c>
      <c r="F32" s="114">
        <v>18</v>
      </c>
      <c r="G32" s="114">
        <v>25</v>
      </c>
      <c r="H32" s="114">
        <v>18</v>
      </c>
      <c r="I32" s="140">
        <v>21</v>
      </c>
      <c r="J32" s="115">
        <v>4</v>
      </c>
      <c r="K32" s="116">
        <v>19.047619047619047</v>
      </c>
    </row>
    <row r="33" spans="1:11" ht="14.1" customHeight="1" x14ac:dyDescent="0.2">
      <c r="A33" s="306">
        <v>32</v>
      </c>
      <c r="B33" s="307" t="s">
        <v>252</v>
      </c>
      <c r="C33" s="308"/>
      <c r="D33" s="113">
        <v>3.8334252619966906</v>
      </c>
      <c r="E33" s="115">
        <v>278</v>
      </c>
      <c r="F33" s="114">
        <v>256</v>
      </c>
      <c r="G33" s="114">
        <v>262</v>
      </c>
      <c r="H33" s="114">
        <v>292</v>
      </c>
      <c r="I33" s="140">
        <v>229</v>
      </c>
      <c r="J33" s="115">
        <v>49</v>
      </c>
      <c r="K33" s="116">
        <v>21.397379912663755</v>
      </c>
    </row>
    <row r="34" spans="1:11" ht="14.1" customHeight="1" x14ac:dyDescent="0.2">
      <c r="A34" s="306">
        <v>33</v>
      </c>
      <c r="B34" s="307" t="s">
        <v>253</v>
      </c>
      <c r="C34" s="308"/>
      <c r="D34" s="113">
        <v>1.7236624379481522</v>
      </c>
      <c r="E34" s="115">
        <v>125</v>
      </c>
      <c r="F34" s="114">
        <v>132</v>
      </c>
      <c r="G34" s="114">
        <v>148</v>
      </c>
      <c r="H34" s="114">
        <v>111</v>
      </c>
      <c r="I34" s="140">
        <v>118</v>
      </c>
      <c r="J34" s="115">
        <v>7</v>
      </c>
      <c r="K34" s="116">
        <v>5.9322033898305087</v>
      </c>
    </row>
    <row r="35" spans="1:11" ht="14.1" customHeight="1" x14ac:dyDescent="0.2">
      <c r="A35" s="306">
        <v>34</v>
      </c>
      <c r="B35" s="307" t="s">
        <v>254</v>
      </c>
      <c r="C35" s="308"/>
      <c r="D35" s="113">
        <v>2.4544953116381687</v>
      </c>
      <c r="E35" s="115">
        <v>178</v>
      </c>
      <c r="F35" s="114">
        <v>121</v>
      </c>
      <c r="G35" s="114">
        <v>171</v>
      </c>
      <c r="H35" s="114">
        <v>143</v>
      </c>
      <c r="I35" s="140">
        <v>196</v>
      </c>
      <c r="J35" s="115">
        <v>-18</v>
      </c>
      <c r="K35" s="116">
        <v>-9.183673469387756</v>
      </c>
    </row>
    <row r="36" spans="1:11" ht="14.1" customHeight="1" x14ac:dyDescent="0.2">
      <c r="A36" s="306">
        <v>41</v>
      </c>
      <c r="B36" s="307" t="s">
        <v>255</v>
      </c>
      <c r="C36" s="308"/>
      <c r="D36" s="113">
        <v>0.99282956425813573</v>
      </c>
      <c r="E36" s="115">
        <v>72</v>
      </c>
      <c r="F36" s="114">
        <v>38</v>
      </c>
      <c r="G36" s="114">
        <v>67</v>
      </c>
      <c r="H36" s="114">
        <v>60</v>
      </c>
      <c r="I36" s="140">
        <v>40</v>
      </c>
      <c r="J36" s="115">
        <v>32</v>
      </c>
      <c r="K36" s="116">
        <v>80</v>
      </c>
    </row>
    <row r="37" spans="1:11" ht="14.1" customHeight="1" x14ac:dyDescent="0.2">
      <c r="A37" s="306">
        <v>42</v>
      </c>
      <c r="B37" s="307" t="s">
        <v>256</v>
      </c>
      <c r="C37" s="308"/>
      <c r="D37" s="113">
        <v>0.13789299503585217</v>
      </c>
      <c r="E37" s="115">
        <v>10</v>
      </c>
      <c r="F37" s="114">
        <v>7</v>
      </c>
      <c r="G37" s="114">
        <v>5</v>
      </c>
      <c r="H37" s="114">
        <v>4</v>
      </c>
      <c r="I37" s="140">
        <v>10</v>
      </c>
      <c r="J37" s="115">
        <v>0</v>
      </c>
      <c r="K37" s="116">
        <v>0</v>
      </c>
    </row>
    <row r="38" spans="1:11" ht="14.1" customHeight="1" x14ac:dyDescent="0.2">
      <c r="A38" s="306">
        <v>43</v>
      </c>
      <c r="B38" s="307" t="s">
        <v>257</v>
      </c>
      <c r="C38" s="308"/>
      <c r="D38" s="113">
        <v>0.52399338113623828</v>
      </c>
      <c r="E38" s="115">
        <v>38</v>
      </c>
      <c r="F38" s="114">
        <v>23</v>
      </c>
      <c r="G38" s="114">
        <v>22</v>
      </c>
      <c r="H38" s="114">
        <v>39</v>
      </c>
      <c r="I38" s="140">
        <v>36</v>
      </c>
      <c r="J38" s="115">
        <v>2</v>
      </c>
      <c r="K38" s="116">
        <v>5.5555555555555554</v>
      </c>
    </row>
    <row r="39" spans="1:11" ht="14.1" customHeight="1" x14ac:dyDescent="0.2">
      <c r="A39" s="306">
        <v>51</v>
      </c>
      <c r="B39" s="307" t="s">
        <v>258</v>
      </c>
      <c r="C39" s="308"/>
      <c r="D39" s="113">
        <v>4.1230005515719803</v>
      </c>
      <c r="E39" s="115">
        <v>299</v>
      </c>
      <c r="F39" s="114">
        <v>309</v>
      </c>
      <c r="G39" s="114">
        <v>291</v>
      </c>
      <c r="H39" s="114">
        <v>294</v>
      </c>
      <c r="I39" s="140">
        <v>301</v>
      </c>
      <c r="J39" s="115">
        <v>-2</v>
      </c>
      <c r="K39" s="116">
        <v>-0.66445182724252494</v>
      </c>
    </row>
    <row r="40" spans="1:11" ht="14.1" customHeight="1" x14ac:dyDescent="0.2">
      <c r="A40" s="306" t="s">
        <v>259</v>
      </c>
      <c r="B40" s="307" t="s">
        <v>260</v>
      </c>
      <c r="C40" s="308"/>
      <c r="D40" s="113">
        <v>3.4197462768891342</v>
      </c>
      <c r="E40" s="115">
        <v>248</v>
      </c>
      <c r="F40" s="114">
        <v>248</v>
      </c>
      <c r="G40" s="114">
        <v>234</v>
      </c>
      <c r="H40" s="114">
        <v>229</v>
      </c>
      <c r="I40" s="140">
        <v>231</v>
      </c>
      <c r="J40" s="115">
        <v>17</v>
      </c>
      <c r="K40" s="116">
        <v>7.3593073593073592</v>
      </c>
    </row>
    <row r="41" spans="1:11" ht="14.1" customHeight="1" x14ac:dyDescent="0.2">
      <c r="A41" s="306"/>
      <c r="B41" s="307" t="s">
        <v>261</v>
      </c>
      <c r="C41" s="308"/>
      <c r="D41" s="113">
        <v>2.4820739106453393</v>
      </c>
      <c r="E41" s="115">
        <v>180</v>
      </c>
      <c r="F41" s="114">
        <v>196</v>
      </c>
      <c r="G41" s="114">
        <v>181</v>
      </c>
      <c r="H41" s="114">
        <v>173</v>
      </c>
      <c r="I41" s="140">
        <v>173</v>
      </c>
      <c r="J41" s="115">
        <v>7</v>
      </c>
      <c r="K41" s="116">
        <v>4.0462427745664744</v>
      </c>
    </row>
    <row r="42" spans="1:11" ht="14.1" customHeight="1" x14ac:dyDescent="0.2">
      <c r="A42" s="306">
        <v>52</v>
      </c>
      <c r="B42" s="307" t="s">
        <v>262</v>
      </c>
      <c r="C42" s="308"/>
      <c r="D42" s="113">
        <v>5.6949806949806954</v>
      </c>
      <c r="E42" s="115">
        <v>413</v>
      </c>
      <c r="F42" s="114">
        <v>345</v>
      </c>
      <c r="G42" s="114">
        <v>360</v>
      </c>
      <c r="H42" s="114">
        <v>324</v>
      </c>
      <c r="I42" s="140">
        <v>463</v>
      </c>
      <c r="J42" s="115">
        <v>-50</v>
      </c>
      <c r="K42" s="116">
        <v>-10.799136069114471</v>
      </c>
    </row>
    <row r="43" spans="1:11" ht="14.1" customHeight="1" x14ac:dyDescent="0.2">
      <c r="A43" s="306" t="s">
        <v>263</v>
      </c>
      <c r="B43" s="307" t="s">
        <v>264</v>
      </c>
      <c r="C43" s="308"/>
      <c r="D43" s="113">
        <v>4.9641478212906787</v>
      </c>
      <c r="E43" s="115">
        <v>360</v>
      </c>
      <c r="F43" s="114">
        <v>305</v>
      </c>
      <c r="G43" s="114">
        <v>300</v>
      </c>
      <c r="H43" s="114">
        <v>270</v>
      </c>
      <c r="I43" s="140">
        <v>409</v>
      </c>
      <c r="J43" s="115">
        <v>-49</v>
      </c>
      <c r="K43" s="116">
        <v>-11.98044009779951</v>
      </c>
    </row>
    <row r="44" spans="1:11" ht="14.1" customHeight="1" x14ac:dyDescent="0.2">
      <c r="A44" s="306">
        <v>53</v>
      </c>
      <c r="B44" s="307" t="s">
        <v>265</v>
      </c>
      <c r="C44" s="308"/>
      <c r="D44" s="113">
        <v>3.5024820739106453</v>
      </c>
      <c r="E44" s="115">
        <v>254</v>
      </c>
      <c r="F44" s="114">
        <v>75</v>
      </c>
      <c r="G44" s="114">
        <v>64</v>
      </c>
      <c r="H44" s="114">
        <v>71</v>
      </c>
      <c r="I44" s="140">
        <v>63</v>
      </c>
      <c r="J44" s="115">
        <v>191</v>
      </c>
      <c r="K44" s="116" t="s">
        <v>515</v>
      </c>
    </row>
    <row r="45" spans="1:11" ht="14.1" customHeight="1" x14ac:dyDescent="0.2">
      <c r="A45" s="306" t="s">
        <v>266</v>
      </c>
      <c r="B45" s="307" t="s">
        <v>267</v>
      </c>
      <c r="C45" s="308"/>
      <c r="D45" s="113">
        <v>3.4611141753998895</v>
      </c>
      <c r="E45" s="115">
        <v>251</v>
      </c>
      <c r="F45" s="114">
        <v>74</v>
      </c>
      <c r="G45" s="114">
        <v>62</v>
      </c>
      <c r="H45" s="114">
        <v>65</v>
      </c>
      <c r="I45" s="140">
        <v>60</v>
      </c>
      <c r="J45" s="115">
        <v>191</v>
      </c>
      <c r="K45" s="116" t="s">
        <v>515</v>
      </c>
    </row>
    <row r="46" spans="1:11" ht="14.1" customHeight="1" x14ac:dyDescent="0.2">
      <c r="A46" s="306">
        <v>54</v>
      </c>
      <c r="B46" s="307" t="s">
        <v>268</v>
      </c>
      <c r="C46" s="308"/>
      <c r="D46" s="113">
        <v>3.9437396580253723</v>
      </c>
      <c r="E46" s="115">
        <v>286</v>
      </c>
      <c r="F46" s="114">
        <v>261</v>
      </c>
      <c r="G46" s="114">
        <v>262</v>
      </c>
      <c r="H46" s="114">
        <v>229</v>
      </c>
      <c r="I46" s="140">
        <v>252</v>
      </c>
      <c r="J46" s="115">
        <v>34</v>
      </c>
      <c r="K46" s="116">
        <v>13.492063492063492</v>
      </c>
    </row>
    <row r="47" spans="1:11" ht="14.1" customHeight="1" x14ac:dyDescent="0.2">
      <c r="A47" s="306">
        <v>61</v>
      </c>
      <c r="B47" s="307" t="s">
        <v>269</v>
      </c>
      <c r="C47" s="308"/>
      <c r="D47" s="113">
        <v>1.2410369553226697</v>
      </c>
      <c r="E47" s="115">
        <v>90</v>
      </c>
      <c r="F47" s="114">
        <v>88</v>
      </c>
      <c r="G47" s="114">
        <v>85</v>
      </c>
      <c r="H47" s="114">
        <v>87</v>
      </c>
      <c r="I47" s="140">
        <v>104</v>
      </c>
      <c r="J47" s="115">
        <v>-14</v>
      </c>
      <c r="K47" s="116">
        <v>-13.461538461538462</v>
      </c>
    </row>
    <row r="48" spans="1:11" ht="14.1" customHeight="1" x14ac:dyDescent="0.2">
      <c r="A48" s="306">
        <v>62</v>
      </c>
      <c r="B48" s="307" t="s">
        <v>270</v>
      </c>
      <c r="C48" s="308"/>
      <c r="D48" s="113">
        <v>12.948152233866519</v>
      </c>
      <c r="E48" s="115">
        <v>939</v>
      </c>
      <c r="F48" s="114">
        <v>536</v>
      </c>
      <c r="G48" s="114">
        <v>615</v>
      </c>
      <c r="H48" s="114">
        <v>518</v>
      </c>
      <c r="I48" s="140">
        <v>556</v>
      </c>
      <c r="J48" s="115">
        <v>383</v>
      </c>
      <c r="K48" s="116">
        <v>68.884892086330936</v>
      </c>
    </row>
    <row r="49" spans="1:11" ht="14.1" customHeight="1" x14ac:dyDescent="0.2">
      <c r="A49" s="306">
        <v>63</v>
      </c>
      <c r="B49" s="307" t="s">
        <v>271</v>
      </c>
      <c r="C49" s="308"/>
      <c r="D49" s="113">
        <v>3.9161610590182017</v>
      </c>
      <c r="E49" s="115">
        <v>284</v>
      </c>
      <c r="F49" s="114">
        <v>349</v>
      </c>
      <c r="G49" s="114">
        <v>292</v>
      </c>
      <c r="H49" s="114">
        <v>219</v>
      </c>
      <c r="I49" s="140">
        <v>278</v>
      </c>
      <c r="J49" s="115">
        <v>6</v>
      </c>
      <c r="K49" s="116">
        <v>2.1582733812949639</v>
      </c>
    </row>
    <row r="50" spans="1:11" ht="14.1" customHeight="1" x14ac:dyDescent="0.2">
      <c r="A50" s="306" t="s">
        <v>272</v>
      </c>
      <c r="B50" s="307" t="s">
        <v>273</v>
      </c>
      <c r="C50" s="308"/>
      <c r="D50" s="113">
        <v>0.77220077220077221</v>
      </c>
      <c r="E50" s="115">
        <v>56</v>
      </c>
      <c r="F50" s="114">
        <v>56</v>
      </c>
      <c r="G50" s="114">
        <v>61</v>
      </c>
      <c r="H50" s="114">
        <v>31</v>
      </c>
      <c r="I50" s="140">
        <v>61</v>
      </c>
      <c r="J50" s="115">
        <v>-5</v>
      </c>
      <c r="K50" s="116">
        <v>-8.1967213114754092</v>
      </c>
    </row>
    <row r="51" spans="1:11" ht="14.1" customHeight="1" x14ac:dyDescent="0.2">
      <c r="A51" s="306" t="s">
        <v>274</v>
      </c>
      <c r="B51" s="307" t="s">
        <v>275</v>
      </c>
      <c r="C51" s="308"/>
      <c r="D51" s="113">
        <v>2.7578599007170435</v>
      </c>
      <c r="E51" s="115">
        <v>200</v>
      </c>
      <c r="F51" s="114">
        <v>269</v>
      </c>
      <c r="G51" s="114">
        <v>199</v>
      </c>
      <c r="H51" s="114">
        <v>172</v>
      </c>
      <c r="I51" s="140">
        <v>193</v>
      </c>
      <c r="J51" s="115">
        <v>7</v>
      </c>
      <c r="K51" s="116">
        <v>3.6269430051813472</v>
      </c>
    </row>
    <row r="52" spans="1:11" ht="14.1" customHeight="1" x14ac:dyDescent="0.2">
      <c r="A52" s="306">
        <v>71</v>
      </c>
      <c r="B52" s="307" t="s">
        <v>276</v>
      </c>
      <c r="C52" s="308"/>
      <c r="D52" s="113">
        <v>6.7843353557639272</v>
      </c>
      <c r="E52" s="115">
        <v>492</v>
      </c>
      <c r="F52" s="114">
        <v>305</v>
      </c>
      <c r="G52" s="114">
        <v>366</v>
      </c>
      <c r="H52" s="114">
        <v>352</v>
      </c>
      <c r="I52" s="140">
        <v>488</v>
      </c>
      <c r="J52" s="115">
        <v>4</v>
      </c>
      <c r="K52" s="116">
        <v>0.81967213114754101</v>
      </c>
    </row>
    <row r="53" spans="1:11" ht="14.1" customHeight="1" x14ac:dyDescent="0.2">
      <c r="A53" s="306" t="s">
        <v>277</v>
      </c>
      <c r="B53" s="307" t="s">
        <v>278</v>
      </c>
      <c r="C53" s="308"/>
      <c r="D53" s="113">
        <v>1.9580805295091008</v>
      </c>
      <c r="E53" s="115">
        <v>142</v>
      </c>
      <c r="F53" s="114">
        <v>79</v>
      </c>
      <c r="G53" s="114">
        <v>106</v>
      </c>
      <c r="H53" s="114">
        <v>102</v>
      </c>
      <c r="I53" s="140">
        <v>168</v>
      </c>
      <c r="J53" s="115">
        <v>-26</v>
      </c>
      <c r="K53" s="116">
        <v>-15.476190476190476</v>
      </c>
    </row>
    <row r="54" spans="1:11" ht="14.1" customHeight="1" x14ac:dyDescent="0.2">
      <c r="A54" s="306" t="s">
        <v>279</v>
      </c>
      <c r="B54" s="307" t="s">
        <v>280</v>
      </c>
      <c r="C54" s="308"/>
      <c r="D54" s="113">
        <v>4.2471042471042475</v>
      </c>
      <c r="E54" s="115">
        <v>308</v>
      </c>
      <c r="F54" s="114">
        <v>200</v>
      </c>
      <c r="G54" s="114">
        <v>229</v>
      </c>
      <c r="H54" s="114">
        <v>216</v>
      </c>
      <c r="I54" s="140">
        <v>288</v>
      </c>
      <c r="J54" s="115">
        <v>20</v>
      </c>
      <c r="K54" s="116">
        <v>6.9444444444444446</v>
      </c>
    </row>
    <row r="55" spans="1:11" ht="14.1" customHeight="1" x14ac:dyDescent="0.2">
      <c r="A55" s="306">
        <v>72</v>
      </c>
      <c r="B55" s="307" t="s">
        <v>281</v>
      </c>
      <c r="C55" s="308"/>
      <c r="D55" s="113">
        <v>2.6613348041919469</v>
      </c>
      <c r="E55" s="115">
        <v>193</v>
      </c>
      <c r="F55" s="114">
        <v>113</v>
      </c>
      <c r="G55" s="114">
        <v>144</v>
      </c>
      <c r="H55" s="114">
        <v>154</v>
      </c>
      <c r="I55" s="140">
        <v>160</v>
      </c>
      <c r="J55" s="115">
        <v>33</v>
      </c>
      <c r="K55" s="116">
        <v>20.625</v>
      </c>
    </row>
    <row r="56" spans="1:11" ht="14.1" customHeight="1" x14ac:dyDescent="0.2">
      <c r="A56" s="306" t="s">
        <v>282</v>
      </c>
      <c r="B56" s="307" t="s">
        <v>283</v>
      </c>
      <c r="C56" s="308"/>
      <c r="D56" s="113">
        <v>1.5581908439051295</v>
      </c>
      <c r="E56" s="115">
        <v>113</v>
      </c>
      <c r="F56" s="114">
        <v>68</v>
      </c>
      <c r="G56" s="114">
        <v>72</v>
      </c>
      <c r="H56" s="114">
        <v>100</v>
      </c>
      <c r="I56" s="140">
        <v>93</v>
      </c>
      <c r="J56" s="115">
        <v>20</v>
      </c>
      <c r="K56" s="116">
        <v>21.50537634408602</v>
      </c>
    </row>
    <row r="57" spans="1:11" ht="14.1" customHeight="1" x14ac:dyDescent="0.2">
      <c r="A57" s="306" t="s">
        <v>284</v>
      </c>
      <c r="B57" s="307" t="s">
        <v>285</v>
      </c>
      <c r="C57" s="308"/>
      <c r="D57" s="113">
        <v>0.66188637617209045</v>
      </c>
      <c r="E57" s="115">
        <v>48</v>
      </c>
      <c r="F57" s="114">
        <v>24</v>
      </c>
      <c r="G57" s="114">
        <v>25</v>
      </c>
      <c r="H57" s="114">
        <v>28</v>
      </c>
      <c r="I57" s="140">
        <v>32</v>
      </c>
      <c r="J57" s="115">
        <v>16</v>
      </c>
      <c r="K57" s="116">
        <v>50</v>
      </c>
    </row>
    <row r="58" spans="1:11" ht="14.1" customHeight="1" x14ac:dyDescent="0.2">
      <c r="A58" s="306">
        <v>73</v>
      </c>
      <c r="B58" s="307" t="s">
        <v>286</v>
      </c>
      <c r="C58" s="308"/>
      <c r="D58" s="113">
        <v>1.9856591285162715</v>
      </c>
      <c r="E58" s="115">
        <v>144</v>
      </c>
      <c r="F58" s="114">
        <v>49</v>
      </c>
      <c r="G58" s="114">
        <v>163</v>
      </c>
      <c r="H58" s="114">
        <v>139</v>
      </c>
      <c r="I58" s="140">
        <v>148</v>
      </c>
      <c r="J58" s="115">
        <v>-4</v>
      </c>
      <c r="K58" s="116">
        <v>-2.7027027027027026</v>
      </c>
    </row>
    <row r="59" spans="1:11" ht="14.1" customHeight="1" x14ac:dyDescent="0.2">
      <c r="A59" s="306" t="s">
        <v>287</v>
      </c>
      <c r="B59" s="307" t="s">
        <v>288</v>
      </c>
      <c r="C59" s="308"/>
      <c r="D59" s="113">
        <v>1.4202978488692775</v>
      </c>
      <c r="E59" s="115">
        <v>103</v>
      </c>
      <c r="F59" s="114">
        <v>31</v>
      </c>
      <c r="G59" s="114">
        <v>116</v>
      </c>
      <c r="H59" s="114">
        <v>103</v>
      </c>
      <c r="I59" s="140">
        <v>91</v>
      </c>
      <c r="J59" s="115">
        <v>12</v>
      </c>
      <c r="K59" s="116">
        <v>13.186813186813186</v>
      </c>
    </row>
    <row r="60" spans="1:11" ht="14.1" customHeight="1" x14ac:dyDescent="0.2">
      <c r="A60" s="306">
        <v>81</v>
      </c>
      <c r="B60" s="307" t="s">
        <v>289</v>
      </c>
      <c r="C60" s="308"/>
      <c r="D60" s="113">
        <v>8.0253723110865973</v>
      </c>
      <c r="E60" s="115">
        <v>582</v>
      </c>
      <c r="F60" s="114">
        <v>449</v>
      </c>
      <c r="G60" s="114">
        <v>542</v>
      </c>
      <c r="H60" s="114">
        <v>419</v>
      </c>
      <c r="I60" s="140">
        <v>500</v>
      </c>
      <c r="J60" s="115">
        <v>82</v>
      </c>
      <c r="K60" s="116">
        <v>16.399999999999999</v>
      </c>
    </row>
    <row r="61" spans="1:11" ht="14.1" customHeight="1" x14ac:dyDescent="0.2">
      <c r="A61" s="306" t="s">
        <v>290</v>
      </c>
      <c r="B61" s="307" t="s">
        <v>291</v>
      </c>
      <c r="C61" s="308"/>
      <c r="D61" s="113">
        <v>2.3855488141202428</v>
      </c>
      <c r="E61" s="115">
        <v>173</v>
      </c>
      <c r="F61" s="114">
        <v>111</v>
      </c>
      <c r="G61" s="114">
        <v>145</v>
      </c>
      <c r="H61" s="114">
        <v>126</v>
      </c>
      <c r="I61" s="140">
        <v>143</v>
      </c>
      <c r="J61" s="115">
        <v>30</v>
      </c>
      <c r="K61" s="116">
        <v>20.97902097902098</v>
      </c>
    </row>
    <row r="62" spans="1:11" ht="14.1" customHeight="1" x14ac:dyDescent="0.2">
      <c r="A62" s="306" t="s">
        <v>292</v>
      </c>
      <c r="B62" s="307" t="s">
        <v>293</v>
      </c>
      <c r="C62" s="308"/>
      <c r="D62" s="113">
        <v>3.0198565912851629</v>
      </c>
      <c r="E62" s="115">
        <v>219</v>
      </c>
      <c r="F62" s="114">
        <v>211</v>
      </c>
      <c r="G62" s="114">
        <v>252</v>
      </c>
      <c r="H62" s="114">
        <v>190</v>
      </c>
      <c r="I62" s="140">
        <v>193</v>
      </c>
      <c r="J62" s="115">
        <v>26</v>
      </c>
      <c r="K62" s="116">
        <v>13.471502590673575</v>
      </c>
    </row>
    <row r="63" spans="1:11" ht="14.1" customHeight="1" x14ac:dyDescent="0.2">
      <c r="A63" s="306"/>
      <c r="B63" s="307" t="s">
        <v>294</v>
      </c>
      <c r="C63" s="308"/>
      <c r="D63" s="113">
        <v>2.7440706012134584</v>
      </c>
      <c r="E63" s="115">
        <v>199</v>
      </c>
      <c r="F63" s="114">
        <v>185</v>
      </c>
      <c r="G63" s="114">
        <v>218</v>
      </c>
      <c r="H63" s="114">
        <v>166</v>
      </c>
      <c r="I63" s="140">
        <v>165</v>
      </c>
      <c r="J63" s="115">
        <v>34</v>
      </c>
      <c r="K63" s="116">
        <v>20.606060606060606</v>
      </c>
    </row>
    <row r="64" spans="1:11" ht="14.1" customHeight="1" x14ac:dyDescent="0.2">
      <c r="A64" s="306" t="s">
        <v>295</v>
      </c>
      <c r="B64" s="307" t="s">
        <v>296</v>
      </c>
      <c r="C64" s="308"/>
      <c r="D64" s="113">
        <v>0.84114726971869824</v>
      </c>
      <c r="E64" s="115">
        <v>61</v>
      </c>
      <c r="F64" s="114">
        <v>46</v>
      </c>
      <c r="G64" s="114">
        <v>58</v>
      </c>
      <c r="H64" s="114">
        <v>32</v>
      </c>
      <c r="I64" s="140">
        <v>47</v>
      </c>
      <c r="J64" s="115">
        <v>14</v>
      </c>
      <c r="K64" s="116">
        <v>29.787234042553191</v>
      </c>
    </row>
    <row r="65" spans="1:11" ht="14.1" customHeight="1" x14ac:dyDescent="0.2">
      <c r="A65" s="306" t="s">
        <v>297</v>
      </c>
      <c r="B65" s="307" t="s">
        <v>298</v>
      </c>
      <c r="C65" s="308"/>
      <c r="D65" s="113">
        <v>0.44125758411472699</v>
      </c>
      <c r="E65" s="115">
        <v>32</v>
      </c>
      <c r="F65" s="114">
        <v>24</v>
      </c>
      <c r="G65" s="114">
        <v>24</v>
      </c>
      <c r="H65" s="114">
        <v>39</v>
      </c>
      <c r="I65" s="140">
        <v>49</v>
      </c>
      <c r="J65" s="115">
        <v>-17</v>
      </c>
      <c r="K65" s="116">
        <v>-34.693877551020407</v>
      </c>
    </row>
    <row r="66" spans="1:11" ht="14.1" customHeight="1" x14ac:dyDescent="0.2">
      <c r="A66" s="306">
        <v>82</v>
      </c>
      <c r="B66" s="307" t="s">
        <v>299</v>
      </c>
      <c r="C66" s="308"/>
      <c r="D66" s="113">
        <v>3.8885824600110315</v>
      </c>
      <c r="E66" s="115">
        <v>282</v>
      </c>
      <c r="F66" s="114">
        <v>324</v>
      </c>
      <c r="G66" s="114">
        <v>258</v>
      </c>
      <c r="H66" s="114">
        <v>359</v>
      </c>
      <c r="I66" s="140">
        <v>298</v>
      </c>
      <c r="J66" s="115">
        <v>-16</v>
      </c>
      <c r="K66" s="116">
        <v>-5.3691275167785237</v>
      </c>
    </row>
    <row r="67" spans="1:11" ht="14.1" customHeight="1" x14ac:dyDescent="0.2">
      <c r="A67" s="306" t="s">
        <v>300</v>
      </c>
      <c r="B67" s="307" t="s">
        <v>301</v>
      </c>
      <c r="C67" s="308"/>
      <c r="D67" s="113">
        <v>2.8681742967457251</v>
      </c>
      <c r="E67" s="115">
        <v>208</v>
      </c>
      <c r="F67" s="114">
        <v>253</v>
      </c>
      <c r="G67" s="114">
        <v>166</v>
      </c>
      <c r="H67" s="114">
        <v>275</v>
      </c>
      <c r="I67" s="140">
        <v>207</v>
      </c>
      <c r="J67" s="115">
        <v>1</v>
      </c>
      <c r="K67" s="116">
        <v>0.48309178743961351</v>
      </c>
    </row>
    <row r="68" spans="1:11" ht="14.1" customHeight="1" x14ac:dyDescent="0.2">
      <c r="A68" s="306" t="s">
        <v>302</v>
      </c>
      <c r="B68" s="307" t="s">
        <v>303</v>
      </c>
      <c r="C68" s="308"/>
      <c r="D68" s="113">
        <v>0.66188637617209045</v>
      </c>
      <c r="E68" s="115">
        <v>48</v>
      </c>
      <c r="F68" s="114">
        <v>49</v>
      </c>
      <c r="G68" s="114">
        <v>54</v>
      </c>
      <c r="H68" s="114">
        <v>67</v>
      </c>
      <c r="I68" s="140">
        <v>64</v>
      </c>
      <c r="J68" s="115">
        <v>-16</v>
      </c>
      <c r="K68" s="116">
        <v>-25</v>
      </c>
    </row>
    <row r="69" spans="1:11" ht="14.1" customHeight="1" x14ac:dyDescent="0.2">
      <c r="A69" s="306">
        <v>83</v>
      </c>
      <c r="B69" s="307" t="s">
        <v>304</v>
      </c>
      <c r="C69" s="308"/>
      <c r="D69" s="113">
        <v>5.4329840044125755</v>
      </c>
      <c r="E69" s="115">
        <v>394</v>
      </c>
      <c r="F69" s="114">
        <v>216</v>
      </c>
      <c r="G69" s="114">
        <v>436</v>
      </c>
      <c r="H69" s="114">
        <v>207</v>
      </c>
      <c r="I69" s="140">
        <v>375</v>
      </c>
      <c r="J69" s="115">
        <v>19</v>
      </c>
      <c r="K69" s="116">
        <v>5.0666666666666664</v>
      </c>
    </row>
    <row r="70" spans="1:11" ht="14.1" customHeight="1" x14ac:dyDescent="0.2">
      <c r="A70" s="306" t="s">
        <v>305</v>
      </c>
      <c r="B70" s="307" t="s">
        <v>306</v>
      </c>
      <c r="C70" s="308"/>
      <c r="D70" s="113">
        <v>4.3987865416436849</v>
      </c>
      <c r="E70" s="115">
        <v>319</v>
      </c>
      <c r="F70" s="114">
        <v>170</v>
      </c>
      <c r="G70" s="114">
        <v>373</v>
      </c>
      <c r="H70" s="114">
        <v>159</v>
      </c>
      <c r="I70" s="140">
        <v>313</v>
      </c>
      <c r="J70" s="115">
        <v>6</v>
      </c>
      <c r="K70" s="116">
        <v>1.9169329073482428</v>
      </c>
    </row>
    <row r="71" spans="1:11" ht="14.1" customHeight="1" x14ac:dyDescent="0.2">
      <c r="A71" s="306"/>
      <c r="B71" s="307" t="s">
        <v>307</v>
      </c>
      <c r="C71" s="308"/>
      <c r="D71" s="113">
        <v>2.9922779922779923</v>
      </c>
      <c r="E71" s="115">
        <v>217</v>
      </c>
      <c r="F71" s="114">
        <v>106</v>
      </c>
      <c r="G71" s="114">
        <v>252</v>
      </c>
      <c r="H71" s="114">
        <v>100</v>
      </c>
      <c r="I71" s="140">
        <v>226</v>
      </c>
      <c r="J71" s="115">
        <v>-9</v>
      </c>
      <c r="K71" s="116">
        <v>-3.9823008849557522</v>
      </c>
    </row>
    <row r="72" spans="1:11" ht="14.1" customHeight="1" x14ac:dyDescent="0.2">
      <c r="A72" s="306">
        <v>84</v>
      </c>
      <c r="B72" s="307" t="s">
        <v>308</v>
      </c>
      <c r="C72" s="308"/>
      <c r="D72" s="113">
        <v>1.2686155543298401</v>
      </c>
      <c r="E72" s="115">
        <v>92</v>
      </c>
      <c r="F72" s="114">
        <v>49</v>
      </c>
      <c r="G72" s="114">
        <v>143</v>
      </c>
      <c r="H72" s="114">
        <v>58</v>
      </c>
      <c r="I72" s="140">
        <v>94</v>
      </c>
      <c r="J72" s="115">
        <v>-2</v>
      </c>
      <c r="K72" s="116">
        <v>-2.1276595744680851</v>
      </c>
    </row>
    <row r="73" spans="1:11" ht="14.1" customHeight="1" x14ac:dyDescent="0.2">
      <c r="A73" s="306" t="s">
        <v>309</v>
      </c>
      <c r="B73" s="307" t="s">
        <v>310</v>
      </c>
      <c r="C73" s="308"/>
      <c r="D73" s="113">
        <v>0.63430777716492004</v>
      </c>
      <c r="E73" s="115">
        <v>46</v>
      </c>
      <c r="F73" s="114">
        <v>11</v>
      </c>
      <c r="G73" s="114">
        <v>78</v>
      </c>
      <c r="H73" s="114">
        <v>23</v>
      </c>
      <c r="I73" s="140">
        <v>49</v>
      </c>
      <c r="J73" s="115">
        <v>-3</v>
      </c>
      <c r="K73" s="116">
        <v>-6.1224489795918364</v>
      </c>
    </row>
    <row r="74" spans="1:11" ht="14.1" customHeight="1" x14ac:dyDescent="0.2">
      <c r="A74" s="306" t="s">
        <v>311</v>
      </c>
      <c r="B74" s="307" t="s">
        <v>312</v>
      </c>
      <c r="C74" s="308"/>
      <c r="D74" s="113">
        <v>0.2344180915609487</v>
      </c>
      <c r="E74" s="115">
        <v>17</v>
      </c>
      <c r="F74" s="114">
        <v>11</v>
      </c>
      <c r="G74" s="114">
        <v>17</v>
      </c>
      <c r="H74" s="114">
        <v>9</v>
      </c>
      <c r="I74" s="140">
        <v>10</v>
      </c>
      <c r="J74" s="115">
        <v>7</v>
      </c>
      <c r="K74" s="116">
        <v>70</v>
      </c>
    </row>
    <row r="75" spans="1:11" ht="14.1" customHeight="1" x14ac:dyDescent="0.2">
      <c r="A75" s="306" t="s">
        <v>313</v>
      </c>
      <c r="B75" s="307" t="s">
        <v>314</v>
      </c>
      <c r="C75" s="308"/>
      <c r="D75" s="113">
        <v>8.2735797021511306E-2</v>
      </c>
      <c r="E75" s="115">
        <v>6</v>
      </c>
      <c r="F75" s="114">
        <v>4</v>
      </c>
      <c r="G75" s="114">
        <v>8</v>
      </c>
      <c r="H75" s="114">
        <v>10</v>
      </c>
      <c r="I75" s="140">
        <v>15</v>
      </c>
      <c r="J75" s="115">
        <v>-9</v>
      </c>
      <c r="K75" s="116">
        <v>-60</v>
      </c>
    </row>
    <row r="76" spans="1:11" ht="14.1" customHeight="1" x14ac:dyDescent="0.2">
      <c r="A76" s="306">
        <v>91</v>
      </c>
      <c r="B76" s="307" t="s">
        <v>315</v>
      </c>
      <c r="C76" s="308"/>
      <c r="D76" s="113">
        <v>0.22062879205736349</v>
      </c>
      <c r="E76" s="115">
        <v>16</v>
      </c>
      <c r="F76" s="114">
        <v>14</v>
      </c>
      <c r="G76" s="114">
        <v>16</v>
      </c>
      <c r="H76" s="114">
        <v>10</v>
      </c>
      <c r="I76" s="140">
        <v>13</v>
      </c>
      <c r="J76" s="115">
        <v>3</v>
      </c>
      <c r="K76" s="116">
        <v>23.076923076923077</v>
      </c>
    </row>
    <row r="77" spans="1:11" ht="14.1" customHeight="1" x14ac:dyDescent="0.2">
      <c r="A77" s="306">
        <v>92</v>
      </c>
      <c r="B77" s="307" t="s">
        <v>316</v>
      </c>
      <c r="C77" s="308"/>
      <c r="D77" s="113">
        <v>0.71704357418643128</v>
      </c>
      <c r="E77" s="115">
        <v>52</v>
      </c>
      <c r="F77" s="114">
        <v>35</v>
      </c>
      <c r="G77" s="114">
        <v>54</v>
      </c>
      <c r="H77" s="114">
        <v>51</v>
      </c>
      <c r="I77" s="140">
        <v>55</v>
      </c>
      <c r="J77" s="115">
        <v>-3</v>
      </c>
      <c r="K77" s="116">
        <v>-5.4545454545454541</v>
      </c>
    </row>
    <row r="78" spans="1:11" ht="14.1" customHeight="1" x14ac:dyDescent="0.2">
      <c r="A78" s="306">
        <v>93</v>
      </c>
      <c r="B78" s="307" t="s">
        <v>317</v>
      </c>
      <c r="C78" s="308"/>
      <c r="D78" s="113" t="s">
        <v>514</v>
      </c>
      <c r="E78" s="115" t="s">
        <v>514</v>
      </c>
      <c r="F78" s="114" t="s">
        <v>514</v>
      </c>
      <c r="G78" s="114">
        <v>11</v>
      </c>
      <c r="H78" s="114">
        <v>8</v>
      </c>
      <c r="I78" s="140" t="s">
        <v>514</v>
      </c>
      <c r="J78" s="115" t="s">
        <v>514</v>
      </c>
      <c r="K78" s="116" t="s">
        <v>514</v>
      </c>
    </row>
    <row r="79" spans="1:11" ht="14.1" customHeight="1" x14ac:dyDescent="0.2">
      <c r="A79" s="306">
        <v>94</v>
      </c>
      <c r="B79" s="307" t="s">
        <v>318</v>
      </c>
      <c r="C79" s="308"/>
      <c r="D79" s="113">
        <v>0.51020408163265307</v>
      </c>
      <c r="E79" s="115">
        <v>37</v>
      </c>
      <c r="F79" s="114">
        <v>46</v>
      </c>
      <c r="G79" s="114">
        <v>28</v>
      </c>
      <c r="H79" s="114">
        <v>33</v>
      </c>
      <c r="I79" s="140">
        <v>35</v>
      </c>
      <c r="J79" s="115">
        <v>2</v>
      </c>
      <c r="K79" s="116">
        <v>5.7142857142857144</v>
      </c>
    </row>
    <row r="80" spans="1:11" ht="14.1" customHeight="1" x14ac:dyDescent="0.2">
      <c r="A80" s="306" t="s">
        <v>319</v>
      </c>
      <c r="B80" s="307" t="s">
        <v>320</v>
      </c>
      <c r="C80" s="308"/>
      <c r="D80" s="113" t="s">
        <v>514</v>
      </c>
      <c r="E80" s="115" t="s">
        <v>514</v>
      </c>
      <c r="F80" s="114" t="s">
        <v>514</v>
      </c>
      <c r="G80" s="114">
        <v>0</v>
      </c>
      <c r="H80" s="114">
        <v>0</v>
      </c>
      <c r="I80" s="140" t="s">
        <v>514</v>
      </c>
      <c r="J80" s="115" t="s">
        <v>514</v>
      </c>
      <c r="K80" s="116" t="s">
        <v>514</v>
      </c>
    </row>
    <row r="81" spans="1:11" ht="14.1" customHeight="1" x14ac:dyDescent="0.2">
      <c r="A81" s="310" t="s">
        <v>321</v>
      </c>
      <c r="B81" s="311" t="s">
        <v>334</v>
      </c>
      <c r="C81" s="312"/>
      <c r="D81" s="125">
        <v>8.2735797021511306E-2</v>
      </c>
      <c r="E81" s="143">
        <v>6</v>
      </c>
      <c r="F81" s="144">
        <v>6</v>
      </c>
      <c r="G81" s="144">
        <v>42</v>
      </c>
      <c r="H81" s="144">
        <v>10</v>
      </c>
      <c r="I81" s="145">
        <v>10</v>
      </c>
      <c r="J81" s="143">
        <v>-4</v>
      </c>
      <c r="K81" s="146">
        <v>-40</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68294</v>
      </c>
      <c r="C10" s="114">
        <v>37101</v>
      </c>
      <c r="D10" s="114">
        <v>31193</v>
      </c>
      <c r="E10" s="114">
        <v>51598</v>
      </c>
      <c r="F10" s="114">
        <v>15074</v>
      </c>
      <c r="G10" s="114">
        <v>9832</v>
      </c>
      <c r="H10" s="114">
        <v>17223</v>
      </c>
      <c r="I10" s="115">
        <v>22258</v>
      </c>
      <c r="J10" s="114">
        <v>16885</v>
      </c>
      <c r="K10" s="114">
        <v>5373</v>
      </c>
      <c r="L10" s="423">
        <v>5486</v>
      </c>
      <c r="M10" s="424">
        <v>5520</v>
      </c>
    </row>
    <row r="11" spans="1:13" ht="11.1" customHeight="1" x14ac:dyDescent="0.2">
      <c r="A11" s="422" t="s">
        <v>388</v>
      </c>
      <c r="B11" s="115">
        <v>69362</v>
      </c>
      <c r="C11" s="114">
        <v>38002</v>
      </c>
      <c r="D11" s="114">
        <v>31360</v>
      </c>
      <c r="E11" s="114">
        <v>52502</v>
      </c>
      <c r="F11" s="114">
        <v>15246</v>
      </c>
      <c r="G11" s="114">
        <v>9601</v>
      </c>
      <c r="H11" s="114">
        <v>17716</v>
      </c>
      <c r="I11" s="115">
        <v>22926</v>
      </c>
      <c r="J11" s="114">
        <v>17242</v>
      </c>
      <c r="K11" s="114">
        <v>5684</v>
      </c>
      <c r="L11" s="423">
        <v>5539</v>
      </c>
      <c r="M11" s="424">
        <v>4528</v>
      </c>
    </row>
    <row r="12" spans="1:13" ht="11.1" customHeight="1" x14ac:dyDescent="0.2">
      <c r="A12" s="422" t="s">
        <v>389</v>
      </c>
      <c r="B12" s="115">
        <v>71144</v>
      </c>
      <c r="C12" s="114">
        <v>39118</v>
      </c>
      <c r="D12" s="114">
        <v>32026</v>
      </c>
      <c r="E12" s="114">
        <v>54120</v>
      </c>
      <c r="F12" s="114">
        <v>15359</v>
      </c>
      <c r="G12" s="114">
        <v>10880</v>
      </c>
      <c r="H12" s="114">
        <v>18042</v>
      </c>
      <c r="I12" s="115">
        <v>22956</v>
      </c>
      <c r="J12" s="114">
        <v>17047</v>
      </c>
      <c r="K12" s="114">
        <v>5909</v>
      </c>
      <c r="L12" s="423">
        <v>7633</v>
      </c>
      <c r="M12" s="424">
        <v>6121</v>
      </c>
    </row>
    <row r="13" spans="1:13" s="110" customFormat="1" ht="11.1" customHeight="1" x14ac:dyDescent="0.2">
      <c r="A13" s="422" t="s">
        <v>390</v>
      </c>
      <c r="B13" s="115">
        <v>69630</v>
      </c>
      <c r="C13" s="114">
        <v>37899</v>
      </c>
      <c r="D13" s="114">
        <v>31731</v>
      </c>
      <c r="E13" s="114">
        <v>52480</v>
      </c>
      <c r="F13" s="114">
        <v>15474</v>
      </c>
      <c r="G13" s="114">
        <v>10432</v>
      </c>
      <c r="H13" s="114">
        <v>18068</v>
      </c>
      <c r="I13" s="115">
        <v>22660</v>
      </c>
      <c r="J13" s="114">
        <v>16934</v>
      </c>
      <c r="K13" s="114">
        <v>5726</v>
      </c>
      <c r="L13" s="423">
        <v>5413</v>
      </c>
      <c r="M13" s="424">
        <v>7139</v>
      </c>
    </row>
    <row r="14" spans="1:13" ht="15" customHeight="1" x14ac:dyDescent="0.2">
      <c r="A14" s="422" t="s">
        <v>391</v>
      </c>
      <c r="B14" s="115">
        <v>70028</v>
      </c>
      <c r="C14" s="114">
        <v>38147</v>
      </c>
      <c r="D14" s="114">
        <v>31881</v>
      </c>
      <c r="E14" s="114">
        <v>51218</v>
      </c>
      <c r="F14" s="114">
        <v>17415</v>
      </c>
      <c r="G14" s="114">
        <v>10070</v>
      </c>
      <c r="H14" s="114">
        <v>18477</v>
      </c>
      <c r="I14" s="115">
        <v>22544</v>
      </c>
      <c r="J14" s="114">
        <v>16809</v>
      </c>
      <c r="K14" s="114">
        <v>5735</v>
      </c>
      <c r="L14" s="423">
        <v>5843</v>
      </c>
      <c r="M14" s="424">
        <v>5507</v>
      </c>
    </row>
    <row r="15" spans="1:13" ht="11.1" customHeight="1" x14ac:dyDescent="0.2">
      <c r="A15" s="422" t="s">
        <v>388</v>
      </c>
      <c r="B15" s="115">
        <v>70854</v>
      </c>
      <c r="C15" s="114">
        <v>38800</v>
      </c>
      <c r="D15" s="114">
        <v>32054</v>
      </c>
      <c r="E15" s="114">
        <v>51353</v>
      </c>
      <c r="F15" s="114">
        <v>18143</v>
      </c>
      <c r="G15" s="114">
        <v>9765</v>
      </c>
      <c r="H15" s="114">
        <v>19061</v>
      </c>
      <c r="I15" s="115">
        <v>23090</v>
      </c>
      <c r="J15" s="114">
        <v>17139</v>
      </c>
      <c r="K15" s="114">
        <v>5951</v>
      </c>
      <c r="L15" s="423">
        <v>5714</v>
      </c>
      <c r="M15" s="424">
        <v>4863</v>
      </c>
    </row>
    <row r="16" spans="1:13" ht="11.1" customHeight="1" x14ac:dyDescent="0.2">
      <c r="A16" s="422" t="s">
        <v>389</v>
      </c>
      <c r="B16" s="115">
        <v>72813</v>
      </c>
      <c r="C16" s="114">
        <v>40031</v>
      </c>
      <c r="D16" s="114">
        <v>32782</v>
      </c>
      <c r="E16" s="114">
        <v>54134</v>
      </c>
      <c r="F16" s="114">
        <v>18541</v>
      </c>
      <c r="G16" s="114">
        <v>11067</v>
      </c>
      <c r="H16" s="114">
        <v>19353</v>
      </c>
      <c r="I16" s="115">
        <v>23250</v>
      </c>
      <c r="J16" s="114">
        <v>17023</v>
      </c>
      <c r="K16" s="114">
        <v>6227</v>
      </c>
      <c r="L16" s="423">
        <v>7753</v>
      </c>
      <c r="M16" s="424">
        <v>6000</v>
      </c>
    </row>
    <row r="17" spans="1:13" s="110" customFormat="1" ht="11.1" customHeight="1" x14ac:dyDescent="0.2">
      <c r="A17" s="422" t="s">
        <v>390</v>
      </c>
      <c r="B17" s="115">
        <v>71086</v>
      </c>
      <c r="C17" s="114">
        <v>38733</v>
      </c>
      <c r="D17" s="114">
        <v>32353</v>
      </c>
      <c r="E17" s="114">
        <v>52781</v>
      </c>
      <c r="F17" s="114">
        <v>18229</v>
      </c>
      <c r="G17" s="114">
        <v>10540</v>
      </c>
      <c r="H17" s="114">
        <v>19176</v>
      </c>
      <c r="I17" s="115">
        <v>23016</v>
      </c>
      <c r="J17" s="114">
        <v>16892</v>
      </c>
      <c r="K17" s="114">
        <v>6124</v>
      </c>
      <c r="L17" s="423">
        <v>4497</v>
      </c>
      <c r="M17" s="424">
        <v>6376</v>
      </c>
    </row>
    <row r="18" spans="1:13" ht="15" customHeight="1" x14ac:dyDescent="0.2">
      <c r="A18" s="422" t="s">
        <v>392</v>
      </c>
      <c r="B18" s="115">
        <v>71288</v>
      </c>
      <c r="C18" s="114">
        <v>38786</v>
      </c>
      <c r="D18" s="114">
        <v>32502</v>
      </c>
      <c r="E18" s="114">
        <v>52445</v>
      </c>
      <c r="F18" s="114">
        <v>18594</v>
      </c>
      <c r="G18" s="114">
        <v>10133</v>
      </c>
      <c r="H18" s="114">
        <v>19622</v>
      </c>
      <c r="I18" s="115">
        <v>22921</v>
      </c>
      <c r="J18" s="114">
        <v>16889</v>
      </c>
      <c r="K18" s="114">
        <v>6032</v>
      </c>
      <c r="L18" s="423">
        <v>6154</v>
      </c>
      <c r="M18" s="424">
        <v>6094</v>
      </c>
    </row>
    <row r="19" spans="1:13" ht="11.1" customHeight="1" x14ac:dyDescent="0.2">
      <c r="A19" s="422" t="s">
        <v>388</v>
      </c>
      <c r="B19" s="115">
        <v>72044</v>
      </c>
      <c r="C19" s="114">
        <v>39371</v>
      </c>
      <c r="D19" s="114">
        <v>32673</v>
      </c>
      <c r="E19" s="114">
        <v>52565</v>
      </c>
      <c r="F19" s="114">
        <v>19200</v>
      </c>
      <c r="G19" s="114">
        <v>9842</v>
      </c>
      <c r="H19" s="114">
        <v>20109</v>
      </c>
      <c r="I19" s="115">
        <v>23638</v>
      </c>
      <c r="J19" s="114">
        <v>17241</v>
      </c>
      <c r="K19" s="114">
        <v>6397</v>
      </c>
      <c r="L19" s="423">
        <v>5609</v>
      </c>
      <c r="M19" s="424">
        <v>4956</v>
      </c>
    </row>
    <row r="20" spans="1:13" ht="11.1" customHeight="1" x14ac:dyDescent="0.2">
      <c r="A20" s="422" t="s">
        <v>389</v>
      </c>
      <c r="B20" s="115">
        <v>73720</v>
      </c>
      <c r="C20" s="114">
        <v>40340</v>
      </c>
      <c r="D20" s="114">
        <v>33380</v>
      </c>
      <c r="E20" s="114">
        <v>54086</v>
      </c>
      <c r="F20" s="114">
        <v>19482</v>
      </c>
      <c r="G20" s="114">
        <v>11010</v>
      </c>
      <c r="H20" s="114">
        <v>20392</v>
      </c>
      <c r="I20" s="115">
        <v>23752</v>
      </c>
      <c r="J20" s="114">
        <v>17051</v>
      </c>
      <c r="K20" s="114">
        <v>6701</v>
      </c>
      <c r="L20" s="423">
        <v>7711</v>
      </c>
      <c r="M20" s="424">
        <v>6248</v>
      </c>
    </row>
    <row r="21" spans="1:13" s="110" customFormat="1" ht="11.1" customHeight="1" x14ac:dyDescent="0.2">
      <c r="A21" s="422" t="s">
        <v>390</v>
      </c>
      <c r="B21" s="115">
        <v>72095</v>
      </c>
      <c r="C21" s="114">
        <v>39087</v>
      </c>
      <c r="D21" s="114">
        <v>33008</v>
      </c>
      <c r="E21" s="114">
        <v>52931</v>
      </c>
      <c r="F21" s="114">
        <v>19097</v>
      </c>
      <c r="G21" s="114">
        <v>10509</v>
      </c>
      <c r="H21" s="114">
        <v>20259</v>
      </c>
      <c r="I21" s="115">
        <v>23476</v>
      </c>
      <c r="J21" s="114">
        <v>16892</v>
      </c>
      <c r="K21" s="114">
        <v>6584</v>
      </c>
      <c r="L21" s="423">
        <v>4300</v>
      </c>
      <c r="M21" s="424">
        <v>6175</v>
      </c>
    </row>
    <row r="22" spans="1:13" ht="15" customHeight="1" x14ac:dyDescent="0.2">
      <c r="A22" s="422" t="s">
        <v>393</v>
      </c>
      <c r="B22" s="115">
        <v>71855</v>
      </c>
      <c r="C22" s="114">
        <v>38837</v>
      </c>
      <c r="D22" s="114">
        <v>33018</v>
      </c>
      <c r="E22" s="114">
        <v>52443</v>
      </c>
      <c r="F22" s="114">
        <v>19120</v>
      </c>
      <c r="G22" s="114">
        <v>9998</v>
      </c>
      <c r="H22" s="114">
        <v>20608</v>
      </c>
      <c r="I22" s="115">
        <v>23263</v>
      </c>
      <c r="J22" s="114">
        <v>16767</v>
      </c>
      <c r="K22" s="114">
        <v>6496</v>
      </c>
      <c r="L22" s="423">
        <v>5477</v>
      </c>
      <c r="M22" s="424">
        <v>5719</v>
      </c>
    </row>
    <row r="23" spans="1:13" ht="11.1" customHeight="1" x14ac:dyDescent="0.2">
      <c r="A23" s="422" t="s">
        <v>388</v>
      </c>
      <c r="B23" s="115">
        <v>72801</v>
      </c>
      <c r="C23" s="114">
        <v>39619</v>
      </c>
      <c r="D23" s="114">
        <v>33182</v>
      </c>
      <c r="E23" s="114">
        <v>52911</v>
      </c>
      <c r="F23" s="114">
        <v>19537</v>
      </c>
      <c r="G23" s="114">
        <v>9654</v>
      </c>
      <c r="H23" s="114">
        <v>21211</v>
      </c>
      <c r="I23" s="115">
        <v>23864</v>
      </c>
      <c r="J23" s="114">
        <v>17127</v>
      </c>
      <c r="K23" s="114">
        <v>6737</v>
      </c>
      <c r="L23" s="423">
        <v>5620</v>
      </c>
      <c r="M23" s="424">
        <v>4799</v>
      </c>
    </row>
    <row r="24" spans="1:13" ht="11.1" customHeight="1" x14ac:dyDescent="0.2">
      <c r="A24" s="422" t="s">
        <v>389</v>
      </c>
      <c r="B24" s="115">
        <v>75145</v>
      </c>
      <c r="C24" s="114">
        <v>40976</v>
      </c>
      <c r="D24" s="114">
        <v>34169</v>
      </c>
      <c r="E24" s="114">
        <v>53526</v>
      </c>
      <c r="F24" s="114">
        <v>19941</v>
      </c>
      <c r="G24" s="114">
        <v>10993</v>
      </c>
      <c r="H24" s="114">
        <v>21742</v>
      </c>
      <c r="I24" s="115">
        <v>24039</v>
      </c>
      <c r="J24" s="114">
        <v>16948</v>
      </c>
      <c r="K24" s="114">
        <v>7091</v>
      </c>
      <c r="L24" s="423">
        <v>7779</v>
      </c>
      <c r="M24" s="424">
        <v>5999</v>
      </c>
    </row>
    <row r="25" spans="1:13" s="110" customFormat="1" ht="11.1" customHeight="1" x14ac:dyDescent="0.2">
      <c r="A25" s="422" t="s">
        <v>390</v>
      </c>
      <c r="B25" s="115">
        <v>73306</v>
      </c>
      <c r="C25" s="114">
        <v>39585</v>
      </c>
      <c r="D25" s="114">
        <v>33721</v>
      </c>
      <c r="E25" s="114">
        <v>51861</v>
      </c>
      <c r="F25" s="114">
        <v>19777</v>
      </c>
      <c r="G25" s="114">
        <v>10472</v>
      </c>
      <c r="H25" s="114">
        <v>21531</v>
      </c>
      <c r="I25" s="115">
        <v>23684</v>
      </c>
      <c r="J25" s="114">
        <v>16794</v>
      </c>
      <c r="K25" s="114">
        <v>6890</v>
      </c>
      <c r="L25" s="423">
        <v>4371</v>
      </c>
      <c r="M25" s="424">
        <v>6165</v>
      </c>
    </row>
    <row r="26" spans="1:13" ht="15" customHeight="1" x14ac:dyDescent="0.2">
      <c r="A26" s="422" t="s">
        <v>394</v>
      </c>
      <c r="B26" s="115">
        <v>73177</v>
      </c>
      <c r="C26" s="114">
        <v>39545</v>
      </c>
      <c r="D26" s="114">
        <v>33632</v>
      </c>
      <c r="E26" s="114">
        <v>51682</v>
      </c>
      <c r="F26" s="114">
        <v>19829</v>
      </c>
      <c r="G26" s="114">
        <v>10013</v>
      </c>
      <c r="H26" s="114">
        <v>21874</v>
      </c>
      <c r="I26" s="115">
        <v>23471</v>
      </c>
      <c r="J26" s="114">
        <v>16654</v>
      </c>
      <c r="K26" s="114">
        <v>6817</v>
      </c>
      <c r="L26" s="423">
        <v>5516</v>
      </c>
      <c r="M26" s="424">
        <v>5524</v>
      </c>
    </row>
    <row r="27" spans="1:13" ht="11.1" customHeight="1" x14ac:dyDescent="0.2">
      <c r="A27" s="422" t="s">
        <v>388</v>
      </c>
      <c r="B27" s="115">
        <v>74342</v>
      </c>
      <c r="C27" s="114">
        <v>40240</v>
      </c>
      <c r="D27" s="114">
        <v>34102</v>
      </c>
      <c r="E27" s="114">
        <v>52247</v>
      </c>
      <c r="F27" s="114">
        <v>20432</v>
      </c>
      <c r="G27" s="114">
        <v>9773</v>
      </c>
      <c r="H27" s="114">
        <v>22582</v>
      </c>
      <c r="I27" s="115">
        <v>24300</v>
      </c>
      <c r="J27" s="114">
        <v>17145</v>
      </c>
      <c r="K27" s="114">
        <v>7155</v>
      </c>
      <c r="L27" s="423">
        <v>6326</v>
      </c>
      <c r="M27" s="424">
        <v>5225</v>
      </c>
    </row>
    <row r="28" spans="1:13" ht="11.1" customHeight="1" x14ac:dyDescent="0.2">
      <c r="A28" s="422" t="s">
        <v>389</v>
      </c>
      <c r="B28" s="115">
        <v>75895</v>
      </c>
      <c r="C28" s="114">
        <v>41138</v>
      </c>
      <c r="D28" s="114">
        <v>34757</v>
      </c>
      <c r="E28" s="114">
        <v>55054</v>
      </c>
      <c r="F28" s="114">
        <v>20725</v>
      </c>
      <c r="G28" s="114">
        <v>10812</v>
      </c>
      <c r="H28" s="114">
        <v>22914</v>
      </c>
      <c r="I28" s="115">
        <v>24556</v>
      </c>
      <c r="J28" s="114">
        <v>17153</v>
      </c>
      <c r="K28" s="114">
        <v>7403</v>
      </c>
      <c r="L28" s="423">
        <v>8127</v>
      </c>
      <c r="M28" s="424">
        <v>6697</v>
      </c>
    </row>
    <row r="29" spans="1:13" s="110" customFormat="1" ht="11.1" customHeight="1" x14ac:dyDescent="0.2">
      <c r="A29" s="422" t="s">
        <v>390</v>
      </c>
      <c r="B29" s="115">
        <v>73824</v>
      </c>
      <c r="C29" s="114">
        <v>39556</v>
      </c>
      <c r="D29" s="114">
        <v>34268</v>
      </c>
      <c r="E29" s="114">
        <v>53275</v>
      </c>
      <c r="F29" s="114">
        <v>20508</v>
      </c>
      <c r="G29" s="114">
        <v>10289</v>
      </c>
      <c r="H29" s="114">
        <v>22716</v>
      </c>
      <c r="I29" s="115">
        <v>24095</v>
      </c>
      <c r="J29" s="114">
        <v>17019</v>
      </c>
      <c r="K29" s="114">
        <v>7076</v>
      </c>
      <c r="L29" s="423">
        <v>4463</v>
      </c>
      <c r="M29" s="424">
        <v>6596</v>
      </c>
    </row>
    <row r="30" spans="1:13" ht="15" customHeight="1" x14ac:dyDescent="0.2">
      <c r="A30" s="422" t="s">
        <v>395</v>
      </c>
      <c r="B30" s="115">
        <v>74382</v>
      </c>
      <c r="C30" s="114">
        <v>39677</v>
      </c>
      <c r="D30" s="114">
        <v>34705</v>
      </c>
      <c r="E30" s="114">
        <v>53355</v>
      </c>
      <c r="F30" s="114">
        <v>20996</v>
      </c>
      <c r="G30" s="114">
        <v>9937</v>
      </c>
      <c r="H30" s="114">
        <v>23252</v>
      </c>
      <c r="I30" s="115">
        <v>23454</v>
      </c>
      <c r="J30" s="114">
        <v>16491</v>
      </c>
      <c r="K30" s="114">
        <v>6963</v>
      </c>
      <c r="L30" s="423">
        <v>6690</v>
      </c>
      <c r="M30" s="424">
        <v>6112</v>
      </c>
    </row>
    <row r="31" spans="1:13" ht="11.1" customHeight="1" x14ac:dyDescent="0.2">
      <c r="A31" s="422" t="s">
        <v>388</v>
      </c>
      <c r="B31" s="115">
        <v>74852</v>
      </c>
      <c r="C31" s="114">
        <v>40050</v>
      </c>
      <c r="D31" s="114">
        <v>34802</v>
      </c>
      <c r="E31" s="114">
        <v>53365</v>
      </c>
      <c r="F31" s="114">
        <v>21459</v>
      </c>
      <c r="G31" s="114">
        <v>9669</v>
      </c>
      <c r="H31" s="114">
        <v>23747</v>
      </c>
      <c r="I31" s="115">
        <v>23760</v>
      </c>
      <c r="J31" s="114">
        <v>16576</v>
      </c>
      <c r="K31" s="114">
        <v>7184</v>
      </c>
      <c r="L31" s="423">
        <v>5372</v>
      </c>
      <c r="M31" s="424">
        <v>4938</v>
      </c>
    </row>
    <row r="32" spans="1:13" ht="11.1" customHeight="1" x14ac:dyDescent="0.2">
      <c r="A32" s="422" t="s">
        <v>389</v>
      </c>
      <c r="B32" s="115">
        <v>76488</v>
      </c>
      <c r="C32" s="114">
        <v>40949</v>
      </c>
      <c r="D32" s="114">
        <v>35539</v>
      </c>
      <c r="E32" s="114">
        <v>54558</v>
      </c>
      <c r="F32" s="114">
        <v>21919</v>
      </c>
      <c r="G32" s="114">
        <v>10703</v>
      </c>
      <c r="H32" s="114">
        <v>24036</v>
      </c>
      <c r="I32" s="115">
        <v>23841</v>
      </c>
      <c r="J32" s="114">
        <v>16320</v>
      </c>
      <c r="K32" s="114">
        <v>7521</v>
      </c>
      <c r="L32" s="423">
        <v>8467</v>
      </c>
      <c r="M32" s="424">
        <v>6903</v>
      </c>
    </row>
    <row r="33" spans="1:13" s="110" customFormat="1" ht="11.1" customHeight="1" x14ac:dyDescent="0.2">
      <c r="A33" s="422" t="s">
        <v>390</v>
      </c>
      <c r="B33" s="115">
        <v>74931</v>
      </c>
      <c r="C33" s="114">
        <v>39691</v>
      </c>
      <c r="D33" s="114">
        <v>35240</v>
      </c>
      <c r="E33" s="114">
        <v>53224</v>
      </c>
      <c r="F33" s="114">
        <v>21701</v>
      </c>
      <c r="G33" s="114">
        <v>10235</v>
      </c>
      <c r="H33" s="114">
        <v>23898</v>
      </c>
      <c r="I33" s="115">
        <v>23593</v>
      </c>
      <c r="J33" s="114">
        <v>16264</v>
      </c>
      <c r="K33" s="114">
        <v>7329</v>
      </c>
      <c r="L33" s="423">
        <v>5110</v>
      </c>
      <c r="M33" s="424">
        <v>6615</v>
      </c>
    </row>
    <row r="34" spans="1:13" ht="15" customHeight="1" x14ac:dyDescent="0.2">
      <c r="A34" s="422" t="s">
        <v>396</v>
      </c>
      <c r="B34" s="115">
        <v>75233</v>
      </c>
      <c r="C34" s="114">
        <v>39787</v>
      </c>
      <c r="D34" s="114">
        <v>35446</v>
      </c>
      <c r="E34" s="114">
        <v>53171</v>
      </c>
      <c r="F34" s="114">
        <v>22056</v>
      </c>
      <c r="G34" s="114">
        <v>9847</v>
      </c>
      <c r="H34" s="114">
        <v>24305</v>
      </c>
      <c r="I34" s="115">
        <v>23264</v>
      </c>
      <c r="J34" s="114">
        <v>16033</v>
      </c>
      <c r="K34" s="114">
        <v>7231</v>
      </c>
      <c r="L34" s="423">
        <v>6292</v>
      </c>
      <c r="M34" s="424">
        <v>6005</v>
      </c>
    </row>
    <row r="35" spans="1:13" ht="11.1" customHeight="1" x14ac:dyDescent="0.2">
      <c r="A35" s="422" t="s">
        <v>388</v>
      </c>
      <c r="B35" s="115">
        <v>75698</v>
      </c>
      <c r="C35" s="114">
        <v>40070</v>
      </c>
      <c r="D35" s="114">
        <v>35628</v>
      </c>
      <c r="E35" s="114">
        <v>53310</v>
      </c>
      <c r="F35" s="114">
        <v>22385</v>
      </c>
      <c r="G35" s="114">
        <v>9575</v>
      </c>
      <c r="H35" s="114">
        <v>24764</v>
      </c>
      <c r="I35" s="115">
        <v>23891</v>
      </c>
      <c r="J35" s="114">
        <v>16372</v>
      </c>
      <c r="K35" s="114">
        <v>7519</v>
      </c>
      <c r="L35" s="423">
        <v>5486</v>
      </c>
      <c r="M35" s="424">
        <v>4987</v>
      </c>
    </row>
    <row r="36" spans="1:13" ht="11.1" customHeight="1" x14ac:dyDescent="0.2">
      <c r="A36" s="422" t="s">
        <v>389</v>
      </c>
      <c r="B36" s="115">
        <v>78268</v>
      </c>
      <c r="C36" s="114">
        <v>41545</v>
      </c>
      <c r="D36" s="114">
        <v>36723</v>
      </c>
      <c r="E36" s="114">
        <v>55323</v>
      </c>
      <c r="F36" s="114">
        <v>22944</v>
      </c>
      <c r="G36" s="114">
        <v>10854</v>
      </c>
      <c r="H36" s="114">
        <v>25418</v>
      </c>
      <c r="I36" s="115">
        <v>23962</v>
      </c>
      <c r="J36" s="114">
        <v>16140</v>
      </c>
      <c r="K36" s="114">
        <v>7822</v>
      </c>
      <c r="L36" s="423">
        <v>8703</v>
      </c>
      <c r="M36" s="424">
        <v>6798</v>
      </c>
    </row>
    <row r="37" spans="1:13" s="110" customFormat="1" ht="11.1" customHeight="1" x14ac:dyDescent="0.2">
      <c r="A37" s="422" t="s">
        <v>390</v>
      </c>
      <c r="B37" s="115">
        <v>76961</v>
      </c>
      <c r="C37" s="114">
        <v>40572</v>
      </c>
      <c r="D37" s="114">
        <v>36389</v>
      </c>
      <c r="E37" s="114">
        <v>54088</v>
      </c>
      <c r="F37" s="114">
        <v>22873</v>
      </c>
      <c r="G37" s="114">
        <v>10357</v>
      </c>
      <c r="H37" s="114">
        <v>25392</v>
      </c>
      <c r="I37" s="115">
        <v>23770</v>
      </c>
      <c r="J37" s="114">
        <v>16067</v>
      </c>
      <c r="K37" s="114">
        <v>7703</v>
      </c>
      <c r="L37" s="423">
        <v>4989</v>
      </c>
      <c r="M37" s="424">
        <v>6480</v>
      </c>
    </row>
    <row r="38" spans="1:13" ht="15" customHeight="1" x14ac:dyDescent="0.2">
      <c r="A38" s="425" t="s">
        <v>397</v>
      </c>
      <c r="B38" s="115">
        <v>77409</v>
      </c>
      <c r="C38" s="114">
        <v>40720</v>
      </c>
      <c r="D38" s="114">
        <v>36689</v>
      </c>
      <c r="E38" s="114">
        <v>54179</v>
      </c>
      <c r="F38" s="114">
        <v>23230</v>
      </c>
      <c r="G38" s="114">
        <v>10052</v>
      </c>
      <c r="H38" s="114">
        <v>25887</v>
      </c>
      <c r="I38" s="115">
        <v>23338</v>
      </c>
      <c r="J38" s="114">
        <v>15745</v>
      </c>
      <c r="K38" s="114">
        <v>7593</v>
      </c>
      <c r="L38" s="423">
        <v>6269</v>
      </c>
      <c r="M38" s="424">
        <v>5910</v>
      </c>
    </row>
    <row r="39" spans="1:13" ht="11.1" customHeight="1" x14ac:dyDescent="0.2">
      <c r="A39" s="422" t="s">
        <v>388</v>
      </c>
      <c r="B39" s="115">
        <v>78427</v>
      </c>
      <c r="C39" s="114">
        <v>41383</v>
      </c>
      <c r="D39" s="114">
        <v>37044</v>
      </c>
      <c r="E39" s="114">
        <v>54646</v>
      </c>
      <c r="F39" s="114">
        <v>23781</v>
      </c>
      <c r="G39" s="114">
        <v>9857</v>
      </c>
      <c r="H39" s="114">
        <v>26526</v>
      </c>
      <c r="I39" s="115">
        <v>24046</v>
      </c>
      <c r="J39" s="114">
        <v>16191</v>
      </c>
      <c r="K39" s="114">
        <v>7855</v>
      </c>
      <c r="L39" s="423">
        <v>5741</v>
      </c>
      <c r="M39" s="424">
        <v>4820</v>
      </c>
    </row>
    <row r="40" spans="1:13" ht="11.1" customHeight="1" x14ac:dyDescent="0.2">
      <c r="A40" s="425" t="s">
        <v>389</v>
      </c>
      <c r="B40" s="115">
        <v>80288</v>
      </c>
      <c r="C40" s="114">
        <v>42479</v>
      </c>
      <c r="D40" s="114">
        <v>37809</v>
      </c>
      <c r="E40" s="114">
        <v>56183</v>
      </c>
      <c r="F40" s="114">
        <v>24105</v>
      </c>
      <c r="G40" s="114">
        <v>10977</v>
      </c>
      <c r="H40" s="114">
        <v>27021</v>
      </c>
      <c r="I40" s="115">
        <v>24222</v>
      </c>
      <c r="J40" s="114">
        <v>15983</v>
      </c>
      <c r="K40" s="114">
        <v>8239</v>
      </c>
      <c r="L40" s="423">
        <v>8917</v>
      </c>
      <c r="M40" s="424">
        <v>7192</v>
      </c>
    </row>
    <row r="41" spans="1:13" s="110" customFormat="1" ht="11.1" customHeight="1" x14ac:dyDescent="0.2">
      <c r="A41" s="422" t="s">
        <v>390</v>
      </c>
      <c r="B41" s="115">
        <v>78895</v>
      </c>
      <c r="C41" s="114">
        <v>41525</v>
      </c>
      <c r="D41" s="114">
        <v>37370</v>
      </c>
      <c r="E41" s="114">
        <v>54954</v>
      </c>
      <c r="F41" s="114">
        <v>23941</v>
      </c>
      <c r="G41" s="114">
        <v>10443</v>
      </c>
      <c r="H41" s="114">
        <v>27032</v>
      </c>
      <c r="I41" s="115">
        <v>23952</v>
      </c>
      <c r="J41" s="114">
        <v>15906</v>
      </c>
      <c r="K41" s="114">
        <v>8046</v>
      </c>
      <c r="L41" s="423">
        <v>5543</v>
      </c>
      <c r="M41" s="424">
        <v>7144</v>
      </c>
    </row>
    <row r="42" spans="1:13" ht="15" customHeight="1" x14ac:dyDescent="0.2">
      <c r="A42" s="422" t="s">
        <v>398</v>
      </c>
      <c r="B42" s="115">
        <v>79047</v>
      </c>
      <c r="C42" s="114">
        <v>41513</v>
      </c>
      <c r="D42" s="114">
        <v>37534</v>
      </c>
      <c r="E42" s="114">
        <v>54897</v>
      </c>
      <c r="F42" s="114">
        <v>24150</v>
      </c>
      <c r="G42" s="114">
        <v>10087</v>
      </c>
      <c r="H42" s="114">
        <v>27425</v>
      </c>
      <c r="I42" s="115">
        <v>23611</v>
      </c>
      <c r="J42" s="114">
        <v>15672</v>
      </c>
      <c r="K42" s="114">
        <v>7939</v>
      </c>
      <c r="L42" s="423">
        <v>6683</v>
      </c>
      <c r="M42" s="424">
        <v>6519</v>
      </c>
    </row>
    <row r="43" spans="1:13" ht="11.1" customHeight="1" x14ac:dyDescent="0.2">
      <c r="A43" s="422" t="s">
        <v>388</v>
      </c>
      <c r="B43" s="115">
        <v>79517</v>
      </c>
      <c r="C43" s="114">
        <v>41912</v>
      </c>
      <c r="D43" s="114">
        <v>37605</v>
      </c>
      <c r="E43" s="114">
        <v>54998</v>
      </c>
      <c r="F43" s="114">
        <v>24519</v>
      </c>
      <c r="G43" s="114">
        <v>9704</v>
      </c>
      <c r="H43" s="114">
        <v>27910</v>
      </c>
      <c r="I43" s="115">
        <v>24239</v>
      </c>
      <c r="J43" s="114">
        <v>16038</v>
      </c>
      <c r="K43" s="114">
        <v>8201</v>
      </c>
      <c r="L43" s="423">
        <v>6044</v>
      </c>
      <c r="M43" s="424">
        <v>5514</v>
      </c>
    </row>
    <row r="44" spans="1:13" ht="11.1" customHeight="1" x14ac:dyDescent="0.2">
      <c r="A44" s="422" t="s">
        <v>389</v>
      </c>
      <c r="B44" s="115">
        <v>81650</v>
      </c>
      <c r="C44" s="114">
        <v>43148</v>
      </c>
      <c r="D44" s="114">
        <v>38502</v>
      </c>
      <c r="E44" s="114">
        <v>56671</v>
      </c>
      <c r="F44" s="114">
        <v>24979</v>
      </c>
      <c r="G44" s="114">
        <v>10880</v>
      </c>
      <c r="H44" s="114">
        <v>28328</v>
      </c>
      <c r="I44" s="115">
        <v>24271</v>
      </c>
      <c r="J44" s="114">
        <v>15815</v>
      </c>
      <c r="K44" s="114">
        <v>8456</v>
      </c>
      <c r="L44" s="423">
        <v>9046</v>
      </c>
      <c r="M44" s="424">
        <v>7050</v>
      </c>
    </row>
    <row r="45" spans="1:13" s="110" customFormat="1" ht="11.1" customHeight="1" x14ac:dyDescent="0.2">
      <c r="A45" s="422" t="s">
        <v>390</v>
      </c>
      <c r="B45" s="115">
        <v>80473</v>
      </c>
      <c r="C45" s="114">
        <v>42183</v>
      </c>
      <c r="D45" s="114">
        <v>38290</v>
      </c>
      <c r="E45" s="114">
        <v>55554</v>
      </c>
      <c r="F45" s="114">
        <v>24919</v>
      </c>
      <c r="G45" s="114">
        <v>10322</v>
      </c>
      <c r="H45" s="114">
        <v>28345</v>
      </c>
      <c r="I45" s="115">
        <v>23965</v>
      </c>
      <c r="J45" s="114">
        <v>15651</v>
      </c>
      <c r="K45" s="114">
        <v>8314</v>
      </c>
      <c r="L45" s="423">
        <v>5232</v>
      </c>
      <c r="M45" s="424">
        <v>6521</v>
      </c>
    </row>
    <row r="46" spans="1:13" ht="15" customHeight="1" x14ac:dyDescent="0.2">
      <c r="A46" s="422" t="s">
        <v>399</v>
      </c>
      <c r="B46" s="115">
        <v>81221</v>
      </c>
      <c r="C46" s="114">
        <v>42570</v>
      </c>
      <c r="D46" s="114">
        <v>38651</v>
      </c>
      <c r="E46" s="114">
        <v>55867</v>
      </c>
      <c r="F46" s="114">
        <v>25354</v>
      </c>
      <c r="G46" s="114">
        <v>10187</v>
      </c>
      <c r="H46" s="114">
        <v>28885</v>
      </c>
      <c r="I46" s="115">
        <v>23747</v>
      </c>
      <c r="J46" s="114">
        <v>15528</v>
      </c>
      <c r="K46" s="114">
        <v>8219</v>
      </c>
      <c r="L46" s="423">
        <v>6986</v>
      </c>
      <c r="M46" s="424">
        <v>6388</v>
      </c>
    </row>
    <row r="47" spans="1:13" ht="11.1" customHeight="1" x14ac:dyDescent="0.2">
      <c r="A47" s="422" t="s">
        <v>388</v>
      </c>
      <c r="B47" s="115">
        <v>81899</v>
      </c>
      <c r="C47" s="114">
        <v>42942</v>
      </c>
      <c r="D47" s="114">
        <v>38957</v>
      </c>
      <c r="E47" s="114">
        <v>56129</v>
      </c>
      <c r="F47" s="114">
        <v>25770</v>
      </c>
      <c r="G47" s="114">
        <v>9925</v>
      </c>
      <c r="H47" s="114">
        <v>29447</v>
      </c>
      <c r="I47" s="115">
        <v>24304</v>
      </c>
      <c r="J47" s="114">
        <v>15704</v>
      </c>
      <c r="K47" s="114">
        <v>8600</v>
      </c>
      <c r="L47" s="423">
        <v>6229</v>
      </c>
      <c r="M47" s="424">
        <v>5641</v>
      </c>
    </row>
    <row r="48" spans="1:13" ht="11.1" customHeight="1" x14ac:dyDescent="0.2">
      <c r="A48" s="422" t="s">
        <v>389</v>
      </c>
      <c r="B48" s="115">
        <v>84231</v>
      </c>
      <c r="C48" s="114">
        <v>44296</v>
      </c>
      <c r="D48" s="114">
        <v>39935</v>
      </c>
      <c r="E48" s="114">
        <v>57966</v>
      </c>
      <c r="F48" s="114">
        <v>26265</v>
      </c>
      <c r="G48" s="114">
        <v>11223</v>
      </c>
      <c r="H48" s="114">
        <v>29954</v>
      </c>
      <c r="I48" s="115">
        <v>24056</v>
      </c>
      <c r="J48" s="114">
        <v>15180</v>
      </c>
      <c r="K48" s="114">
        <v>8876</v>
      </c>
      <c r="L48" s="423">
        <v>9088</v>
      </c>
      <c r="M48" s="424">
        <v>6972</v>
      </c>
    </row>
    <row r="49" spans="1:17" s="110" customFormat="1" ht="11.1" customHeight="1" x14ac:dyDescent="0.2">
      <c r="A49" s="422" t="s">
        <v>390</v>
      </c>
      <c r="B49" s="115">
        <v>83108</v>
      </c>
      <c r="C49" s="114">
        <v>43351</v>
      </c>
      <c r="D49" s="114">
        <v>39757</v>
      </c>
      <c r="E49" s="114">
        <v>56832</v>
      </c>
      <c r="F49" s="114">
        <v>26276</v>
      </c>
      <c r="G49" s="114">
        <v>10781</v>
      </c>
      <c r="H49" s="114">
        <v>29833</v>
      </c>
      <c r="I49" s="115">
        <v>23812</v>
      </c>
      <c r="J49" s="114">
        <v>15045</v>
      </c>
      <c r="K49" s="114">
        <v>8767</v>
      </c>
      <c r="L49" s="423">
        <v>5189</v>
      </c>
      <c r="M49" s="424">
        <v>6494</v>
      </c>
    </row>
    <row r="50" spans="1:17" ht="15" customHeight="1" x14ac:dyDescent="0.2">
      <c r="A50" s="422" t="s">
        <v>400</v>
      </c>
      <c r="B50" s="143">
        <v>82964</v>
      </c>
      <c r="C50" s="144">
        <v>43247</v>
      </c>
      <c r="D50" s="144">
        <v>39717</v>
      </c>
      <c r="E50" s="144">
        <v>56562</v>
      </c>
      <c r="F50" s="144">
        <v>26402</v>
      </c>
      <c r="G50" s="144">
        <v>10493</v>
      </c>
      <c r="H50" s="144">
        <v>30046</v>
      </c>
      <c r="I50" s="143">
        <v>22751</v>
      </c>
      <c r="J50" s="144">
        <v>14345</v>
      </c>
      <c r="K50" s="144">
        <v>8406</v>
      </c>
      <c r="L50" s="426">
        <v>6994</v>
      </c>
      <c r="M50" s="427">
        <v>7252</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521</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2.1459967249849177</v>
      </c>
      <c r="C6" s="480">
        <f>'Tabelle 3.3'!J11</f>
        <v>-4.1942140059797026</v>
      </c>
      <c r="D6" s="481">
        <f t="shared" ref="D6:E9" si="0">IF(OR(AND(B6&gt;=-50,B6&lt;=50),ISNUMBER(B6)=FALSE),B6,"")</f>
        <v>2.1459967249849177</v>
      </c>
      <c r="E6" s="481">
        <f t="shared" si="0"/>
        <v>-4.1942140059797026</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1.4830148993482757</v>
      </c>
      <c r="C7" s="480">
        <f>'Tabelle 3.1'!J23</f>
        <v>-3.0848062839072679</v>
      </c>
      <c r="D7" s="481">
        <f t="shared" si="0"/>
        <v>1.4830148993482757</v>
      </c>
      <c r="E7" s="481">
        <f>IF(OR(AND(C7&gt;=-50,C7&lt;=50),ISNUMBER(C7)=FALSE),C7,"")</f>
        <v>-3.0848062839072679</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2.1459967249849177</v>
      </c>
      <c r="C14" s="480">
        <f>'Tabelle 3.3'!J11</f>
        <v>-4.1942140059797026</v>
      </c>
      <c r="D14" s="481">
        <f>IF(OR(AND(B14&gt;=-50,B14&lt;=50),ISNUMBER(B14)=FALSE),B14,"")</f>
        <v>2.1459967249849177</v>
      </c>
      <c r="E14" s="481">
        <f>IF(OR(AND(C14&gt;=-50,C14&lt;=50),ISNUMBER(C14)=FALSE),C14,"")</f>
        <v>-4.1942140059797026</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3.3447358418852149</v>
      </c>
      <c r="C15" s="480">
        <f>'Tabelle 3.3'!J12</f>
        <v>3.3005617977528088</v>
      </c>
      <c r="D15" s="481">
        <f t="shared" ref="D15:E45" si="3">IF(OR(AND(B15&gt;=-50,B15&lt;=50),ISNUMBER(B15)=FALSE),B15,"")</f>
        <v>3.3447358418852149</v>
      </c>
      <c r="E15" s="481">
        <f t="shared" si="3"/>
        <v>3.3005617977528088</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1.084710743801653</v>
      </c>
      <c r="C16" s="480">
        <f>'Tabelle 3.3'!J13</f>
        <v>-2.0408163265306123</v>
      </c>
      <c r="D16" s="481">
        <f t="shared" si="3"/>
        <v>1.084710743801653</v>
      </c>
      <c r="E16" s="481">
        <f t="shared" si="3"/>
        <v>-2.0408163265306123</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1.3150204558737579</v>
      </c>
      <c r="C17" s="480">
        <f>'Tabelle 3.3'!J14</f>
        <v>-0.28943560057887119</v>
      </c>
      <c r="D17" s="481">
        <f t="shared" si="3"/>
        <v>1.3150204558737579</v>
      </c>
      <c r="E17" s="481">
        <f t="shared" si="3"/>
        <v>-0.28943560057887119</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1.8397962071893574</v>
      </c>
      <c r="C18" s="480">
        <f>'Tabelle 3.3'!J15</f>
        <v>-0.89418777943368111</v>
      </c>
      <c r="D18" s="481">
        <f t="shared" si="3"/>
        <v>1.8397962071893574</v>
      </c>
      <c r="E18" s="481">
        <f t="shared" si="3"/>
        <v>-0.89418777943368111</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-1.0286302074404252</v>
      </c>
      <c r="C19" s="480">
        <f>'Tabelle 3.3'!J16</f>
        <v>4.618473895582329</v>
      </c>
      <c r="D19" s="481">
        <f t="shared" si="3"/>
        <v>-1.0286302074404252</v>
      </c>
      <c r="E19" s="481">
        <f t="shared" si="3"/>
        <v>4.618473895582329</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4.0490513651087463</v>
      </c>
      <c r="C20" s="480">
        <f>'Tabelle 3.3'!J17</f>
        <v>-9.8591549295774641</v>
      </c>
      <c r="D20" s="481">
        <f t="shared" si="3"/>
        <v>4.0490513651087463</v>
      </c>
      <c r="E20" s="481">
        <f t="shared" si="3"/>
        <v>-9.8591549295774641</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0.96375143843498279</v>
      </c>
      <c r="C21" s="480">
        <f>'Tabelle 3.3'!J18</f>
        <v>3.2679738562091503</v>
      </c>
      <c r="D21" s="481">
        <f t="shared" si="3"/>
        <v>0.96375143843498279</v>
      </c>
      <c r="E21" s="481">
        <f t="shared" si="3"/>
        <v>3.2679738562091503</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2.4392407308852224</v>
      </c>
      <c r="C22" s="480">
        <f>'Tabelle 3.3'!J19</f>
        <v>-4.5097542437294145</v>
      </c>
      <c r="D22" s="481">
        <f t="shared" si="3"/>
        <v>2.4392407308852224</v>
      </c>
      <c r="E22" s="481">
        <f t="shared" si="3"/>
        <v>-4.5097542437294145</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0.95281306715063518</v>
      </c>
      <c r="C23" s="480">
        <f>'Tabelle 3.3'!J20</f>
        <v>-4.1994750656167978</v>
      </c>
      <c r="D23" s="481">
        <f t="shared" si="3"/>
        <v>0.95281306715063518</v>
      </c>
      <c r="E23" s="481">
        <f t="shared" si="3"/>
        <v>-4.1994750656167978</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5.4603427660422481</v>
      </c>
      <c r="C24" s="480">
        <f>'Tabelle 3.3'!J21</f>
        <v>-12.991880074953155</v>
      </c>
      <c r="D24" s="481">
        <f t="shared" si="3"/>
        <v>5.4603427660422481</v>
      </c>
      <c r="E24" s="481">
        <f t="shared" si="3"/>
        <v>-12.991880074953155</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0.26809651474530832</v>
      </c>
      <c r="C25" s="480">
        <f>'Tabelle 3.3'!J22</f>
        <v>-5.3125</v>
      </c>
      <c r="D25" s="481">
        <f t="shared" si="3"/>
        <v>0.26809651474530832</v>
      </c>
      <c r="E25" s="481">
        <f t="shared" si="3"/>
        <v>-5.3125</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-1.6839378238341969</v>
      </c>
      <c r="C26" s="480">
        <f>'Tabelle 3.3'!J23</f>
        <v>-1.7793594306049823</v>
      </c>
      <c r="D26" s="481">
        <f t="shared" si="3"/>
        <v>-1.6839378238341969</v>
      </c>
      <c r="E26" s="481">
        <f t="shared" si="3"/>
        <v>-1.7793594306049823</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4.2800788954635109</v>
      </c>
      <c r="C27" s="480">
        <f>'Tabelle 3.3'!J24</f>
        <v>-1.7981438515081207</v>
      </c>
      <c r="D27" s="481">
        <f t="shared" si="3"/>
        <v>4.2800788954635109</v>
      </c>
      <c r="E27" s="481">
        <f t="shared" si="3"/>
        <v>-1.7981438515081207</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-0.74906367041198507</v>
      </c>
      <c r="C28" s="480">
        <f>'Tabelle 3.3'!J25</f>
        <v>-8.712541620421753</v>
      </c>
      <c r="D28" s="481">
        <f t="shared" si="3"/>
        <v>-0.74906367041198507</v>
      </c>
      <c r="E28" s="481">
        <f t="shared" si="3"/>
        <v>-8.712541620421753</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-22.822822822822822</v>
      </c>
      <c r="C29" s="480">
        <f>'Tabelle 3.3'!J26</f>
        <v>-15.384615384615385</v>
      </c>
      <c r="D29" s="481">
        <f t="shared" si="3"/>
        <v>-22.822822822822822</v>
      </c>
      <c r="E29" s="481">
        <f t="shared" si="3"/>
        <v>-15.384615384615385</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2.2877013177159591</v>
      </c>
      <c r="C30" s="480">
        <f>'Tabelle 3.3'!J27</f>
        <v>-0.56737588652482274</v>
      </c>
      <c r="D30" s="481">
        <f t="shared" si="3"/>
        <v>2.2877013177159591</v>
      </c>
      <c r="E30" s="481">
        <f t="shared" si="3"/>
        <v>-0.56737588652482274</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6.4621106462110642</v>
      </c>
      <c r="C31" s="480">
        <f>'Tabelle 3.3'!J28</f>
        <v>-1.5779092702169626</v>
      </c>
      <c r="D31" s="481">
        <f t="shared" si="3"/>
        <v>6.4621106462110642</v>
      </c>
      <c r="E31" s="481">
        <f t="shared" si="3"/>
        <v>-1.5779092702169626</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3.8327526132404182</v>
      </c>
      <c r="C32" s="480">
        <f>'Tabelle 3.3'!J29</f>
        <v>-1.0779436152570481</v>
      </c>
      <c r="D32" s="481">
        <f t="shared" si="3"/>
        <v>3.8327526132404182</v>
      </c>
      <c r="E32" s="481">
        <f t="shared" si="3"/>
        <v>-1.0779436152570481</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2.847442777351878</v>
      </c>
      <c r="C33" s="480">
        <f>'Tabelle 3.3'!J30</f>
        <v>-0.14727540500736377</v>
      </c>
      <c r="D33" s="481">
        <f t="shared" si="3"/>
        <v>2.847442777351878</v>
      </c>
      <c r="E33" s="481">
        <f t="shared" si="3"/>
        <v>-0.14727540500736377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2.6048807238826432</v>
      </c>
      <c r="C34" s="480">
        <f>'Tabelle 3.3'!J31</f>
        <v>-5.7412790697674421</v>
      </c>
      <c r="D34" s="481">
        <f t="shared" si="3"/>
        <v>2.6048807238826432</v>
      </c>
      <c r="E34" s="481">
        <f t="shared" si="3"/>
        <v>-5.7412790697674421</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3.3447358418852149</v>
      </c>
      <c r="C37" s="480">
        <f>'Tabelle 3.3'!J34</f>
        <v>3.3005617977528088</v>
      </c>
      <c r="D37" s="481">
        <f t="shared" si="3"/>
        <v>3.3447358418852149</v>
      </c>
      <c r="E37" s="481">
        <f t="shared" si="3"/>
        <v>3.3005617977528088</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1.1871013465627214</v>
      </c>
      <c r="C38" s="480">
        <f>'Tabelle 3.3'!J35</f>
        <v>1.0769230769230769</v>
      </c>
      <c r="D38" s="481">
        <f t="shared" si="3"/>
        <v>1.1871013465627214</v>
      </c>
      <c r="E38" s="481">
        <f t="shared" si="3"/>
        <v>1.0769230769230769</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2.4744255797761232</v>
      </c>
      <c r="C39" s="480">
        <f>'Tabelle 3.3'!J36</f>
        <v>-5.4304837237602674</v>
      </c>
      <c r="D39" s="481">
        <f t="shared" si="3"/>
        <v>2.4744255797761232</v>
      </c>
      <c r="E39" s="481">
        <f t="shared" si="3"/>
        <v>-5.4304837237602674</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2.4744255797761232</v>
      </c>
      <c r="C45" s="480">
        <f>'Tabelle 3.3'!J36</f>
        <v>-5.4304837237602674</v>
      </c>
      <c r="D45" s="481">
        <f t="shared" si="3"/>
        <v>2.4744255797761232</v>
      </c>
      <c r="E45" s="481">
        <f t="shared" si="3"/>
        <v>-5.4304837237602674</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73177</v>
      </c>
      <c r="C51" s="487">
        <v>16654</v>
      </c>
      <c r="D51" s="487">
        <v>6817</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74342</v>
      </c>
      <c r="C52" s="487">
        <v>17145</v>
      </c>
      <c r="D52" s="487">
        <v>7155</v>
      </c>
      <c r="E52" s="488">
        <f t="shared" ref="E52:G70" si="11">IF($A$51=37802,IF(COUNTBLANK(B$51:B$70)&gt;0,#N/A,B52/B$51*100),IF(COUNTBLANK(B$51:B$75)&gt;0,#N/A,B52/B$51*100))</f>
        <v>101.5920302827391</v>
      </c>
      <c r="F52" s="488">
        <f t="shared" si="11"/>
        <v>102.9482406629038</v>
      </c>
      <c r="G52" s="488">
        <f t="shared" si="11"/>
        <v>104.95819275341059</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75895</v>
      </c>
      <c r="C53" s="487">
        <v>17153</v>
      </c>
      <c r="D53" s="487">
        <v>7403</v>
      </c>
      <c r="E53" s="488">
        <f t="shared" si="11"/>
        <v>103.71428180985829</v>
      </c>
      <c r="F53" s="488">
        <f t="shared" si="11"/>
        <v>102.99627717064969</v>
      </c>
      <c r="G53" s="488">
        <f t="shared" si="11"/>
        <v>108.59615666715563</v>
      </c>
      <c r="H53" s="489">
        <f>IF(ISERROR(L53)=TRUE,IF(MONTH(A53)=MONTH(MAX(A$51:A$75)),A53,""),"")</f>
        <v>41883</v>
      </c>
      <c r="I53" s="488">
        <f t="shared" si="12"/>
        <v>103.71428180985829</v>
      </c>
      <c r="J53" s="488">
        <f t="shared" si="10"/>
        <v>102.99627717064969</v>
      </c>
      <c r="K53" s="488">
        <f t="shared" si="10"/>
        <v>108.59615666715563</v>
      </c>
      <c r="L53" s="488" t="e">
        <f t="shared" si="13"/>
        <v>#N/A</v>
      </c>
    </row>
    <row r="54" spans="1:14" ht="15" customHeight="1" x14ac:dyDescent="0.2">
      <c r="A54" s="490" t="s">
        <v>463</v>
      </c>
      <c r="B54" s="487">
        <v>73824</v>
      </c>
      <c r="C54" s="487">
        <v>17019</v>
      </c>
      <c r="D54" s="487">
        <v>7076</v>
      </c>
      <c r="E54" s="488">
        <f t="shared" si="11"/>
        <v>100.88415759049975</v>
      </c>
      <c r="F54" s="488">
        <f t="shared" si="11"/>
        <v>102.1916656659061</v>
      </c>
      <c r="G54" s="488">
        <f t="shared" si="11"/>
        <v>103.79932521637083</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74382</v>
      </c>
      <c r="C55" s="487">
        <v>16491</v>
      </c>
      <c r="D55" s="487">
        <v>6963</v>
      </c>
      <c r="E55" s="488">
        <f t="shared" si="11"/>
        <v>101.64669226669582</v>
      </c>
      <c r="F55" s="488">
        <f t="shared" si="11"/>
        <v>99.021256154677545</v>
      </c>
      <c r="G55" s="488">
        <f t="shared" si="11"/>
        <v>102.1417045621241</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74852</v>
      </c>
      <c r="C56" s="487">
        <v>16576</v>
      </c>
      <c r="D56" s="487">
        <v>7184</v>
      </c>
      <c r="E56" s="488">
        <f t="shared" si="11"/>
        <v>102.28897057818713</v>
      </c>
      <c r="F56" s="488">
        <f t="shared" si="11"/>
        <v>99.531644049477606</v>
      </c>
      <c r="G56" s="488">
        <f t="shared" si="11"/>
        <v>105.3835998239695</v>
      </c>
      <c r="H56" s="489" t="str">
        <f t="shared" si="14"/>
        <v/>
      </c>
      <c r="I56" s="488" t="str">
        <f t="shared" si="12"/>
        <v/>
      </c>
      <c r="J56" s="488" t="str">
        <f t="shared" si="10"/>
        <v/>
      </c>
      <c r="K56" s="488" t="str">
        <f t="shared" si="10"/>
        <v/>
      </c>
      <c r="L56" s="488" t="e">
        <f t="shared" si="13"/>
        <v>#N/A</v>
      </c>
    </row>
    <row r="57" spans="1:14" ht="15" customHeight="1" x14ac:dyDescent="0.2">
      <c r="A57" s="490">
        <v>42248</v>
      </c>
      <c r="B57" s="487">
        <v>76488</v>
      </c>
      <c r="C57" s="487">
        <v>16320</v>
      </c>
      <c r="D57" s="487">
        <v>7521</v>
      </c>
      <c r="E57" s="488">
        <f t="shared" si="11"/>
        <v>104.52464572201647</v>
      </c>
      <c r="F57" s="488">
        <f t="shared" si="11"/>
        <v>97.994475801609227</v>
      </c>
      <c r="G57" s="488">
        <f t="shared" si="11"/>
        <v>110.32712336805047</v>
      </c>
      <c r="H57" s="489">
        <f t="shared" si="14"/>
        <v>42248</v>
      </c>
      <c r="I57" s="488">
        <f t="shared" si="12"/>
        <v>104.52464572201647</v>
      </c>
      <c r="J57" s="488">
        <f t="shared" si="10"/>
        <v>97.994475801609227</v>
      </c>
      <c r="K57" s="488">
        <f t="shared" si="10"/>
        <v>110.32712336805047</v>
      </c>
      <c r="L57" s="488" t="e">
        <f t="shared" si="13"/>
        <v>#N/A</v>
      </c>
    </row>
    <row r="58" spans="1:14" ht="15" customHeight="1" x14ac:dyDescent="0.2">
      <c r="A58" s="490" t="s">
        <v>466</v>
      </c>
      <c r="B58" s="487">
        <v>74931</v>
      </c>
      <c r="C58" s="487">
        <v>16264</v>
      </c>
      <c r="D58" s="487">
        <v>7329</v>
      </c>
      <c r="E58" s="488">
        <f t="shared" si="11"/>
        <v>102.39692799650165</v>
      </c>
      <c r="F58" s="488">
        <f t="shared" si="11"/>
        <v>97.658220247388016</v>
      </c>
      <c r="G58" s="488">
        <f t="shared" si="11"/>
        <v>107.51063517676398</v>
      </c>
      <c r="H58" s="489" t="str">
        <f t="shared" si="14"/>
        <v/>
      </c>
      <c r="I58" s="488" t="str">
        <f t="shared" si="12"/>
        <v/>
      </c>
      <c r="J58" s="488" t="str">
        <f t="shared" si="10"/>
        <v/>
      </c>
      <c r="K58" s="488" t="str">
        <f t="shared" si="10"/>
        <v/>
      </c>
      <c r="L58" s="488" t="e">
        <f t="shared" si="13"/>
        <v>#N/A</v>
      </c>
    </row>
    <row r="59" spans="1:14" ht="15" customHeight="1" x14ac:dyDescent="0.2">
      <c r="A59" s="490" t="s">
        <v>467</v>
      </c>
      <c r="B59" s="487">
        <v>75233</v>
      </c>
      <c r="C59" s="487">
        <v>16033</v>
      </c>
      <c r="D59" s="487">
        <v>7231</v>
      </c>
      <c r="E59" s="488">
        <f t="shared" si="11"/>
        <v>102.80962597537477</v>
      </c>
      <c r="F59" s="488">
        <f t="shared" si="11"/>
        <v>96.271166086225534</v>
      </c>
      <c r="G59" s="488">
        <f t="shared" si="11"/>
        <v>106.07305266246149</v>
      </c>
      <c r="H59" s="489" t="str">
        <f t="shared" si="14"/>
        <v/>
      </c>
      <c r="I59" s="488" t="str">
        <f t="shared" si="12"/>
        <v/>
      </c>
      <c r="J59" s="488" t="str">
        <f t="shared" si="10"/>
        <v/>
      </c>
      <c r="K59" s="488" t="str">
        <f t="shared" si="10"/>
        <v/>
      </c>
      <c r="L59" s="488" t="e">
        <f t="shared" si="13"/>
        <v>#N/A</v>
      </c>
    </row>
    <row r="60" spans="1:14" ht="15" customHeight="1" x14ac:dyDescent="0.2">
      <c r="A60" s="490" t="s">
        <v>468</v>
      </c>
      <c r="B60" s="487">
        <v>75698</v>
      </c>
      <c r="C60" s="487">
        <v>16372</v>
      </c>
      <c r="D60" s="487">
        <v>7519</v>
      </c>
      <c r="E60" s="488">
        <f t="shared" si="11"/>
        <v>103.4450715388715</v>
      </c>
      <c r="F60" s="488">
        <f t="shared" si="11"/>
        <v>98.306713101957484</v>
      </c>
      <c r="G60" s="488">
        <f t="shared" si="11"/>
        <v>110.29778494939121</v>
      </c>
      <c r="H60" s="489" t="str">
        <f t="shared" si="14"/>
        <v/>
      </c>
      <c r="I60" s="488" t="str">
        <f t="shared" si="12"/>
        <v/>
      </c>
      <c r="J60" s="488" t="str">
        <f t="shared" si="10"/>
        <v/>
      </c>
      <c r="K60" s="488" t="str">
        <f t="shared" si="10"/>
        <v/>
      </c>
      <c r="L60" s="488" t="e">
        <f t="shared" si="13"/>
        <v>#N/A</v>
      </c>
    </row>
    <row r="61" spans="1:14" ht="15" customHeight="1" x14ac:dyDescent="0.2">
      <c r="A61" s="490">
        <v>42614</v>
      </c>
      <c r="B61" s="487">
        <v>78268</v>
      </c>
      <c r="C61" s="487">
        <v>16140</v>
      </c>
      <c r="D61" s="487">
        <v>7822</v>
      </c>
      <c r="E61" s="488">
        <f t="shared" si="11"/>
        <v>106.95710400808997</v>
      </c>
      <c r="F61" s="488">
        <f t="shared" si="11"/>
        <v>96.913654377326765</v>
      </c>
      <c r="G61" s="488">
        <f t="shared" si="11"/>
        <v>114.74255537626522</v>
      </c>
      <c r="H61" s="489">
        <f t="shared" si="14"/>
        <v>42614</v>
      </c>
      <c r="I61" s="488">
        <f t="shared" si="12"/>
        <v>106.95710400808997</v>
      </c>
      <c r="J61" s="488">
        <f t="shared" si="10"/>
        <v>96.913654377326765</v>
      </c>
      <c r="K61" s="488">
        <f t="shared" si="10"/>
        <v>114.74255537626522</v>
      </c>
      <c r="L61" s="488" t="e">
        <f t="shared" si="13"/>
        <v>#N/A</v>
      </c>
    </row>
    <row r="62" spans="1:14" ht="15" customHeight="1" x14ac:dyDescent="0.2">
      <c r="A62" s="490" t="s">
        <v>469</v>
      </c>
      <c r="B62" s="487">
        <v>76961</v>
      </c>
      <c r="C62" s="487">
        <v>16067</v>
      </c>
      <c r="D62" s="487">
        <v>7703</v>
      </c>
      <c r="E62" s="488">
        <f t="shared" si="11"/>
        <v>105.17102368230455</v>
      </c>
      <c r="F62" s="488">
        <f t="shared" si="11"/>
        <v>96.475321244145547</v>
      </c>
      <c r="G62" s="488">
        <f t="shared" si="11"/>
        <v>112.99691946604078</v>
      </c>
      <c r="H62" s="489" t="str">
        <f t="shared" si="14"/>
        <v/>
      </c>
      <c r="I62" s="488" t="str">
        <f t="shared" si="12"/>
        <v/>
      </c>
      <c r="J62" s="488" t="str">
        <f t="shared" si="10"/>
        <v/>
      </c>
      <c r="K62" s="488" t="str">
        <f t="shared" si="10"/>
        <v/>
      </c>
      <c r="L62" s="488" t="e">
        <f t="shared" si="13"/>
        <v>#N/A</v>
      </c>
    </row>
    <row r="63" spans="1:14" ht="15" customHeight="1" x14ac:dyDescent="0.2">
      <c r="A63" s="490" t="s">
        <v>470</v>
      </c>
      <c r="B63" s="487">
        <v>77409</v>
      </c>
      <c r="C63" s="487">
        <v>15745</v>
      </c>
      <c r="D63" s="487">
        <v>7593</v>
      </c>
      <c r="E63" s="488">
        <f t="shared" si="11"/>
        <v>105.78323790261967</v>
      </c>
      <c r="F63" s="488">
        <f t="shared" si="11"/>
        <v>94.541851807373604</v>
      </c>
      <c r="G63" s="488">
        <f t="shared" si="11"/>
        <v>111.3833064397829</v>
      </c>
      <c r="H63" s="489" t="str">
        <f t="shared" si="14"/>
        <v/>
      </c>
      <c r="I63" s="488" t="str">
        <f t="shared" si="12"/>
        <v/>
      </c>
      <c r="J63" s="488" t="str">
        <f t="shared" si="10"/>
        <v/>
      </c>
      <c r="K63" s="488" t="str">
        <f t="shared" si="10"/>
        <v/>
      </c>
      <c r="L63" s="488" t="e">
        <f t="shared" si="13"/>
        <v>#N/A</v>
      </c>
    </row>
    <row r="64" spans="1:14" ht="15" customHeight="1" x14ac:dyDescent="0.2">
      <c r="A64" s="490" t="s">
        <v>471</v>
      </c>
      <c r="B64" s="487">
        <v>78427</v>
      </c>
      <c r="C64" s="487">
        <v>16191</v>
      </c>
      <c r="D64" s="487">
        <v>7855</v>
      </c>
      <c r="E64" s="488">
        <f t="shared" si="11"/>
        <v>107.17438539431789</v>
      </c>
      <c r="F64" s="488">
        <f t="shared" si="11"/>
        <v>97.219887114206799</v>
      </c>
      <c r="G64" s="488">
        <f t="shared" si="11"/>
        <v>115.22663928414258</v>
      </c>
      <c r="H64" s="489" t="str">
        <f t="shared" si="14"/>
        <v/>
      </c>
      <c r="I64" s="488" t="str">
        <f t="shared" si="12"/>
        <v/>
      </c>
      <c r="J64" s="488" t="str">
        <f t="shared" si="10"/>
        <v/>
      </c>
      <c r="K64" s="488" t="str">
        <f t="shared" si="10"/>
        <v/>
      </c>
      <c r="L64" s="488" t="e">
        <f t="shared" si="13"/>
        <v>#N/A</v>
      </c>
    </row>
    <row r="65" spans="1:12" ht="15" customHeight="1" x14ac:dyDescent="0.2">
      <c r="A65" s="490">
        <v>42979</v>
      </c>
      <c r="B65" s="487">
        <v>80288</v>
      </c>
      <c r="C65" s="487">
        <v>15983</v>
      </c>
      <c r="D65" s="487">
        <v>8239</v>
      </c>
      <c r="E65" s="488">
        <f t="shared" si="11"/>
        <v>109.71753419790372</v>
      </c>
      <c r="F65" s="488">
        <f t="shared" si="11"/>
        <v>95.970937912813739</v>
      </c>
      <c r="G65" s="488">
        <f t="shared" si="11"/>
        <v>120.85961566671557</v>
      </c>
      <c r="H65" s="489">
        <f t="shared" si="14"/>
        <v>42979</v>
      </c>
      <c r="I65" s="488">
        <f t="shared" si="12"/>
        <v>109.71753419790372</v>
      </c>
      <c r="J65" s="488">
        <f t="shared" si="10"/>
        <v>95.970937912813739</v>
      </c>
      <c r="K65" s="488">
        <f t="shared" si="10"/>
        <v>120.85961566671557</v>
      </c>
      <c r="L65" s="488" t="e">
        <f t="shared" si="13"/>
        <v>#N/A</v>
      </c>
    </row>
    <row r="66" spans="1:12" ht="15" customHeight="1" x14ac:dyDescent="0.2">
      <c r="A66" s="490" t="s">
        <v>472</v>
      </c>
      <c r="B66" s="487">
        <v>78895</v>
      </c>
      <c r="C66" s="487">
        <v>15906</v>
      </c>
      <c r="D66" s="487">
        <v>8046</v>
      </c>
      <c r="E66" s="488">
        <f t="shared" si="11"/>
        <v>107.81393060661138</v>
      </c>
      <c r="F66" s="488">
        <f t="shared" si="11"/>
        <v>95.508586525759569</v>
      </c>
      <c r="G66" s="488">
        <f t="shared" si="11"/>
        <v>118.02845826609946</v>
      </c>
      <c r="H66" s="489" t="str">
        <f t="shared" si="14"/>
        <v/>
      </c>
      <c r="I66" s="488" t="str">
        <f t="shared" si="12"/>
        <v/>
      </c>
      <c r="J66" s="488" t="str">
        <f t="shared" si="10"/>
        <v/>
      </c>
      <c r="K66" s="488" t="str">
        <f t="shared" si="10"/>
        <v/>
      </c>
      <c r="L66" s="488" t="e">
        <f t="shared" si="13"/>
        <v>#N/A</v>
      </c>
    </row>
    <row r="67" spans="1:12" ht="15" customHeight="1" x14ac:dyDescent="0.2">
      <c r="A67" s="490" t="s">
        <v>473</v>
      </c>
      <c r="B67" s="487">
        <v>79047</v>
      </c>
      <c r="C67" s="487">
        <v>15672</v>
      </c>
      <c r="D67" s="487">
        <v>7939</v>
      </c>
      <c r="E67" s="488">
        <f t="shared" si="11"/>
        <v>108.02164614564687</v>
      </c>
      <c r="F67" s="488">
        <f t="shared" si="11"/>
        <v>94.103518674192387</v>
      </c>
      <c r="G67" s="488">
        <f t="shared" si="11"/>
        <v>116.45885286783042</v>
      </c>
      <c r="H67" s="489" t="str">
        <f t="shared" si="14"/>
        <v/>
      </c>
      <c r="I67" s="488" t="str">
        <f t="shared" si="12"/>
        <v/>
      </c>
      <c r="J67" s="488" t="str">
        <f t="shared" si="12"/>
        <v/>
      </c>
      <c r="K67" s="488" t="str">
        <f t="shared" si="12"/>
        <v/>
      </c>
      <c r="L67" s="488" t="e">
        <f t="shared" si="13"/>
        <v>#N/A</v>
      </c>
    </row>
    <row r="68" spans="1:12" ht="15" customHeight="1" x14ac:dyDescent="0.2">
      <c r="A68" s="490" t="s">
        <v>474</v>
      </c>
      <c r="B68" s="487">
        <v>79517</v>
      </c>
      <c r="C68" s="487">
        <v>16038</v>
      </c>
      <c r="D68" s="487">
        <v>8201</v>
      </c>
      <c r="E68" s="488">
        <f t="shared" si="11"/>
        <v>108.66392445713817</v>
      </c>
      <c r="F68" s="488">
        <f t="shared" si="11"/>
        <v>96.301188903566711</v>
      </c>
      <c r="G68" s="488">
        <f t="shared" si="11"/>
        <v>120.30218571219011</v>
      </c>
      <c r="H68" s="489" t="str">
        <f t="shared" si="14"/>
        <v/>
      </c>
      <c r="I68" s="488" t="str">
        <f t="shared" si="12"/>
        <v/>
      </c>
      <c r="J68" s="488" t="str">
        <f t="shared" si="12"/>
        <v/>
      </c>
      <c r="K68" s="488" t="str">
        <f t="shared" si="12"/>
        <v/>
      </c>
      <c r="L68" s="488" t="e">
        <f t="shared" si="13"/>
        <v>#N/A</v>
      </c>
    </row>
    <row r="69" spans="1:12" ht="15" customHeight="1" x14ac:dyDescent="0.2">
      <c r="A69" s="490">
        <v>43344</v>
      </c>
      <c r="B69" s="487">
        <v>81650</v>
      </c>
      <c r="C69" s="487">
        <v>15815</v>
      </c>
      <c r="D69" s="487">
        <v>8456</v>
      </c>
      <c r="E69" s="488">
        <f t="shared" si="11"/>
        <v>111.57877475162961</v>
      </c>
      <c r="F69" s="488">
        <f t="shared" si="11"/>
        <v>94.962171250150121</v>
      </c>
      <c r="G69" s="488">
        <f t="shared" si="11"/>
        <v>124.04283409124248</v>
      </c>
      <c r="H69" s="489">
        <f t="shared" si="14"/>
        <v>43344</v>
      </c>
      <c r="I69" s="488">
        <f t="shared" si="12"/>
        <v>111.57877475162961</v>
      </c>
      <c r="J69" s="488">
        <f t="shared" si="12"/>
        <v>94.962171250150121</v>
      </c>
      <c r="K69" s="488">
        <f t="shared" si="12"/>
        <v>124.04283409124248</v>
      </c>
      <c r="L69" s="488" t="e">
        <f t="shared" si="13"/>
        <v>#N/A</v>
      </c>
    </row>
    <row r="70" spans="1:12" ht="15" customHeight="1" x14ac:dyDescent="0.2">
      <c r="A70" s="490" t="s">
        <v>475</v>
      </c>
      <c r="B70" s="487">
        <v>80473</v>
      </c>
      <c r="C70" s="487">
        <v>15651</v>
      </c>
      <c r="D70" s="487">
        <v>8314</v>
      </c>
      <c r="E70" s="488">
        <f t="shared" si="11"/>
        <v>109.97034587370349</v>
      </c>
      <c r="F70" s="488">
        <f t="shared" si="11"/>
        <v>93.977422841359441</v>
      </c>
      <c r="G70" s="488">
        <f t="shared" si="11"/>
        <v>121.95980636643684</v>
      </c>
      <c r="H70" s="489" t="str">
        <f t="shared" si="14"/>
        <v/>
      </c>
      <c r="I70" s="488" t="str">
        <f t="shared" si="12"/>
        <v/>
      </c>
      <c r="J70" s="488" t="str">
        <f t="shared" si="12"/>
        <v/>
      </c>
      <c r="K70" s="488" t="str">
        <f t="shared" si="12"/>
        <v/>
      </c>
      <c r="L70" s="488" t="e">
        <f t="shared" si="13"/>
        <v>#N/A</v>
      </c>
    </row>
    <row r="71" spans="1:12" ht="15" customHeight="1" x14ac:dyDescent="0.2">
      <c r="A71" s="490" t="s">
        <v>476</v>
      </c>
      <c r="B71" s="487">
        <v>81221</v>
      </c>
      <c r="C71" s="487">
        <v>15528</v>
      </c>
      <c r="D71" s="487">
        <v>8219</v>
      </c>
      <c r="E71" s="491">
        <f t="shared" ref="E71:G75" si="15">IF($A$51=37802,IF(COUNTBLANK(B$51:B$70)&gt;0,#N/A,IF(ISBLANK(B71)=FALSE,B71/B$51*100,#N/A)),IF(COUNTBLANK(B$51:B$75)&gt;0,#N/A,B71/B$51*100))</f>
        <v>110.99252497369392</v>
      </c>
      <c r="F71" s="491">
        <f t="shared" si="15"/>
        <v>93.238861534766428</v>
      </c>
      <c r="G71" s="491">
        <f t="shared" si="15"/>
        <v>120.56623148012322</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81899</v>
      </c>
      <c r="C72" s="487">
        <v>15704</v>
      </c>
      <c r="D72" s="487">
        <v>8600</v>
      </c>
      <c r="E72" s="491">
        <f t="shared" si="15"/>
        <v>111.91904560176012</v>
      </c>
      <c r="F72" s="491">
        <f t="shared" si="15"/>
        <v>94.295664705175923</v>
      </c>
      <c r="G72" s="491">
        <f t="shared" si="15"/>
        <v>126.15520023470734</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84231</v>
      </c>
      <c r="C73" s="487">
        <v>15180</v>
      </c>
      <c r="D73" s="487">
        <v>8876</v>
      </c>
      <c r="E73" s="491">
        <f t="shared" si="15"/>
        <v>115.10583926643618</v>
      </c>
      <c r="F73" s="491">
        <f t="shared" si="15"/>
        <v>91.149273447820349</v>
      </c>
      <c r="G73" s="491">
        <f t="shared" si="15"/>
        <v>130.20390200968168</v>
      </c>
      <c r="H73" s="492">
        <f>IF(A$51=37802,IF(ISERROR(L73)=TRUE,IF(ISBLANK(A73)=FALSE,IF(MONTH(A73)=MONTH(MAX(A$51:A$75)),A73,""),""),""),IF(ISERROR(L73)=TRUE,IF(MONTH(A73)=MONTH(MAX(A$51:A$75)),A73,""),""))</f>
        <v>43709</v>
      </c>
      <c r="I73" s="488">
        <f t="shared" si="12"/>
        <v>115.10583926643618</v>
      </c>
      <c r="J73" s="488">
        <f t="shared" si="12"/>
        <v>91.149273447820349</v>
      </c>
      <c r="K73" s="488">
        <f t="shared" si="12"/>
        <v>130.20390200968168</v>
      </c>
      <c r="L73" s="488" t="e">
        <f t="shared" si="13"/>
        <v>#N/A</v>
      </c>
    </row>
    <row r="74" spans="1:12" ht="15" customHeight="1" x14ac:dyDescent="0.2">
      <c r="A74" s="490" t="s">
        <v>478</v>
      </c>
      <c r="B74" s="487">
        <v>83108</v>
      </c>
      <c r="C74" s="487">
        <v>15045</v>
      </c>
      <c r="D74" s="487">
        <v>8767</v>
      </c>
      <c r="E74" s="491">
        <f t="shared" si="15"/>
        <v>113.57120406685162</v>
      </c>
      <c r="F74" s="491">
        <f t="shared" si="15"/>
        <v>90.338657379608506</v>
      </c>
      <c r="G74" s="491">
        <f t="shared" si="15"/>
        <v>128.60495819275343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82964</v>
      </c>
      <c r="C75" s="493">
        <v>14345</v>
      </c>
      <c r="D75" s="493">
        <v>8406</v>
      </c>
      <c r="E75" s="491">
        <f t="shared" si="15"/>
        <v>113.37442092460745</v>
      </c>
      <c r="F75" s="491">
        <f t="shared" si="15"/>
        <v>86.135462951843394</v>
      </c>
      <c r="G75" s="491">
        <f t="shared" si="15"/>
        <v>123.30937362476162</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115.10583926643618</v>
      </c>
      <c r="J77" s="488">
        <f>IF(J75&lt;&gt;"",J75,IF(J74&lt;&gt;"",J74,IF(J73&lt;&gt;"",J73,IF(J72&lt;&gt;"",J72,IF(J71&lt;&gt;"",J71,IF(J70&lt;&gt;"",J70,""))))))</f>
        <v>91.149273447820349</v>
      </c>
      <c r="K77" s="488">
        <f>IF(K75&lt;&gt;"",K75,IF(K74&lt;&gt;"",K74,IF(K73&lt;&gt;"",K73,IF(K72&lt;&gt;"",K72,IF(K71&lt;&gt;"",K71,IF(K70&lt;&gt;"",K70,""))))))</f>
        <v>130.20390200968168</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+15,1%</v>
      </c>
      <c r="J79" s="488" t="str">
        <f>"GeB - ausschließlich: "&amp;IF(J77&gt;100,"+","")&amp;TEXT(J77-100,"0,0")&amp;"%"</f>
        <v>GeB - ausschließlich: -8,9%</v>
      </c>
      <c r="K79" s="488" t="str">
        <f>"GeB - im Nebenjob: "&amp;IF(K77&gt;100,"+","")&amp;TEXT(K77-100,"0,0")&amp;"%"</f>
        <v>GeB - im Nebenjob: +30,2%</v>
      </c>
    </row>
    <row r="81" spans="9:9" ht="15" customHeight="1" x14ac:dyDescent="0.2">
      <c r="I81" s="488" t="str">
        <f>IF(ISERROR(HLOOKUP(1,I$78:K$79,2,FALSE)),"",HLOOKUP(1,I$78:K$79,2,FALSE))</f>
        <v>GeB - im Nebenjob: +30,2%</v>
      </c>
    </row>
    <row r="82" spans="9:9" ht="15" customHeight="1" x14ac:dyDescent="0.2">
      <c r="I82" s="488" t="str">
        <f>IF(ISERROR(HLOOKUP(2,I$78:K$79,2,FALSE)),"",HLOOKUP(2,I$78:K$79,2,FALSE))</f>
        <v>SvB: +15,1%</v>
      </c>
    </row>
    <row r="83" spans="9:9" ht="15" customHeight="1" x14ac:dyDescent="0.2">
      <c r="I83" s="488" t="str">
        <f>IF(ISERROR(HLOOKUP(3,I$78:K$79,2,FALSE)),"",HLOOKUP(3,I$78:K$79,2,FALSE))</f>
        <v>GeB - ausschließlich: -8,9%</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2020-09-28T07:04:06Z</dcterms:created>
  <dcterms:modified xsi:type="dcterms:W3CDTF">2020-09-28T10:32:25Z</dcterms:modified>
</cp:coreProperties>
</file>