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K41" i="24"/>
  <c r="H41" i="24"/>
  <c r="F41" i="24"/>
  <c r="C41" i="24"/>
  <c r="B41" i="24"/>
  <c r="D41" i="24" s="1"/>
  <c r="L40" i="24"/>
  <c r="I40" i="24"/>
  <c r="G40" i="24"/>
  <c r="C40" i="24"/>
  <c r="M40" i="24" s="1"/>
  <c r="B40" i="24"/>
  <c r="D40" i="24" s="1"/>
  <c r="M36" i="24"/>
  <c r="L36" i="24"/>
  <c r="K36" i="24"/>
  <c r="J36" i="24"/>
  <c r="I36" i="24"/>
  <c r="H36" i="24"/>
  <c r="G36" i="24"/>
  <c r="F36" i="24"/>
  <c r="E36" i="24"/>
  <c r="D36" i="24"/>
  <c r="L57" i="15"/>
  <c r="K57" i="15"/>
  <c r="C45" i="24"/>
  <c r="C38" i="24"/>
  <c r="C37" i="24"/>
  <c r="C35" i="24"/>
  <c r="I35" i="24" s="1"/>
  <c r="C34" i="24"/>
  <c r="C33" i="24"/>
  <c r="C32" i="24"/>
  <c r="C31" i="24"/>
  <c r="L31" i="24" s="1"/>
  <c r="C30" i="24"/>
  <c r="M30" i="24" s="1"/>
  <c r="C29" i="24"/>
  <c r="C28" i="24"/>
  <c r="C27" i="24"/>
  <c r="C26" i="24"/>
  <c r="C25" i="24"/>
  <c r="C24" i="24"/>
  <c r="C23" i="24"/>
  <c r="C22" i="24"/>
  <c r="E22" i="24" s="1"/>
  <c r="C21" i="24"/>
  <c r="C20" i="24"/>
  <c r="C19" i="24"/>
  <c r="I19" i="24" s="1"/>
  <c r="C18" i="24"/>
  <c r="C17" i="24"/>
  <c r="C16" i="24"/>
  <c r="C15" i="24"/>
  <c r="C9" i="24"/>
  <c r="C8" i="24"/>
  <c r="G8" i="24" s="1"/>
  <c r="C7" i="24"/>
  <c r="B38" i="24"/>
  <c r="B37" i="24"/>
  <c r="K37" i="24" s="1"/>
  <c r="B35" i="24"/>
  <c r="B34" i="24"/>
  <c r="B33" i="24"/>
  <c r="K33" i="24" s="1"/>
  <c r="B32" i="24"/>
  <c r="B31" i="24"/>
  <c r="B30" i="24"/>
  <c r="B29" i="24"/>
  <c r="B28" i="24"/>
  <c r="B27" i="24"/>
  <c r="B26" i="24"/>
  <c r="B25" i="24"/>
  <c r="B24" i="24"/>
  <c r="B23" i="24"/>
  <c r="B22" i="24"/>
  <c r="B21" i="24"/>
  <c r="B20" i="24"/>
  <c r="B19" i="24"/>
  <c r="B18" i="24"/>
  <c r="B17" i="24"/>
  <c r="K17" i="24" s="1"/>
  <c r="B16" i="24"/>
  <c r="B15" i="24"/>
  <c r="B9" i="24"/>
  <c r="B8" i="24"/>
  <c r="B7" i="24"/>
  <c r="E30" i="24" l="1"/>
  <c r="F9" i="24"/>
  <c r="J9" i="24"/>
  <c r="H9" i="24"/>
  <c r="K9" i="24"/>
  <c r="D9" i="24"/>
  <c r="F7" i="24"/>
  <c r="J7" i="24"/>
  <c r="H7" i="24"/>
  <c r="K7" i="24"/>
  <c r="D7" i="24"/>
  <c r="K24" i="24"/>
  <c r="J24" i="24"/>
  <c r="F24" i="24"/>
  <c r="D24" i="24"/>
  <c r="H24" i="24"/>
  <c r="F27" i="24"/>
  <c r="J27" i="24"/>
  <c r="H27" i="24"/>
  <c r="K27" i="24"/>
  <c r="D27" i="24"/>
  <c r="F21" i="24"/>
  <c r="J21" i="24"/>
  <c r="H21" i="24"/>
  <c r="K21" i="24"/>
  <c r="D21" i="24"/>
  <c r="D38" i="24"/>
  <c r="K38" i="24"/>
  <c r="H38" i="24"/>
  <c r="F38" i="24"/>
  <c r="J38" i="24"/>
  <c r="K8" i="24"/>
  <c r="J8" i="24"/>
  <c r="F8" i="24"/>
  <c r="D8" i="24"/>
  <c r="H8" i="24"/>
  <c r="K32" i="24"/>
  <c r="J32" i="24"/>
  <c r="F32" i="24"/>
  <c r="D32" i="24"/>
  <c r="H32" i="24"/>
  <c r="G23" i="24"/>
  <c r="M23" i="24"/>
  <c r="E23" i="24"/>
  <c r="L23" i="24"/>
  <c r="I23" i="24"/>
  <c r="F19" i="24"/>
  <c r="J19" i="24"/>
  <c r="H19" i="24"/>
  <c r="D19" i="24"/>
  <c r="K19" i="24"/>
  <c r="K34" i="24"/>
  <c r="J34" i="24"/>
  <c r="F34" i="24"/>
  <c r="D34" i="24"/>
  <c r="H34" i="24"/>
  <c r="I26" i="24"/>
  <c r="L26" i="24"/>
  <c r="G26" i="24"/>
  <c r="E26" i="24"/>
  <c r="M26" i="24"/>
  <c r="K61" i="24"/>
  <c r="I61" i="24"/>
  <c r="J61" i="24"/>
  <c r="B14" i="24"/>
  <c r="B6" i="24"/>
  <c r="F23" i="24"/>
  <c r="J23" i="24"/>
  <c r="H23" i="24"/>
  <c r="K23" i="24"/>
  <c r="D23" i="24"/>
  <c r="K20" i="24"/>
  <c r="J20" i="24"/>
  <c r="F20" i="24"/>
  <c r="D20" i="24"/>
  <c r="H20" i="24"/>
  <c r="K26" i="24"/>
  <c r="J26" i="24"/>
  <c r="F26" i="24"/>
  <c r="D26" i="24"/>
  <c r="G17" i="24"/>
  <c r="M17" i="24"/>
  <c r="E17" i="24"/>
  <c r="I17" i="24"/>
  <c r="L17" i="24"/>
  <c r="G21" i="24"/>
  <c r="M21" i="24"/>
  <c r="E21" i="24"/>
  <c r="L21" i="24"/>
  <c r="I21" i="24"/>
  <c r="G27" i="24"/>
  <c r="M27" i="24"/>
  <c r="E27" i="24"/>
  <c r="L27" i="24"/>
  <c r="I27" i="24"/>
  <c r="G33" i="24"/>
  <c r="M33" i="24"/>
  <c r="E33" i="24"/>
  <c r="I33" i="24"/>
  <c r="L33" i="24"/>
  <c r="M38" i="24"/>
  <c r="E38" i="24"/>
  <c r="L38" i="24"/>
  <c r="I38" i="24"/>
  <c r="G38" i="24"/>
  <c r="F15" i="24"/>
  <c r="J15" i="24"/>
  <c r="H15" i="24"/>
  <c r="K15" i="24"/>
  <c r="D15" i="24"/>
  <c r="F29" i="24"/>
  <c r="J29" i="24"/>
  <c r="H29" i="24"/>
  <c r="K29" i="24"/>
  <c r="D29" i="24"/>
  <c r="F35" i="24"/>
  <c r="J35" i="24"/>
  <c r="H35" i="24"/>
  <c r="D35" i="24"/>
  <c r="K35" i="24"/>
  <c r="B45" i="24"/>
  <c r="B39" i="24"/>
  <c r="I24" i="24"/>
  <c r="L24" i="24"/>
  <c r="G24" i="24"/>
  <c r="E24" i="24"/>
  <c r="K28" i="24"/>
  <c r="J28" i="24"/>
  <c r="F28" i="24"/>
  <c r="D28" i="24"/>
  <c r="H28" i="24"/>
  <c r="K18" i="24"/>
  <c r="J18" i="24"/>
  <c r="F18" i="24"/>
  <c r="D18" i="24"/>
  <c r="H18" i="24"/>
  <c r="G15" i="24"/>
  <c r="M15" i="24"/>
  <c r="E15" i="24"/>
  <c r="I15" i="24"/>
  <c r="I18" i="24"/>
  <c r="L18" i="24"/>
  <c r="M18" i="24"/>
  <c r="G18" i="24"/>
  <c r="E18" i="24"/>
  <c r="I28" i="24"/>
  <c r="L28" i="24"/>
  <c r="E28" i="24"/>
  <c r="M28" i="24"/>
  <c r="G31" i="24"/>
  <c r="M31" i="24"/>
  <c r="E31" i="24"/>
  <c r="I31" i="24"/>
  <c r="I34" i="24"/>
  <c r="L34" i="24"/>
  <c r="M34" i="24"/>
  <c r="G34" i="24"/>
  <c r="E34" i="24"/>
  <c r="M24" i="24"/>
  <c r="K69" i="24"/>
  <c r="I69" i="24"/>
  <c r="J69" i="24"/>
  <c r="I37" i="24"/>
  <c r="G37" i="24"/>
  <c r="L37" i="24"/>
  <c r="E37" i="24"/>
  <c r="M37" i="24"/>
  <c r="K30" i="24"/>
  <c r="J30" i="24"/>
  <c r="F30" i="24"/>
  <c r="D30" i="24"/>
  <c r="H30" i="24"/>
  <c r="I45" i="24"/>
  <c r="G45" i="24"/>
  <c r="L45" i="24"/>
  <c r="E45" i="24"/>
  <c r="M45" i="24"/>
  <c r="H26" i="24"/>
  <c r="I41" i="24"/>
  <c r="G41" i="24"/>
  <c r="L41" i="24"/>
  <c r="M41" i="24"/>
  <c r="E41" i="24"/>
  <c r="K53" i="24"/>
  <c r="I53" i="24"/>
  <c r="J53" i="24"/>
  <c r="K16" i="24"/>
  <c r="J16" i="24"/>
  <c r="F16" i="24"/>
  <c r="D16" i="24"/>
  <c r="H16" i="24"/>
  <c r="H37" i="24"/>
  <c r="D37" i="24"/>
  <c r="J37" i="24"/>
  <c r="F37" i="24"/>
  <c r="G7" i="24"/>
  <c r="M7" i="24"/>
  <c r="E7" i="24"/>
  <c r="L7" i="24"/>
  <c r="I7" i="24"/>
  <c r="I8" i="24"/>
  <c r="L8" i="24"/>
  <c r="E8" i="24"/>
  <c r="M8" i="24"/>
  <c r="G19" i="24"/>
  <c r="M19" i="24"/>
  <c r="E19" i="24"/>
  <c r="L19" i="24"/>
  <c r="G25" i="24"/>
  <c r="M25" i="24"/>
  <c r="E25" i="24"/>
  <c r="L25" i="24"/>
  <c r="I25" i="24"/>
  <c r="G29" i="24"/>
  <c r="M29" i="24"/>
  <c r="E29" i="24"/>
  <c r="L29" i="24"/>
  <c r="I29" i="24"/>
  <c r="G35" i="24"/>
  <c r="M35" i="24"/>
  <c r="E35" i="24"/>
  <c r="L35" i="24"/>
  <c r="G28" i="24"/>
  <c r="I20" i="24"/>
  <c r="L20" i="24"/>
  <c r="M20" i="24"/>
  <c r="G20" i="24"/>
  <c r="E20" i="24"/>
  <c r="K22" i="24"/>
  <c r="J22" i="24"/>
  <c r="F22" i="24"/>
  <c r="D22" i="24"/>
  <c r="H22" i="24"/>
  <c r="F31" i="24"/>
  <c r="J31" i="24"/>
  <c r="H31" i="24"/>
  <c r="K31" i="24"/>
  <c r="D31" i="24"/>
  <c r="G9" i="24"/>
  <c r="M9" i="24"/>
  <c r="E9" i="24"/>
  <c r="L9" i="24"/>
  <c r="I9" i="24"/>
  <c r="I16" i="24"/>
  <c r="L16" i="24"/>
  <c r="M16" i="24"/>
  <c r="G16" i="24"/>
  <c r="E16" i="24"/>
  <c r="I32" i="24"/>
  <c r="L32" i="24"/>
  <c r="M32" i="24"/>
  <c r="G32" i="24"/>
  <c r="E32" i="24"/>
  <c r="L15" i="24"/>
  <c r="J77" i="24"/>
  <c r="G30" i="24"/>
  <c r="K58" i="24"/>
  <c r="I58" i="24"/>
  <c r="K66" i="24"/>
  <c r="I66" i="24"/>
  <c r="K74" i="24"/>
  <c r="I74" i="24"/>
  <c r="F17" i="24"/>
  <c r="J17" i="24"/>
  <c r="H17" i="24"/>
  <c r="F25" i="24"/>
  <c r="J25" i="24"/>
  <c r="H25" i="24"/>
  <c r="F33" i="24"/>
  <c r="J33" i="24"/>
  <c r="H33" i="24"/>
  <c r="D25" i="24"/>
  <c r="K55" i="24"/>
  <c r="I55" i="24"/>
  <c r="K63" i="24"/>
  <c r="I63" i="24"/>
  <c r="K71" i="24"/>
  <c r="I71" i="24"/>
  <c r="K52" i="24"/>
  <c r="I52" i="24"/>
  <c r="K60" i="24"/>
  <c r="I60" i="24"/>
  <c r="K68" i="24"/>
  <c r="I68" i="24"/>
  <c r="K25" i="24"/>
  <c r="I43" i="24"/>
  <c r="G43" i="24"/>
  <c r="L43" i="24"/>
  <c r="K57" i="24"/>
  <c r="I57" i="24"/>
  <c r="K65" i="24"/>
  <c r="I65" i="24"/>
  <c r="K73" i="24"/>
  <c r="I73" i="24"/>
  <c r="C14" i="24"/>
  <c r="C6" i="24"/>
  <c r="I22" i="24"/>
  <c r="L22" i="24"/>
  <c r="I30" i="24"/>
  <c r="L30" i="24"/>
  <c r="G22" i="24"/>
  <c r="K54" i="24"/>
  <c r="I54" i="24"/>
  <c r="K62" i="24"/>
  <c r="I62" i="24"/>
  <c r="K70" i="24"/>
  <c r="I70" i="24"/>
  <c r="D17" i="24"/>
  <c r="D33" i="24"/>
  <c r="C39" i="24"/>
  <c r="K51" i="24"/>
  <c r="I51" i="24"/>
  <c r="K59" i="24"/>
  <c r="I59" i="24"/>
  <c r="K67" i="24"/>
  <c r="I67" i="24"/>
  <c r="K75" i="24"/>
  <c r="K77" i="24" s="1"/>
  <c r="I75" i="24"/>
  <c r="I77" i="24" s="1"/>
  <c r="M22" i="24"/>
  <c r="K56" i="24"/>
  <c r="I56" i="24"/>
  <c r="K64" i="24"/>
  <c r="I64" i="24"/>
  <c r="K72" i="24"/>
  <c r="I72" i="24"/>
  <c r="F40" i="24"/>
  <c r="J41" i="24"/>
  <c r="F42" i="24"/>
  <c r="J43" i="24"/>
  <c r="F44" i="24"/>
  <c r="H40" i="24"/>
  <c r="H42" i="24"/>
  <c r="H44" i="24"/>
  <c r="J40" i="24"/>
  <c r="J42" i="24"/>
  <c r="J44" i="24"/>
  <c r="K40" i="24"/>
  <c r="K42" i="24"/>
  <c r="K44" i="24"/>
  <c r="L44" i="24"/>
  <c r="E40" i="24"/>
  <c r="E42" i="24"/>
  <c r="E44" i="24"/>
  <c r="I6" i="24" l="1"/>
  <c r="L6" i="24"/>
  <c r="G6" i="24"/>
  <c r="E6" i="24"/>
  <c r="M6" i="24"/>
  <c r="I14" i="24"/>
  <c r="L14" i="24"/>
  <c r="M14" i="24"/>
  <c r="G14" i="24"/>
  <c r="E14" i="24"/>
  <c r="J79" i="24"/>
  <c r="J78" i="24"/>
  <c r="K79" i="24"/>
  <c r="K78" i="24"/>
  <c r="H45" i="24"/>
  <c r="F45" i="24"/>
  <c r="D45" i="24"/>
  <c r="J45" i="24"/>
  <c r="K45" i="24"/>
  <c r="I39" i="24"/>
  <c r="G39" i="24"/>
  <c r="L39" i="24"/>
  <c r="E39" i="24"/>
  <c r="M39" i="24"/>
  <c r="K14" i="24"/>
  <c r="J14" i="24"/>
  <c r="F14" i="24"/>
  <c r="D14" i="24"/>
  <c r="H14" i="24"/>
  <c r="I78" i="24"/>
  <c r="I79" i="24"/>
  <c r="H39" i="24"/>
  <c r="F39" i="24"/>
  <c r="D39" i="24"/>
  <c r="J39" i="24"/>
  <c r="K39" i="24"/>
  <c r="K6" i="24"/>
  <c r="J6" i="24"/>
  <c r="F6" i="24"/>
  <c r="D6" i="24"/>
  <c r="H6" i="24"/>
  <c r="I83" i="24" l="1"/>
  <c r="I82" i="24"/>
  <c r="I81" i="24"/>
</calcChain>
</file>

<file path=xl/sharedStrings.xml><?xml version="1.0" encoding="utf-8"?>
<sst xmlns="http://schemas.openxmlformats.org/spreadsheetml/2006/main" count="1668" uniqueCount="522">
  <si>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</si>
  <si>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</si>
  <si>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</si>
  <si>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</si>
  <si>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</si>
  <si>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</si>
  <si>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</si>
  <si>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</si>
  <si>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</si>
  <si>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</si>
  <si>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</si>
  <si>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</si>
  <si>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</si>
  <si>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Rostock, Hansestadt (13003)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</si>
  <si>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</si>
  <si>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</si>
  <si>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</si>
  <si>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</si>
  <si>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</si>
  <si>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</si>
  <si>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</si>
  <si>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</si>
  <si>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</si>
  <si>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</si>
  <si>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</si>
  <si>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</si>
  <si>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</si>
  <si>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</si>
  <si>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</si>
  <si>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</si>
  <si>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</si>
  <si>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</si>
  <si>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</si>
  <si>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</si>
  <si>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</si>
  <si>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</si>
  <si>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</si>
  <si>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</si>
  <si>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</si>
  <si>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</si>
  <si>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</si>
  <si>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</si>
  <si>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</si>
  <si>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</si>
  <si>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</si>
  <si>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</si>
  <si>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</si>
  <si>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</si>
  <si>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</si>
  <si>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</si>
  <si>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</si>
  <si>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</si>
  <si>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</si>
  <si>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</si>
  <si>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</si>
  <si>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</si>
  <si>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</si>
  <si>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</si>
  <si>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</si>
  <si>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</si>
  <si>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</si>
  <si>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</si>
  <si>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</si>
  <si>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</si>
  <si>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</si>
  <si>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</si>
  <si>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</si>
  <si>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</si>
  <si>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</si>
  <si>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</si>
  <si>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</si>
  <si>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</si>
  <si>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</si>
  <si>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</si>
  <si>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</si>
  <si>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</si>
  <si>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</si>
  <si>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</si>
  <si>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</si>
  <si>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</si>
  <si>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</si>
  <si>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</si>
  <si>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</si>
  <si>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</si>
  <si>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</si>
  <si>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</si>
  <si>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</si>
  <si>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</si>
  <si>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</si>
  <si>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</si>
  <si>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</si>
  <si>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</si>
  <si>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Rostock, Hansestadt (13003);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</si>
  <si>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</si>
  <si>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</si>
  <si>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</si>
  <si>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</si>
  <si>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</si>
  <si>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</si>
  <si>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</si>
  <si>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</si>
  <si>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</si>
  <si>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</si>
  <si>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</si>
  <si>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</si>
  <si>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</si>
  <si>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</si>
  <si>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</si>
  <si>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</si>
  <si>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</si>
  <si>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</si>
  <si>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</si>
  <si>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</si>
  <si>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</si>
  <si>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</si>
  <si>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</si>
  <si>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</si>
  <si>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</si>
  <si>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</si>
  <si>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</si>
  <si>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</si>
  <si>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</si>
  <si>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</si>
  <si>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</si>
  <si>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</si>
  <si>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</si>
  <si>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</si>
  <si>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</si>
  <si>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</si>
  <si>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Mecklenburg-Vorpommern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</si>
  <si>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</si>
  <si>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</si>
  <si>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</si>
  <si>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</si>
  <si>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</si>
  <si>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</si>
  <si>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</si>
  <si>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</si>
  <si>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</si>
  <si>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</si>
  <si>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</si>
  <si>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</si>
  <si>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</si>
  <si>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</si>
  <si>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</si>
  <si>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</si>
  <si>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</si>
  <si>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</si>
  <si>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</si>
  <si>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</si>
  <si>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</si>
  <si>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</si>
  <si>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</si>
  <si>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</si>
  <si>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</si>
  <si>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</si>
  <si>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</si>
  <si>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</si>
  <si>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</si>
  <si>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</si>
  <si>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</si>
  <si>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</si>
  <si>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</si>
  <si>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</si>
  <si>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</si>
  <si>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</si>
  <si>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</si>
  <si>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</si>
  <si>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</si>
  <si>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</si>
  <si>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</si>
  <si>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</si>
  <si>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</si>
  <si>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</si>
  <si>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</si>
  <si>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</si>
  <si>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</si>
  <si>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</si>
  <si>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</si>
  <si>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</si>
  <si>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</si>
  <si>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</si>
  <si>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</si>
  <si>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Rostock, Hansestadt (13003)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</si>
  <si>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</si>
  <si>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</si>
  <si>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</si>
  <si>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</si>
  <si>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</si>
  <si>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</si>
  <si>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</si>
  <si>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</si>
  <si>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</si>
  <si>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</si>
  <si>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</si>
  <si>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</si>
  <si>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</si>
  <si>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</si>
  <si>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</si>
  <si>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</si>
  <si>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</si>
  <si>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</si>
  <si>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</si>
  <si>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</si>
  <si>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</si>
  <si>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</si>
  <si>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</si>
  <si>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</si>
  <si>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</si>
  <si>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</si>
  <si>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</si>
  <si>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</si>
  <si>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</si>
  <si>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</si>
  <si>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</si>
  <si>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</si>
  <si>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</si>
  <si>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</si>
  <si>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</si>
  <si>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</si>
  <si>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</si>
  <si>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</si>
  <si>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</si>
  <si>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</si>
  <si>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</si>
  <si>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</si>
  <si>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</si>
  <si>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</si>
  <si>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</si>
  <si>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</si>
  <si>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</si>
  <si>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</si>
  <si>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</si>
  <si>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</si>
  <si>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</si>
  <si>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</si>
  <si>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</si>
  <si>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</si>
  <si>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</si>
  <si>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</si>
  <si>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</si>
  <si>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</si>
  <si>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</si>
  <si>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</si>
  <si>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</si>
  <si>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</si>
  <si>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</si>
  <si>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</si>
  <si>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</si>
  <si>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</si>
  <si>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</si>
  <si>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</si>
  <si>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</si>
  <si>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</si>
  <si>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</si>
  <si>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</si>
  <si>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</si>
  <si>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</si>
  <si>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</si>
  <si>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</si>
  <si>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</si>
  <si>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</si>
  <si>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</si>
  <si>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</si>
  <si>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</si>
  <si>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</si>
  <si>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</si>
  <si>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</si>
  <si>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</si>
  <si>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</si>
  <si>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</si>
  <si>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</si>
  <si>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</si>
  <si>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</si>
  <si>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</si>
  <si>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</si>
  <si>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</si>
  <si>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</si>
  <si>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</si>
  <si>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</si>
  <si>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</si>
  <si>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</si>
  <si>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</si>
  <si>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</si>
  <si>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</si>
  <si>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</si>
  <si>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</si>
  <si>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</si>
  <si>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</si>
  <si>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</si>
  <si>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</si>
  <si>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</si>
  <si>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</si>
  <si>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</si>
  <si>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</si>
  <si>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</si>
  <si>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</si>
  <si>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</si>
  <si>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</si>
  <si>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</si>
  <si>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</si>
  <si>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</si>
  <si>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</si>
  <si>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</si>
  <si>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</si>
  <si>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</si>
  <si>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</si>
  <si>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</si>
  <si>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</si>
  <si>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</si>
  <si>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</si>
  <si>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</si>
  <si>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</si>
  <si>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</si>
  <si>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</si>
  <si>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</si>
  <si>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</si>
  <si>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</si>
  <si>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</si>
  <si>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</si>
  <si>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</si>
  <si>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</si>
  <si>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</si>
  <si>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</si>
  <si>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</si>
  <si>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</si>
  <si>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</si>
  <si>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</si>
  <si>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</si>
  <si>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</si>
  <si>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</si>
  <si>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</si>
  <si>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</si>
  <si>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</si>
  <si>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</si>
  <si>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</si>
  <si>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</si>
  <si>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</si>
  <si>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</si>
  <si>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</si>
  <si>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</si>
  <si>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</si>
  <si>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</si>
  <si>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</si>
  <si>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</si>
  <si>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</si>
  <si>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</si>
  <si>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</si>
  <si>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</si>
  <si>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</si>
  <si>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</si>
  <si>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</si>
  <si>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</si>
  <si>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</si>
  <si>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</si>
  <si>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</si>
  <si>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</si>
  <si>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</si>
  <si>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</si>
  <si>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</si>
  <si>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</si>
  <si>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</si>
  <si>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</si>
  <si>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</si>
  <si>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</si>
  <si>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</si>
  <si>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</si>
  <si>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</si>
  <si>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</si>
  <si>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</si>
  <si>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</si>
  <si>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</si>
  <si>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</si>
  <si>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Rostock, Hansestadt (13003);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</si>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</sst>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{6120833E-B012-4695-B630-610528A049E4}</c15:txfldGUID>
                      <c15:f>Daten_Diagramme!$D$6</c15:f>
                      <c15:dlblFieldTableCache>
                        <c:ptCount val="1"/>
                        <c:pt idx="0">
                          <c:v>2.6</c:v>
                        </c:pt>
                      </c15:dlblFieldTableCache>
                    </c15:dlblFTEntry>
                  </c15:dlblFieldTable>
                  <c15:showDataLabelsRange val="0"/>
                </c:ext>
                <c:ext xmlns:c16="http://schemas.microsoft.com/office/drawing/2014/chart" uri="{C3380CC4-5D6E-409C-BE32-E72D297353CC}">
                  <c16:uniqueId val="{00000000-C703-4C0D-B7DF-4A45462AAE7E}"/>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{FC5AEE68-5151-457D-AC27-6C43745C8734}</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C703-4C0D-B7DF-4A45462AAE7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{365D2654-C53A-42DA-A60D-D8DE46C350D7}</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C703-4C0D-B7DF-4A45462AAE7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{7A8492C0-2E08-4DAD-9390-244A189D2BA1}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703-4C0D-B7DF-4A45462AAE7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2.558663229006886</c:v>
                </c:pt>
                <c:pt idx="1">
                  <c:v>0.69046051187497259</c:v>
                </c:pt>
                <c:pt idx="2">
                  <c:v>0.95490282911153723</c:v>
                </c:pt>
                <c:pt idx="3">
                  <c:v>1.0875687030768</c:v>
                </c:pt>
              </c:numCache>
            </c:numRef>
          </c:val>
          <c:extLst>
            <c:ext xmlns:c16="http://schemas.microsoft.com/office/drawing/2014/chart" uri="{C3380CC4-5D6E-409C-BE32-E72D297353CC}">
              <c16:uniqueId val="{00000004-C703-4C0D-B7DF-4A45462AAE7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{522E25CA-97AE-4E0A-85F3-BC6EC50A444B}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703-4C0D-B7DF-4A45462AAE7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{87C46256-A724-4C3D-B20D-90486A9068EA}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703-4C0D-B7DF-4A45462AAE7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{2C3683F0-7DD6-4084-B25D-451A262E62DD}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703-4C0D-B7DF-4A45462AAE7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{BB673AAF-600A-4F91-B7CF-E07208622176}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703-4C0D-B7DF-4A45462AAE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703-4C0D-B7DF-4A45462AAE7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703-4C0D-B7DF-4A45462AAE7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{5CD3A6B4-67FE-4858-8B77-D8333A42EBB3}</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0BDA-468E-B89F-8308F1C32FE4}"/>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{8AFEF890-F2B8-4F53-A46E-CC967CACA6AC}</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0BDA-468E-B89F-8308F1C32FE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{571931DE-530D-4DF9-A3A7-29AD6CBAD3BC}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0BDA-468E-B89F-8308F1C32FE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{2EB4D0CA-FC35-4CBA-B8B2-4A8959721E8B}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BDA-468E-B89F-8308F1C32F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-1.5793848711554448</c:v>
                </c:pt>
                <c:pt idx="1">
                  <c:v>-2.7334199949911153</c:v>
                </c:pt>
                <c:pt idx="2">
                  <c:v>-3.6279896103654186</c:v>
                </c:pt>
                <c:pt idx="3">
                  <c:v>-2.8655893304673015</c:v>
                </c:pt>
              </c:numCache>
            </c:numRef>
          </c:val>
          <c:extLst>
            <c:ext xmlns:c16="http://schemas.microsoft.com/office/drawing/2014/chart" uri="{C3380CC4-5D6E-409C-BE32-E72D297353CC}">
              <c16:uniqueId val="{00000004-0BDA-468E-B89F-8308F1C32FE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{015D818B-249B-4A9B-B485-0870E540B389}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BDA-468E-B89F-8308F1C32FE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{90E758AE-1EB4-4AA7-9603-2F0D81038ED9}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BDA-468E-B89F-8308F1C32FE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{501ACD84-DEBD-4103-A2AD-B4497077FB5F}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BDA-468E-B89F-8308F1C32FE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{53F7FC2D-C171-4499-967A-3237022C88F7}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BDA-468E-B89F-8308F1C32F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BDA-468E-B89F-8308F1C32FE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BDA-468E-B89F-8308F1C32FE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{6C861CD6-D67D-4974-9BAB-CBB527C680A0}</c15:txfldGUID>
                      <c15:f>Daten_Diagramme!$D$14</c15:f>
                      <c15:dlblFieldTableCache>
                        <c:ptCount val="1"/>
                        <c:pt idx="0">
                          <c:v>2.6</c:v>
                        </c:pt>
                      </c15:dlblFieldTableCache>
                    </c15:dlblFTEntry>
                  </c15:dlblFieldTable>
                  <c15:showDataLabelsRange val="0"/>
                </c:ext>
                <c:ext xmlns:c16="http://schemas.microsoft.com/office/drawing/2014/chart" uri="{C3380CC4-5D6E-409C-BE32-E72D297353CC}">
                  <c16:uniqueId val="{00000000-DC69-4BAF-BF68-72715C4F1049}"/>
                </c:ext>
              </c:extLst>
            </c:dLbl>
            <c:dLbl>
              <c:idx val="1"/>
              <c:tx>
                <c:strRef>
                  <c:f>Daten_Diagramme!$D$15</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{0BEF6FE3-6CC3-4208-851A-A0D96DB09961}</c15:txfldGUID>
                      <c15:f>Daten_Diagramme!$D$15</c15:f>
                      <c15:dlblFieldTableCache>
                        <c:ptCount val="1"/>
                        <c:pt idx="0">
                          <c:v>-11.4</c:v>
                        </c:pt>
                      </c15:dlblFieldTableCache>
                    </c15:dlblFTEntry>
                  </c15:dlblFieldTable>
                  <c15:showDataLabelsRange val="0"/>
                </c:ext>
                <c:ext xmlns:c16="http://schemas.microsoft.com/office/drawing/2014/chart" uri="{C3380CC4-5D6E-409C-BE32-E72D297353CC}">
                  <c16:uniqueId val="{00000001-DC69-4BAF-BF68-72715C4F1049}"/>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{D91D7F9C-6F84-48E1-97B8-AAC7EB11B927}</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DC69-4BAF-BF68-72715C4F1049}"/>
                </c:ext>
              </c:extLst>
            </c:dLbl>
            <c:dLbl>
              <c:idx val="3"/>
              <c:tx>
                <c:strRef>
                  <c:f>Daten_Diagramme!$D$17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{10070757-CA0E-40AB-968F-B3B78BA3A038}</c15:txfldGUID>
                      <c15:f>Daten_Diagramme!$D$17</c15:f>
                      <c15:dlblFieldTableCache>
                        <c:ptCount val="1"/>
                        <c:pt idx="0">
                          <c:v>5.1</c:v>
                        </c:pt>
                      </c15:dlblFieldTableCache>
                    </c15:dlblFTEntry>
                  </c15:dlblFieldTable>
                  <c15:showDataLabelsRange val="0"/>
                </c:ext>
                <c:ext xmlns:c16="http://schemas.microsoft.com/office/drawing/2014/chart" uri="{C3380CC4-5D6E-409C-BE32-E72D297353CC}">
                  <c16:uniqueId val="{00000003-DC69-4BAF-BF68-72715C4F1049}"/>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{A3EAF934-8B53-498A-9146-379716FD54B8}</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DC69-4BAF-BF68-72715C4F1049}"/>
                </c:ext>
              </c:extLst>
            </c:dLbl>
            <c:dLbl>
              <c:idx val="5"/>
              <c:tx>
                <c:strRef>
                  <c:f>Daten_Diagramme!$D$19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{CECADECA-9731-4B9E-9F1C-854D661CA1B6}</c15:txfldGUID>
                      <c15:f>Daten_Diagramme!$D$19</c15:f>
                      <c15:dlblFieldTableCache>
                        <c:ptCount val="1"/>
                        <c:pt idx="0">
                          <c:v>5.7</c:v>
                        </c:pt>
                      </c15:dlblFieldTableCache>
                    </c15:dlblFTEntry>
                  </c15:dlblFieldTable>
                  <c15:showDataLabelsRange val="0"/>
                </c:ext>
                <c:ext xmlns:c16="http://schemas.microsoft.com/office/drawing/2014/chart" uri="{C3380CC4-5D6E-409C-BE32-E72D297353CC}">
                  <c16:uniqueId val="{00000005-DC69-4BAF-BF68-72715C4F1049}"/>
                </c:ext>
              </c:extLst>
            </c:dLbl>
            <c:dLbl>
              <c:idx val="6"/>
              <c:tx>
                <c:strRef>
                  <c:f>Daten_Diagramme!$D$20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{FB09C87B-8537-43A7-B702-D2C36CA83200}</c15:txfldGUID>
                      <c15:f>Daten_Diagramme!$D$20</c15:f>
                      <c15:dlblFieldTableCache>
                        <c:ptCount val="1"/>
                        <c:pt idx="0">
                          <c:v>-3.1</c:v>
                        </c:pt>
                      </c15:dlblFieldTableCache>
                    </c15:dlblFTEntry>
                  </c15:dlblFieldTable>
                  <c15:showDataLabelsRange val="0"/>
                </c:ext>
                <c:ext xmlns:c16="http://schemas.microsoft.com/office/drawing/2014/chart" uri="{C3380CC4-5D6E-409C-BE32-E72D297353CC}">
                  <c16:uniqueId val="{00000006-DC69-4BAF-BF68-72715C4F1049}"/>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{8DE58161-36DF-49C5-9CEC-0B2E11F92783}</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DC69-4BAF-BF68-72715C4F1049}"/>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{1CC76D66-595C-402E-9AA9-721DDB6FB402}</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DC69-4BAF-BF68-72715C4F1049}"/>
                </c:ext>
              </c:extLst>
            </c:dLbl>
            <c:dLbl>
              <c:idx val="9"/>
              <c:tx>
                <c:strRef>
                  <c:f>Daten_Diagramme!$D$23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{1BBDDC83-01C1-43D7-994C-10D05B61D407}</c15:txfldGUID>
                      <c15:f>Daten_Diagramme!$D$23</c15:f>
                      <c15:dlblFieldTableCache>
                        <c:ptCount val="1"/>
                        <c:pt idx="0">
                          <c:v>2.8</c:v>
                        </c:pt>
                      </c15:dlblFieldTableCache>
                    </c15:dlblFTEntry>
                  </c15:dlblFieldTable>
                  <c15:showDataLabelsRange val="0"/>
                </c:ext>
                <c:ext xmlns:c16="http://schemas.microsoft.com/office/drawing/2014/chart" uri="{C3380CC4-5D6E-409C-BE32-E72D297353CC}">
                  <c16:uniqueId val="{00000009-DC69-4BAF-BF68-72715C4F1049}"/>
                </c:ext>
              </c:extLst>
            </c:dLbl>
            <c:dLbl>
              <c:idx val="10"/>
              <c:tx>
                <c:strRef>
                  <c:f>Daten_Diagramme!$D$24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{014A9C71-4BA8-43B2-B8E2-4BD4772BED54}</c15:txfldGUID>
                      <c15:f>Daten_Diagramme!$D$24</c15:f>
                      <c15:dlblFieldTableCache>
                        <c:ptCount val="1"/>
                        <c:pt idx="0">
                          <c:v>5.6</c:v>
                        </c:pt>
                      </c15:dlblFieldTableCache>
                    </c15:dlblFTEntry>
                  </c15:dlblFieldTable>
                  <c15:showDataLabelsRange val="0"/>
                </c:ext>
                <c:ext xmlns:c16="http://schemas.microsoft.com/office/drawing/2014/chart" uri="{C3380CC4-5D6E-409C-BE32-E72D297353CC}">
                  <c16:uniqueId val="{0000000A-DC69-4BAF-BF68-72715C4F1049}"/>
                </c:ext>
              </c:extLst>
            </c:dLbl>
            <c:dLbl>
              <c:idx val="11"/>
              <c:tx>
                <c:strRef>
                  <c:f>Daten_Diagramme!$D$25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{819B6D77-412B-4E21-B97A-CC41060FC798}</c15:txfldGUID>
                      <c15:f>Daten_Diagramme!$D$25</c15:f>
                      <c15:dlblFieldTableCache>
                        <c:ptCount val="1"/>
                        <c:pt idx="0">
                          <c:v>5.4</c:v>
                        </c:pt>
                      </c15:dlblFieldTableCache>
                    </c15:dlblFTEntry>
                  </c15:dlblFieldTable>
                  <c15:showDataLabelsRange val="0"/>
                </c:ext>
                <c:ext xmlns:c16="http://schemas.microsoft.com/office/drawing/2014/chart" uri="{C3380CC4-5D6E-409C-BE32-E72D297353CC}">
                  <c16:uniqueId val="{0000000B-DC69-4BAF-BF68-72715C4F1049}"/>
                </c:ext>
              </c:extLst>
            </c:dLbl>
            <c:dLbl>
              <c:idx val="12"/>
              <c:tx>
                <c:strRef>
                  <c:f>Daten_Diagramme!$D$26</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{52F49B12-CF6B-41D9-8BD3-2C71996B11C8}</c15:txfldGUID>
                      <c15:f>Daten_Diagramme!$D$26</c15:f>
                      <c15:dlblFieldTableCache>
                        <c:ptCount val="1"/>
                        <c:pt idx="0">
                          <c:v>8.1</c:v>
                        </c:pt>
                      </c15:dlblFieldTableCache>
                    </c15:dlblFTEntry>
                  </c15:dlblFieldTable>
                  <c15:showDataLabelsRange val="0"/>
                </c:ext>
                <c:ext xmlns:c16="http://schemas.microsoft.com/office/drawing/2014/chart" uri="{C3380CC4-5D6E-409C-BE32-E72D297353CC}">
                  <c16:uniqueId val="{0000000C-DC69-4BAF-BF68-72715C4F1049}"/>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{F2EC2049-045E-448A-98EA-78884FF7A809}</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DC69-4BAF-BF68-72715C4F1049}"/>
                </c:ext>
              </c:extLst>
            </c:dLbl>
            <c:dLbl>
              <c:idx val="14"/>
              <c:tx>
                <c:strRef>
                  <c:f>Daten_Diagramme!$D$28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{DB4E6750-BC91-4473-B754-BC69E998AA4F}</c15:txfldGUID>
                      <c15:f>Daten_Diagramme!$D$28</c15:f>
                      <c15:dlblFieldTableCache>
                        <c:ptCount val="1"/>
                        <c:pt idx="0">
                          <c:v>-1.1</c:v>
                        </c:pt>
                      </c15:dlblFieldTableCache>
                    </c15:dlblFTEntry>
                  </c15:dlblFieldTable>
                  <c15:showDataLabelsRange val="0"/>
                </c:ext>
                <c:ext xmlns:c16="http://schemas.microsoft.com/office/drawing/2014/chart" uri="{C3380CC4-5D6E-409C-BE32-E72D297353CC}">
                  <c16:uniqueId val="{0000000E-DC69-4BAF-BF68-72715C4F1049}"/>
                </c:ext>
              </c:extLst>
            </c:dLbl>
            <c:dLbl>
              <c:idx val="15"/>
              <c:tx>
                <c:strRef>
                  <c:f>Daten_Diagramme!$D$29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{91B078CA-0763-4928-ADB9-54BDC0C0DDCC}</c15:txfldGUID>
                      <c15:f>Daten_Diagramme!$D$29</c15:f>
                      <c15:dlblFieldTableCache>
                        <c:ptCount val="1"/>
                        <c:pt idx="0">
                          <c:v>-2.2</c:v>
                        </c:pt>
                      </c15:dlblFieldTableCache>
                    </c15:dlblFTEntry>
                  </c15:dlblFieldTable>
                  <c15:showDataLabelsRange val="0"/>
                </c:ext>
                <c:ext xmlns:c16="http://schemas.microsoft.com/office/drawing/2014/chart" uri="{C3380CC4-5D6E-409C-BE32-E72D297353CC}">
                  <c16:uniqueId val="{0000000F-DC69-4BAF-BF68-72715C4F1049}"/>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{5B4B6D70-C3AF-4498-99E7-8EF0258F6623}</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DC69-4BAF-BF68-72715C4F1049}"/>
                </c:ext>
              </c:extLst>
            </c:dLbl>
            <c:dLbl>
              <c:idx val="17"/>
              <c:tx>
                <c:strRef>
                  <c:f>Daten_Diagramme!$D$31</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{006727B0-9CA5-4D1C-8CF1-2915C596A494}</c15:txfldGUID>
                      <c15:f>Daten_Diagramme!$D$31</c15:f>
                      <c15:dlblFieldTableCache>
                        <c:ptCount val="1"/>
                        <c:pt idx="0">
                          <c:v>6.7</c:v>
                        </c:pt>
                      </c15:dlblFieldTableCache>
                    </c15:dlblFTEntry>
                  </c15:dlblFieldTable>
                  <c15:showDataLabelsRange val="0"/>
                </c:ext>
                <c:ext xmlns:c16="http://schemas.microsoft.com/office/drawing/2014/chart" uri="{C3380CC4-5D6E-409C-BE32-E72D297353CC}">
                  <c16:uniqueId val="{00000011-DC69-4BAF-BF68-72715C4F1049}"/>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{3F2EAE7F-6283-4C70-9A40-BAE1BF70FBC9}</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DC69-4BAF-BF68-72715C4F1049}"/>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{B1951657-DAE4-44E6-B07F-CAC0E9A96F32}</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DC69-4BAF-BF68-72715C4F1049}"/>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{1F7F1EB5-F0CD-4BDB-9BAF-01E8C577BF72}</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DC69-4BAF-BF68-72715C4F104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{176423FC-EDFF-4507-A759-361711BD06F0}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C69-4BAF-BF68-72715C4F104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{DCA7FC0C-8FB7-4722-AA64-D5762F392495}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C69-4BAF-BF68-72715C4F1049}"/>
                </c:ext>
              </c:extLst>
            </c:dLbl>
            <c:dLbl>
              <c:idx val="23"/>
              <c:tx>
                <c:strRef>
                  <c:f>Daten_Diagramme!$D$37</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{E551342B-2C0B-41C2-8B21-B676BE224D74}</c15:txfldGUID>
                      <c15:f>Daten_Diagramme!$D$37</c15:f>
                      <c15:dlblFieldTableCache>
                        <c:ptCount val="1"/>
                        <c:pt idx="0">
                          <c:v>-11.4</c:v>
                        </c:pt>
                      </c15:dlblFieldTableCache>
                    </c15:dlblFTEntry>
                  </c15:dlblFieldTable>
                  <c15:showDataLabelsRange val="0"/>
                </c:ext>
                <c:ext xmlns:c16="http://schemas.microsoft.com/office/drawing/2014/chart" uri="{C3380CC4-5D6E-409C-BE32-E72D297353CC}">
                  <c16:uniqueId val="{00000017-DC69-4BAF-BF68-72715C4F1049}"/>
                </c:ext>
              </c:extLst>
            </c:dLbl>
            <c:dLbl>
              <c:idx val="24"/>
              <c:layout>
                <c:manualLayout>
                  <c:x val="4.7769028871392123E-3"/>
                  <c:y val="-4.6876052205785108E-5"/>
                </c:manualLayout>
              </c:layout>
              <c:tx>
                <c:strRef>
                  <c:f>Daten_Diagramme!$D$38</c:f>
                  <c:strCache>
                    <c:ptCount val="1"/>
                    <c:pt idx="0">
                      <c:v>4.2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{470E7D3F-EBDC-4BC4-8101-9CE9A040C7B5}</c15:txfldGUID>
                      <c15:f>Daten_Diagramme!$D$38</c15:f>
                      <c15:dlblFieldTableCache>
                        <c:ptCount val="1"/>
                        <c:pt idx="0">
                          <c:v>4.2</c:v>
                        </c:pt>
                      </c15:dlblFieldTableCache>
                    </c15:dlblFTEntry>
                  </c15:dlblFieldTable>
                  <c15:showDataLabelsRange val="0"/>
                </c:ext>
                <c:ext xmlns:c16="http://schemas.microsoft.com/office/drawing/2014/chart" uri="{C3380CC4-5D6E-409C-BE32-E72D297353CC}">
                  <c16:uniqueId val="{00000018-DC69-4BAF-BF68-72715C4F1049}"/>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{4410747E-9618-4683-B804-2593C1403A99}</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DC69-4BAF-BF68-72715C4F104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{5B907944-E8E3-4FBF-A0D9-8258F3A94B40}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C69-4BAF-BF68-72715C4F104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{11668A9A-146E-4DA4-BC2C-72D89BC1E127}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C69-4BAF-BF68-72715C4F104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{3FB2307B-8109-4CDC-BF97-7FD3576E38D2}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C69-4BAF-BF68-72715C4F104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{3CD3B91F-F19A-4E00-94EC-65C81C3D9FB6}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C69-4BAF-BF68-72715C4F104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{08D3DC6E-85BE-424B-A3BB-F38E27715C61}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C69-4BAF-BF68-72715C4F1049}"/>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{DAEE0B7E-DE64-422E-8619-E0197B89864F}</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DC69-4BAF-BF68-72715C4F10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2.558663229006886</c:v>
                </c:pt>
                <c:pt idx="1">
                  <c:v>-11.428571428571429</c:v>
                </c:pt>
                <c:pt idx="2">
                  <c:v>3.601108033240997</c:v>
                </c:pt>
                <c:pt idx="3">
                  <c:v>5.056237746362604</c:v>
                </c:pt>
                <c:pt idx="4">
                  <c:v>1.910828025477707</c:v>
                </c:pt>
                <c:pt idx="5">
                  <c:v>5.7214825476790212</c:v>
                </c:pt>
                <c:pt idx="6">
                  <c:v>-3.1372549019607843</c:v>
                </c:pt>
                <c:pt idx="7">
                  <c:v>1.883297313985798</c:v>
                </c:pt>
                <c:pt idx="8">
                  <c:v>-0.53850843324527531</c:v>
                </c:pt>
                <c:pt idx="9">
                  <c:v>2.7940722445199135</c:v>
                </c:pt>
                <c:pt idx="10">
                  <c:v>5.5934816119797404</c:v>
                </c:pt>
                <c:pt idx="11">
                  <c:v>5.4292343387470998</c:v>
                </c:pt>
                <c:pt idx="12">
                  <c:v>8.1283422459893053</c:v>
                </c:pt>
                <c:pt idx="13">
                  <c:v>1.1697497279651796</c:v>
                </c:pt>
                <c:pt idx="14">
                  <c:v>-1.0587317508079794</c:v>
                </c:pt>
                <c:pt idx="15">
                  <c:v>-2.1567814184985483</c:v>
                </c:pt>
                <c:pt idx="16">
                  <c:v>-0.20380434782608695</c:v>
                </c:pt>
                <c:pt idx="17">
                  <c:v>6.681034482758621</c:v>
                </c:pt>
                <c:pt idx="18">
                  <c:v>3.6699216654147442</c:v>
                </c:pt>
                <c:pt idx="19">
                  <c:v>4.5620022753128557</c:v>
                </c:pt>
                <c:pt idx="20">
                  <c:v>1.5974440894568691</c:v>
                </c:pt>
                <c:pt idx="21">
                  <c:v>0</c:v>
                </c:pt>
                <c:pt idx="23">
                  <c:v>-11.428571428571429</c:v>
                </c:pt>
                <c:pt idx="24">
                  <c:v>4.166666666666667</c:v>
                </c:pt>
                <c:pt idx="25">
                  <c:v>2.2489321804354621</c:v>
                </c:pt>
              </c:numCache>
            </c:numRef>
          </c:val>
          <c:extLst>
            <c:ext xmlns:c16="http://schemas.microsoft.com/office/drawing/2014/chart" uri="{C3380CC4-5D6E-409C-BE32-E72D297353CC}">
              <c16:uniqueId val="{00000020-DC69-4BAF-BF68-72715C4F104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{30404572-E0B4-4E15-BC7F-5B11F44680E4}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C69-4BAF-BF68-72715C4F104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{6AC1D04E-9780-4A9E-8C3F-B5AB132971B7}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C69-4BAF-BF68-72715C4F104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{273FBF56-C712-4078-A9B8-EAD92E3A4AB1}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C69-4BAF-BF68-72715C4F104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{F3810065-9B3D-4B06-B714-D495A6617084}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C69-4BAF-BF68-72715C4F104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{D7BC9FFA-177F-4FF2-9CE9-BA57A6C6C571}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C69-4BAF-BF68-72715C4F104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{188FDECF-ABF5-41BB-8BAD-683074FBC9C3}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C69-4BAF-BF68-72715C4F104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{3DAEA9FF-950A-4970-92F2-26E516DC4A5F}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C69-4BAF-BF68-72715C4F104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{E8375F2B-25B8-4022-BD0C-41A5571137C3}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C69-4BAF-BF68-72715C4F104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{5ED66696-E67F-463B-8B7C-2852A88DB896}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C69-4BAF-BF68-72715C4F104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{59A32D80-3F32-4A41-9051-C1B99CEE67A5}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C69-4BAF-BF68-72715C4F104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{7919B2E8-F87B-4D28-AB20-4FA1327835AB}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C69-4BAF-BF68-72715C4F104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{D4AC262C-6589-48E2-AB06-00761E72E659}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C69-4BAF-BF68-72715C4F104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{F2950BEF-4D40-4B5B-ABC8-24ECA161B92F}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C69-4BAF-BF68-72715C4F104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{6ED0DFB7-CECE-40FE-8E8A-81D8E1E5943C}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C69-4BAF-BF68-72715C4F104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{0ADCA32E-0570-4FF3-9907-4727DDAA174E}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C69-4BAF-BF68-72715C4F104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{03362E71-6D4C-46B3-B7D5-CA6227A878D5}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C69-4BAF-BF68-72715C4F104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{1F3E6568-2238-450E-8A4B-F8843F041737}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C69-4BAF-BF68-72715C4F104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{6E70BEE2-0D65-4532-A40C-7A47D1ED6DF6}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C69-4BAF-BF68-72715C4F104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{D7F60613-76B8-4F2B-B373-B49638B2A59F}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C69-4BAF-BF68-72715C4F104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{7430B174-8316-4265-9095-99A9268DEBA4}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C69-4BAF-BF68-72715C4F104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{AA45F952-9F76-4D24-8DBB-FF0060B6A6D2}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C69-4BAF-BF68-72715C4F104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{87400520-1064-4B5D-A5A3-C6453934FC48}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C69-4BAF-BF68-72715C4F104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{CA2C85B2-E1F8-4833-878A-4AA2CED5BE2A}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C69-4BAF-BF68-72715C4F104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{563AF338-5406-4F5B-9020-58BE16C5FD3B}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C69-4BAF-BF68-72715C4F104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{5EF72D16-7BDB-4516-900B-13D89CCA9087}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C69-4BAF-BF68-72715C4F104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{947D4888-1B6C-4DCE-BF00-059551FF4DCB}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C69-4BAF-BF68-72715C4F104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{72E684BF-0D45-42DD-83BB-D3039E6F64B4}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C69-4BAF-BF68-72715C4F104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{D79565E3-ECDC-437E-811A-D3DF32978FE1}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C69-4BAF-BF68-72715C4F104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{EC24C933-B33C-43A0-9356-8CDEA8AED942}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C69-4BAF-BF68-72715C4F104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{53F3419B-624C-4E8D-98B1-95DD8A9FD6F4}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C69-4BAF-BF68-72715C4F104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{50F01F22-4628-4ED7-901F-F2C3B7761B79}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C69-4BAF-BF68-72715C4F104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{BA1559A0-FBA8-4943-A1EA-0551434F00BA}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C69-4BAF-BF68-72715C4F10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C69-4BAF-BF68-72715C4F104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C69-4BAF-BF68-72715C4F104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{0647BA61-863A-4A9C-9CB9-C9BC6391D4CB}</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84B7-44F9-93F1-C312A90A977F}"/>
                </c:ext>
              </c:extLst>
            </c:dLbl>
            <c:dLbl>
              <c:idx val="1"/>
              <c:tx>
                <c:strRef>
                  <c:f>Daten_Diagramme!$E$15</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{FCD63AD7-3B93-493D-A101-ACB50DECC017}</c15:txfldGUID>
                      <c15:f>Daten_Diagramme!$E$15</c15:f>
                      <c15:dlblFieldTableCache>
                        <c:ptCount val="1"/>
                        <c:pt idx="0">
                          <c:v>16.7</c:v>
                        </c:pt>
                      </c15:dlblFieldTableCache>
                    </c15:dlblFTEntry>
                  </c15:dlblFieldTable>
                  <c15:showDataLabelsRange val="0"/>
                </c:ext>
                <c:ext xmlns:c16="http://schemas.microsoft.com/office/drawing/2014/chart" uri="{C3380CC4-5D6E-409C-BE32-E72D297353CC}">
                  <c16:uniqueId val="{00000001-84B7-44F9-93F1-C312A90A977F}"/>
                </c:ext>
              </c:extLst>
            </c:dLbl>
            <c:dLbl>
              <c:idx val="2"/>
              <c:tx>
                <c:strRef>
                  <c:f>Daten_Diagramme!$E$16</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{66C040A8-D646-4874-B5AF-87DD89FC3259}</c15:txfldGUID>
                      <c15:f>Daten_Diagramme!$E$16</c15:f>
                      <c15:dlblFieldTableCache>
                        <c:ptCount val="1"/>
                        <c:pt idx="0">
                          <c:v>20.0</c:v>
                        </c:pt>
                      </c15:dlblFieldTableCache>
                    </c15:dlblFTEntry>
                  </c15:dlblFieldTable>
                  <c15:showDataLabelsRange val="0"/>
                </c:ext>
                <c:ext xmlns:c16="http://schemas.microsoft.com/office/drawing/2014/chart" uri="{C3380CC4-5D6E-409C-BE32-E72D297353CC}">
                  <c16:uniqueId val="{00000002-84B7-44F9-93F1-C312A90A977F}"/>
                </c:ext>
              </c:extLst>
            </c:dLbl>
            <c:dLbl>
              <c:idx val="3"/>
              <c:tx>
                <c:strRef>
                  <c:f>Daten_Diagramme!$E$17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{D7563C33-2C5B-4C30-9558-0AABCD8EF504}</c15:txfldGUID>
                      <c15:f>Daten_Diagramme!$E$17</c15:f>
                      <c15:dlblFieldTableCache>
                        <c:ptCount val="1"/>
                        <c:pt idx="0">
                          <c:v>2.5</c:v>
                        </c:pt>
                      </c15:dlblFieldTableCache>
                    </c15:dlblFTEntry>
                  </c15:dlblFieldTable>
                  <c15:showDataLabelsRange val="0"/>
                </c:ext>
                <c:ext xmlns:c16="http://schemas.microsoft.com/office/drawing/2014/chart" uri="{C3380CC4-5D6E-409C-BE32-E72D297353CC}">
                  <c16:uniqueId val="{00000003-84B7-44F9-93F1-C312A90A977F}"/>
                </c:ext>
              </c:extLst>
            </c:dLbl>
            <c:dLbl>
              <c:idx val="4"/>
              <c:tx>
                <c:strRef>
                  <c:f>Daten_Diagramme!$E$18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{CC631092-6284-4831-9CA6-8BFA33708F49}</c15:txfldGUID>
                      <c15:f>Daten_Diagramme!$E$18</c15:f>
                      <c15:dlblFieldTableCache>
                        <c:ptCount val="1"/>
                        <c:pt idx="0">
                          <c:v>3.1</c:v>
                        </c:pt>
                      </c15:dlblFieldTableCache>
                    </c15:dlblFTEntry>
                  </c15:dlblFieldTable>
                  <c15:showDataLabelsRange val="0"/>
                </c:ext>
                <c:ext xmlns:c16="http://schemas.microsoft.com/office/drawing/2014/chart" uri="{C3380CC4-5D6E-409C-BE32-E72D297353CC}">
                  <c16:uniqueId val="{00000004-84B7-44F9-93F1-C312A90A977F}"/>
                </c:ext>
              </c:extLst>
            </c:dLbl>
            <c:dLbl>
              <c:idx val="5"/>
              <c:tx>
                <c:strRef>
                  <c:f>Daten_Diagramme!$E$19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{01465156-DFF8-4D75-874E-F52645CDFDDC}</c15:txfldGUID>
                      <c15:f>Daten_Diagramme!$E$19</c15:f>
                      <c15:dlblFieldTableCache>
                        <c:ptCount val="1"/>
                        <c:pt idx="0">
                          <c:v>1.8</c:v>
                        </c:pt>
                      </c15:dlblFieldTableCache>
                    </c15:dlblFTEntry>
                  </c15:dlblFieldTable>
                  <c15:showDataLabelsRange val="0"/>
                </c:ext>
                <c:ext xmlns:c16="http://schemas.microsoft.com/office/drawing/2014/chart" uri="{C3380CC4-5D6E-409C-BE32-E72D297353CC}">
                  <c16:uniqueId val="{00000005-84B7-44F9-93F1-C312A90A977F}"/>
                </c:ext>
              </c:extLst>
            </c:dLbl>
            <c:dLbl>
              <c:idx val="6"/>
              <c:tx>
                <c:strRef>
                  <c:f>Daten_Diagramme!$E$20</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{6CF8D672-1B49-482A-8AE0-22D6D0E0FE26}</c15:txfldGUID>
                      <c15:f>Daten_Diagramme!$E$20</c15:f>
                      <c15:dlblFieldTableCache>
                        <c:ptCount val="1"/>
                        <c:pt idx="0">
                          <c:v>9.1</c:v>
                        </c:pt>
                      </c15:dlblFieldTableCache>
                    </c15:dlblFTEntry>
                  </c15:dlblFieldTable>
                  <c15:showDataLabelsRange val="0"/>
                </c:ext>
                <c:ext xmlns:c16="http://schemas.microsoft.com/office/drawing/2014/chart" uri="{C3380CC4-5D6E-409C-BE32-E72D297353CC}">
                  <c16:uniqueId val="{00000006-84B7-44F9-93F1-C312A90A977F}"/>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{95575A8D-2449-47B9-A9FC-EDF046B3ADA4}</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84B7-44F9-93F1-C312A90A977F}"/>
                </c:ext>
              </c:extLst>
            </c:dLbl>
            <c:dLbl>
              <c:idx val="8"/>
              <c:tx>
                <c:strRef>
                  <c:f>Daten_Diagramme!$E$22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{1F0FFB77-12F2-4199-A199-AAEBD7965CAF}</c15:txfldGUID>
                      <c15:f>Daten_Diagramme!$E$22</c15:f>
                      <c15:dlblFieldTableCache>
                        <c:ptCount val="1"/>
                        <c:pt idx="0">
                          <c:v>2.8</c:v>
                        </c:pt>
                      </c15:dlblFieldTableCache>
                    </c15:dlblFTEntry>
                  </c15:dlblFieldTable>
                  <c15:showDataLabelsRange val="0"/>
                </c:ext>
                <c:ext xmlns:c16="http://schemas.microsoft.com/office/drawing/2014/chart" uri="{C3380CC4-5D6E-409C-BE32-E72D297353CC}">
                  <c16:uniqueId val="{00000008-84B7-44F9-93F1-C312A90A977F}"/>
                </c:ext>
              </c:extLst>
            </c:dLbl>
            <c:dLbl>
              <c:idx val="9"/>
              <c:tx>
                <c:strRef>
                  <c:f>Daten_Diagramme!$E$23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{FE01D599-782D-4C48-B8F6-1C9B6305C873}</c15:txfldGUID>
                      <c15:f>Daten_Diagramme!$E$23</c15:f>
                      <c15:dlblFieldTableCache>
                        <c:ptCount val="1"/>
                        <c:pt idx="0">
                          <c:v>-2.2</c:v>
                        </c:pt>
                      </c15:dlblFieldTableCache>
                    </c15:dlblFTEntry>
                  </c15:dlblFieldTable>
                  <c15:showDataLabelsRange val="0"/>
                </c:ext>
                <c:ext xmlns:c16="http://schemas.microsoft.com/office/drawing/2014/chart" uri="{C3380CC4-5D6E-409C-BE32-E72D297353CC}">
                  <c16:uniqueId val="{00000009-84B7-44F9-93F1-C312A90A977F}"/>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{0B57B15C-1810-4C5F-8513-3EE26EE489BB}</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84B7-44F9-93F1-C312A90A977F}"/>
                </c:ext>
              </c:extLst>
            </c:dLbl>
            <c:dLbl>
              <c:idx val="11"/>
              <c:tx>
                <c:strRef>
                  <c:f>Daten_Diagramme!$E$25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{A81F61B9-F578-459A-9DB3-87756AD91CAE}</c15:txfldGUID>
                      <c15:f>Daten_Diagramme!$E$25</c15:f>
                      <c15:dlblFieldTableCache>
                        <c:ptCount val="1"/>
                        <c:pt idx="0">
                          <c:v>-2.3</c:v>
                        </c:pt>
                      </c15:dlblFieldTableCache>
                    </c15:dlblFTEntry>
                  </c15:dlblFieldTable>
                  <c15:showDataLabelsRange val="0"/>
                </c:ext>
                <c:ext xmlns:c16="http://schemas.microsoft.com/office/drawing/2014/chart" uri="{C3380CC4-5D6E-409C-BE32-E72D297353CC}">
                  <c16:uniqueId val="{0000000B-84B7-44F9-93F1-C312A90A977F}"/>
                </c:ext>
              </c:extLst>
            </c:dLbl>
            <c:dLbl>
              <c:idx val="12"/>
              <c:tx>
                <c:strRef>
                  <c:f>Daten_Diagramme!$E$26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{002906A9-2600-4E86-912A-98D8B0E73329}</c15:txfldGUID>
                      <c15:f>Daten_Diagramme!$E$26</c15:f>
                      <c15:dlblFieldTableCache>
                        <c:ptCount val="1"/>
                        <c:pt idx="0">
                          <c:v>-5.4</c:v>
                        </c:pt>
                      </c15:dlblFieldTableCache>
                    </c15:dlblFTEntry>
                  </c15:dlblFieldTable>
                  <c15:showDataLabelsRange val="0"/>
                </c:ext>
                <c:ext xmlns:c16="http://schemas.microsoft.com/office/drawing/2014/chart" uri="{C3380CC4-5D6E-409C-BE32-E72D297353CC}">
                  <c16:uniqueId val="{0000000C-84B7-44F9-93F1-C312A90A977F}"/>
                </c:ext>
              </c:extLst>
            </c:dLbl>
            <c:dLbl>
              <c:idx val="13"/>
              <c:tx>
                <c:strRef>
                  <c:f>Daten_Diagramme!$E$27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{C8A0BD99-5CCB-48BD-9072-FD99B3C78BC1}</c15:txfldGUID>
                      <c15:f>Daten_Diagramme!$E$27</c15:f>
                      <c15:dlblFieldTableCache>
                        <c:ptCount val="1"/>
                        <c:pt idx="0">
                          <c:v>4.3</c:v>
                        </c:pt>
                      </c15:dlblFieldTableCache>
                    </c15:dlblFTEntry>
                  </c15:dlblFieldTable>
                  <c15:showDataLabelsRange val="0"/>
                </c:ext>
                <c:ext xmlns:c16="http://schemas.microsoft.com/office/drawing/2014/chart" uri="{C3380CC4-5D6E-409C-BE32-E72D297353CC}">
                  <c16:uniqueId val="{0000000D-84B7-44F9-93F1-C312A90A977F}"/>
                </c:ext>
              </c:extLst>
            </c:dLbl>
            <c:dLbl>
              <c:idx val="14"/>
              <c:tx>
                <c:strRef>
                  <c:f>Daten_Diagramme!$E$28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{C77E6613-1BCF-4215-98BD-1FD165A2B791}</c15:txfldGUID>
                      <c15:f>Daten_Diagramme!$E$28</c15:f>
                      <c15:dlblFieldTableCache>
                        <c:ptCount val="1"/>
                        <c:pt idx="0">
                          <c:v>5.1</c:v>
                        </c:pt>
                      </c15:dlblFieldTableCache>
                    </c15:dlblFTEntry>
                  </c15:dlblFieldTable>
                  <c15:showDataLabelsRange val="0"/>
                </c:ext>
                <c:ext xmlns:c16="http://schemas.microsoft.com/office/drawing/2014/chart" uri="{C3380CC4-5D6E-409C-BE32-E72D297353CC}">
                  <c16:uniqueId val="{0000000E-84B7-44F9-93F1-C312A90A977F}"/>
                </c:ext>
              </c:extLst>
            </c:dLbl>
            <c:dLbl>
              <c:idx val="15"/>
              <c:tx>
                <c:strRef>
                  <c:f>Daten_Diagramme!$E$29</c:f>
                  <c:strCache>
                    <c:ptCount val="1"/>
                    <c:pt idx="0">
                      <c:v>-34.8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{AF9E6983-1908-47B3-A418-DBFE18A3A60D}</c15:txfldGUID>
                      <c15:f>Daten_Diagramme!$E$29</c15:f>
                      <c15:dlblFieldTableCache>
                        <c:ptCount val="1"/>
                        <c:pt idx="0">
                          <c:v>-34.8</c:v>
                        </c:pt>
                      </c15:dlblFieldTableCache>
                    </c15:dlblFTEntry>
                  </c15:dlblFieldTable>
                  <c15:showDataLabelsRange val="0"/>
                </c:ext>
                <c:ext xmlns:c16="http://schemas.microsoft.com/office/drawing/2014/chart" uri="{C3380CC4-5D6E-409C-BE32-E72D297353CC}">
                  <c16:uniqueId val="{0000000F-84B7-44F9-93F1-C312A90A977F}"/>
                </c:ext>
              </c:extLst>
            </c:dLbl>
            <c:dLbl>
              <c:idx val="16"/>
              <c:tx>
                <c:strRef>
                  <c:f>Daten_Diagramme!$E$30</c:f>
                  <c:strCache>
                    <c:ptCount val="1"/>
                    <c:pt idx="0">
                      <c:v>-35.5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{98F4C17C-E11B-4249-A973-F11F2DC1AB35}</c15:txfldGUID>
                      <c15:f>Daten_Diagramme!$E$30</c15:f>
                      <c15:dlblFieldTableCache>
                        <c:ptCount val="1"/>
                        <c:pt idx="0">
                          <c:v>-35.5</c:v>
                        </c:pt>
                      </c15:dlblFieldTableCache>
                    </c15:dlblFTEntry>
                  </c15:dlblFieldTable>
                  <c15:showDataLabelsRange val="0"/>
                </c:ext>
                <c:ext xmlns:c16="http://schemas.microsoft.com/office/drawing/2014/chart" uri="{C3380CC4-5D6E-409C-BE32-E72D297353CC}">
                  <c16:uniqueId val="{00000010-84B7-44F9-93F1-C312A90A977F}"/>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{E4A2A118-6CE4-4C19-9CBB-496BB89CAFAA}</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84B7-44F9-93F1-C312A90A977F}"/>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{26F602B8-A25C-4889-B2BF-997B377318FB}</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84B7-44F9-93F1-C312A90A977F}"/>
                </c:ext>
              </c:extLst>
            </c:dLbl>
            <c:dLbl>
              <c:idx val="19"/>
              <c:tx>
                <c:strRef>
                  <c:f>Daten_Diagramme!$E$33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{481A53BF-589B-4BEA-80E4-E5C1FC759BCB}</c15:txfldGUID>
                      <c15:f>Daten_Diagramme!$E$33</c15:f>
                      <c15:dlblFieldTableCache>
                        <c:ptCount val="1"/>
                        <c:pt idx="0">
                          <c:v>4.1</c:v>
                        </c:pt>
                      </c15:dlblFieldTableCache>
                    </c15:dlblFTEntry>
                  </c15:dlblFieldTable>
                  <c15:showDataLabelsRange val="0"/>
                </c:ext>
                <c:ext xmlns:c16="http://schemas.microsoft.com/office/drawing/2014/chart" uri="{C3380CC4-5D6E-409C-BE32-E72D297353CC}">
                  <c16:uniqueId val="{00000013-84B7-44F9-93F1-C312A90A977F}"/>
                </c:ext>
              </c:extLst>
            </c:dLbl>
            <c:dLbl>
              <c:idx val="20"/>
              <c:tx>
                <c:strRef>
                  <c:f>Daten_Diagramme!$E$34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{2A29D03D-1699-4BEF-ACA0-0F56D326B706}</c15:txfldGUID>
                      <c15:f>Daten_Diagramme!$E$34</c15:f>
                      <c15:dlblFieldTableCache>
                        <c:ptCount val="1"/>
                        <c:pt idx="0">
                          <c:v>0.1</c:v>
                        </c:pt>
                      </c15:dlblFieldTableCache>
                    </c15:dlblFTEntry>
                  </c15:dlblFieldTable>
                  <c15:showDataLabelsRange val="0"/>
                </c:ext>
                <c:ext xmlns:c16="http://schemas.microsoft.com/office/drawing/2014/chart" uri="{C3380CC4-5D6E-409C-BE32-E72D297353CC}">
                  <c16:uniqueId val="{00000014-84B7-44F9-93F1-C312A90A977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{B61D571F-CD95-4CAA-9A44-913467FB7B63}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4B7-44F9-93F1-C312A90A977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{F857A460-00EE-4E71-8797-CDD9B6A2C7EE}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4B7-44F9-93F1-C312A90A977F}"/>
                </c:ext>
              </c:extLst>
            </c:dLbl>
            <c:dLbl>
              <c:idx val="23"/>
              <c:tx>
                <c:strRef>
                  <c:f>Daten_Diagramme!$E$37</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{981DCF63-BD76-49BA-A05D-D7CA64ED27F6}</c15:txfldGUID>
                      <c15:f>Daten_Diagramme!$E$37</c15:f>
                      <c15:dlblFieldTableCache>
                        <c:ptCount val="1"/>
                        <c:pt idx="0">
                          <c:v>16.7</c:v>
                        </c:pt>
                      </c15:dlblFieldTableCache>
                    </c15:dlblFTEntry>
                  </c15:dlblFieldTable>
                  <c15:showDataLabelsRange val="0"/>
                </c:ext>
                <c:ext xmlns:c16="http://schemas.microsoft.com/office/drawing/2014/chart" uri="{C3380CC4-5D6E-409C-BE32-E72D297353CC}">
                  <c16:uniqueId val="{00000017-84B7-44F9-93F1-C312A90A977F}"/>
                </c:ext>
              </c:extLst>
            </c:dLbl>
            <c:dLbl>
              <c:idx val="24"/>
              <c:tx>
                <c:strRef>
                  <c:f>Daten_Diagramme!$E$38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{878EC963-909E-4C5D-AE10-13AF894BBDC1}</c15:txfldGUID>
                      <c15:f>Daten_Diagramme!$E$38</c15:f>
                      <c15:dlblFieldTableCache>
                        <c:ptCount val="1"/>
                        <c:pt idx="0">
                          <c:v>1.0</c:v>
                        </c:pt>
                      </c15:dlblFieldTableCache>
                    </c15:dlblFTEntry>
                  </c15:dlblFieldTable>
                  <c15:showDataLabelsRange val="0"/>
                </c:ext>
                <c:ext xmlns:c16="http://schemas.microsoft.com/office/drawing/2014/chart" uri="{C3380CC4-5D6E-409C-BE32-E72D297353CC}">
                  <c16:uniqueId val="{00000018-84B7-44F9-93F1-C312A90A977F}"/>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{D8B72844-A9BC-4339-A5CA-CD6001872A8E}</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84B7-44F9-93F1-C312A90A977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{53664609-41E1-4088-92A2-F7BD65303308}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4B7-44F9-93F1-C312A90A977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{747FDD4E-6D1D-4389-A5D4-80E1EF58732C}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4B7-44F9-93F1-C312A90A977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{55F474C0-28D8-4E5B-B7BC-2FFB8D64D7B5}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4B7-44F9-93F1-C312A90A977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{6AE44158-4CAE-4967-A903-E1AFB086AFB6}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4B7-44F9-93F1-C312A90A977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{D0A82634-7DA9-4CC3-87F9-60B644BEF09F}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4B7-44F9-93F1-C312A90A977F}"/>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{155DD064-C5C6-4CE9-AFF4-C52461B07587}</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84B7-44F9-93F1-C312A90A97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-1.5793848711554448</c:v>
                </c:pt>
                <c:pt idx="1">
                  <c:v>16.666666666666668</c:v>
                </c:pt>
                <c:pt idx="2">
                  <c:v>20</c:v>
                </c:pt>
                <c:pt idx="3">
                  <c:v>2.4930747922437675</c:v>
                </c:pt>
                <c:pt idx="4">
                  <c:v>3.1496062992125986</c:v>
                </c:pt>
                <c:pt idx="5">
                  <c:v>1.7937219730941705</c:v>
                </c:pt>
                <c:pt idx="6">
                  <c:v>9.0909090909090917</c:v>
                </c:pt>
                <c:pt idx="7">
                  <c:v>-3</c:v>
                </c:pt>
                <c:pt idx="8">
                  <c:v>2.7763226820324776</c:v>
                </c:pt>
                <c:pt idx="9">
                  <c:v>-2.1711366538952745</c:v>
                </c:pt>
                <c:pt idx="10">
                  <c:v>-13.27737504769172</c:v>
                </c:pt>
                <c:pt idx="11">
                  <c:v>-2.3148148148148149</c:v>
                </c:pt>
                <c:pt idx="12">
                  <c:v>-5.4263565891472867</c:v>
                </c:pt>
                <c:pt idx="13">
                  <c:v>4.2880258899676376</c:v>
                </c:pt>
                <c:pt idx="14">
                  <c:v>5.0795279630579788</c:v>
                </c:pt>
                <c:pt idx="15">
                  <c:v>-34.848484848484851</c:v>
                </c:pt>
                <c:pt idx="16">
                  <c:v>-35.483870967741936</c:v>
                </c:pt>
                <c:pt idx="17">
                  <c:v>0.68143100511073251</c:v>
                </c:pt>
                <c:pt idx="18">
                  <c:v>0.54644808743169404</c:v>
                </c:pt>
                <c:pt idx="19">
                  <c:v>4.1254125412541258</c:v>
                </c:pt>
                <c:pt idx="20">
                  <c:v>7.4019245003700967E-2</c:v>
                </c:pt>
                <c:pt idx="21">
                  <c:v>0</c:v>
                </c:pt>
                <c:pt idx="23">
                  <c:v>16.666666666666668</c:v>
                </c:pt>
                <c:pt idx="24">
                  <c:v>1.0057471264367817</c:v>
                </c:pt>
                <c:pt idx="25">
                  <c:v>-1.7317053706807117</c:v>
                </c:pt>
              </c:numCache>
            </c:numRef>
          </c:val>
          <c:extLst>
            <c:ext xmlns:c16="http://schemas.microsoft.com/office/drawing/2014/chart" uri="{C3380CC4-5D6E-409C-BE32-E72D297353CC}">
              <c16:uniqueId val="{00000020-84B7-44F9-93F1-C312A90A977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{512CFFC7-E222-467E-AC37-DACBCD592EF9}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4B7-44F9-93F1-C312A90A977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{EB84CCC0-C78E-443B-AE41-3752E950CC0A}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4B7-44F9-93F1-C312A90A977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{4321272B-066C-42F9-9820-850FA52A2B59}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4B7-44F9-93F1-C312A90A977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{433A9B13-1F63-46DE-957B-D2F03DB3EF60}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4B7-44F9-93F1-C312A90A977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{46BA755A-640E-402D-9406-0DE82D6B4DA2}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4B7-44F9-93F1-C312A90A977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{DE039D7F-0316-4967-83C2-CFC100603A0B}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4B7-44F9-93F1-C312A90A977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{8682AAE0-866F-4E6E-A12C-99FE368E64EE}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4B7-44F9-93F1-C312A90A977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{6ECD8D6C-E1A8-4C92-9F5E-51F48DD2C394}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4B7-44F9-93F1-C312A90A977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{6F209D5F-034C-4AAA-9EA2-76511EB58046}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4B7-44F9-93F1-C312A90A977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{70A22271-50A5-41B8-98F7-9A5589B953A8}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4B7-44F9-93F1-C312A90A977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{0DB1758C-7852-402E-98C2-AC3D681600D4}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4B7-44F9-93F1-C312A90A977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{34404080-CFEB-49B5-AE9C-16C01F2D6A36}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4B7-44F9-93F1-C312A90A977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{B580DCE3-DE6D-4649-861E-0827A52C9A84}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4B7-44F9-93F1-C312A90A977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{3C4500E3-B6C0-498B-AA9F-708CF91F4353}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4B7-44F9-93F1-C312A90A977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{FFBD58F8-E3B8-4EBD-838B-366DAF500BB9}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4B7-44F9-93F1-C312A90A977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{28D75AD4-6170-4604-A0AB-5885C751B2DD}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4B7-44F9-93F1-C312A90A977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{3DE9FB71-AB5E-4593-A3A0-040110ACF80C}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4B7-44F9-93F1-C312A90A977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{3224E782-C133-4BB7-A621-9876EE357B40}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4B7-44F9-93F1-C312A90A977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{38C2EC21-299D-4FA0-9BE1-BE1D4E0D0119}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4B7-44F9-93F1-C312A90A977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{18FB6FAF-C72D-4C2F-86F0-369C08C9B0C1}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4B7-44F9-93F1-C312A90A977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{7B976E18-D064-4E31-A82D-933102944604}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4B7-44F9-93F1-C312A90A977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{08CFDB93-6CC8-4DC8-89A4-A23F2A20F1FB}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4B7-44F9-93F1-C312A90A977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{8D03FA7D-4377-4192-B5F2-7FB013E5B19F}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4B7-44F9-93F1-C312A90A977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{6AEB9AFB-EF3E-412E-A02C-0B5464CB1E8A}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4B7-44F9-93F1-C312A90A977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{4E172CAE-6153-49BA-A7A2-051A4B6E8D1C}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4B7-44F9-93F1-C312A90A977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{0A3A7826-9866-4C52-9819-B38F2CC4A538}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4B7-44F9-93F1-C312A90A977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{660C21F8-D67B-4D53-9852-79CCD91D9101}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4B7-44F9-93F1-C312A90A977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{335ED604-C1D4-48AE-BC1C-B038D85B72A8}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4B7-44F9-93F1-C312A90A977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{EBD24F48-16EC-4482-95AC-72F31457B818}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4B7-44F9-93F1-C312A90A977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{5CD141A4-F554-4A68-8BEE-07BC92E277D5}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4B7-44F9-93F1-C312A90A977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{71ADDDCF-86CC-41ED-B50D-F9E44B400656}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4B7-44F9-93F1-C312A90A977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{F170FEF9-61C9-4487-A2FD-01945A813D2E}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4B7-44F9-93F1-C312A90A97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4B7-44F9-93F1-C312A90A977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4B7-44F9-93F1-C312A90A977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{BF533134-6CB3-4A16-85AC-7E8C3420F3E5}</c15:txfldGUID>
                      <c15:f>Diagramm!$I$46</c15:f>
                      <c15:dlblFieldTableCache>
                        <c:ptCount val="1"/>
                      </c15:dlblFieldTableCache>
                    </c15:dlblFTEntry>
                  </c15:dlblFieldTable>
                  <c15:showDataLabelsRange val="0"/>
                </c:ext>
                <c:ext xmlns:c16="http://schemas.microsoft.com/office/drawing/2014/chart" uri="{C3380CC4-5D6E-409C-BE32-E72D297353CC}">
                  <c16:uniqueId val="{00000000-0DD9-49C2-A093-963A417A761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{E2511B82-CAE9-484A-839D-BF34613F8062}</c15:txfldGUID>
                      <c15:f>Diagramm!$I$47</c15:f>
                      <c15:dlblFieldTableCache>
                        <c:ptCount val="1"/>
                      </c15:dlblFieldTableCache>
                    </c15:dlblFTEntry>
                  </c15:dlblFieldTable>
                  <c15:showDataLabelsRange val="0"/>
                </c:ext>
                <c:ext xmlns:c16="http://schemas.microsoft.com/office/drawing/2014/chart" uri="{C3380CC4-5D6E-409C-BE32-E72D297353CC}">
                  <c16:uniqueId val="{00000001-0DD9-49C2-A093-963A417A761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{4B49A7CB-7573-4612-B4E1-69AA063F8EE0}</c15:txfldGUID>
                      <c15:f>Diagramm!$I$48</c15:f>
                      <c15:dlblFieldTableCache>
                        <c:ptCount val="1"/>
                      </c15:dlblFieldTableCache>
                    </c15:dlblFTEntry>
                  </c15:dlblFieldTable>
                  <c15:showDataLabelsRange val="0"/>
                </c:ext>
                <c:ext xmlns:c16="http://schemas.microsoft.com/office/drawing/2014/chart" uri="{C3380CC4-5D6E-409C-BE32-E72D297353CC}">
                  <c16:uniqueId val="{00000002-0DD9-49C2-A093-963A417A761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{FC943685-74BA-4372-9A4D-CD60F70E7878}</c15:txfldGUID>
                      <c15:f>Diagramm!$I$49</c15:f>
                      <c15:dlblFieldTableCache>
                        <c:ptCount val="1"/>
                      </c15:dlblFieldTableCache>
                    </c15:dlblFTEntry>
                  </c15:dlblFieldTable>
                  <c15:showDataLabelsRange val="0"/>
                </c:ext>
                <c:ext xmlns:c16="http://schemas.microsoft.com/office/drawing/2014/chart" uri="{C3380CC4-5D6E-409C-BE32-E72D297353CC}">
                  <c16:uniqueId val="{00000003-0DD9-49C2-A093-963A417A761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{15970907-5189-4555-8AD8-8C88D66351FB}</c15:txfldGUID>
                      <c15:f>Diagramm!$I$50</c15:f>
                      <c15:dlblFieldTableCache>
                        <c:ptCount val="1"/>
                      </c15:dlblFieldTableCache>
                    </c15:dlblFTEntry>
                  </c15:dlblFieldTable>
                  <c15:showDataLabelsRange val="0"/>
                </c:ext>
                <c:ext xmlns:c16="http://schemas.microsoft.com/office/drawing/2014/chart" uri="{C3380CC4-5D6E-409C-BE32-E72D297353CC}">
                  <c16:uniqueId val="{00000004-0DD9-49C2-A093-963A417A761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{6A41396E-9CA3-4BF8-ADF1-31545C786764}</c15:txfldGUID>
                      <c15:f>Diagramm!$I$51</c15:f>
                      <c15:dlblFieldTableCache>
                        <c:ptCount val="1"/>
                      </c15:dlblFieldTableCache>
                    </c15:dlblFTEntry>
                  </c15:dlblFieldTable>
                  <c15:showDataLabelsRange val="0"/>
                </c:ext>
                <c:ext xmlns:c16="http://schemas.microsoft.com/office/drawing/2014/chart" uri="{C3380CC4-5D6E-409C-BE32-E72D297353CC}">
                  <c16:uniqueId val="{00000005-0DD9-49C2-A093-963A417A761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{7214C2F4-1806-4E6D-B3AA-95B059DBF6FE}</c15:txfldGUID>
                      <c15:f>Diagramm!$I$52</c15:f>
                      <c15:dlblFieldTableCache>
                        <c:ptCount val="1"/>
                      </c15:dlblFieldTableCache>
                    </c15:dlblFTEntry>
                  </c15:dlblFieldTable>
                  <c15:showDataLabelsRange val="0"/>
                </c:ext>
                <c:ext xmlns:c16="http://schemas.microsoft.com/office/drawing/2014/chart" uri="{C3380CC4-5D6E-409C-BE32-E72D297353CC}">
                  <c16:uniqueId val="{00000006-0DD9-49C2-A093-963A417A761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{E5202242-D3B4-43EB-864B-EED19413BB3C}</c15:txfldGUID>
                      <c15:f>Diagramm!$I$53</c15:f>
                      <c15:dlblFieldTableCache>
                        <c:ptCount val="1"/>
                      </c15:dlblFieldTableCache>
                    </c15:dlblFTEntry>
                  </c15:dlblFieldTable>
                  <c15:showDataLabelsRange val="0"/>
                </c:ext>
                <c:ext xmlns:c16="http://schemas.microsoft.com/office/drawing/2014/chart" uri="{C3380CC4-5D6E-409C-BE32-E72D297353CC}">
                  <c16:uniqueId val="{00000007-0DD9-49C2-A093-963A417A761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{3580906D-6712-428D-B069-C86A1956EBC5}</c15:txfldGUID>
                      <c15:f>Diagramm!$I$54</c15:f>
                      <c15:dlblFieldTableCache>
                        <c:ptCount val="1"/>
                      </c15:dlblFieldTableCache>
                    </c15:dlblFTEntry>
                  </c15:dlblFieldTable>
                  <c15:showDataLabelsRange val="0"/>
                </c:ext>
                <c:ext xmlns:c16="http://schemas.microsoft.com/office/drawing/2014/chart" uri="{C3380CC4-5D6E-409C-BE32-E72D297353CC}">
                  <c16:uniqueId val="{00000008-0DD9-49C2-A093-963A417A761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{13049CC1-F0C1-405C-AD18-13C47C9FE103}</c15:txfldGUID>
                      <c15:f>Diagramm!$I$55</c15:f>
                      <c15:dlblFieldTableCache>
                        <c:ptCount val="1"/>
                      </c15:dlblFieldTableCache>
                    </c15:dlblFTEntry>
                  </c15:dlblFieldTable>
                  <c15:showDataLabelsRange val="0"/>
                </c:ext>
                <c:ext xmlns:c16="http://schemas.microsoft.com/office/drawing/2014/chart" uri="{C3380CC4-5D6E-409C-BE32-E72D297353CC}">
                  <c16:uniqueId val="{00000009-0DD9-49C2-A093-963A417A761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{489AC546-A60C-41CE-A8D1-89159DE380B1}</c15:txfldGUID>
                      <c15:f>Diagramm!$I$56</c15:f>
                      <c15:dlblFieldTableCache>
                        <c:ptCount val="1"/>
                      </c15:dlblFieldTableCache>
                    </c15:dlblFTEntry>
                  </c15:dlblFieldTable>
                  <c15:showDataLabelsRange val="0"/>
                </c:ext>
                <c:ext xmlns:c16="http://schemas.microsoft.com/office/drawing/2014/chart" uri="{C3380CC4-5D6E-409C-BE32-E72D297353CC}">
                  <c16:uniqueId val="{0000000A-0DD9-49C2-A093-963A417A761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{36E766B5-6EB9-4DA2-9EDE-1AA762FA9C33}</c15:txfldGUID>
                      <c15:f>Diagramm!$I$57</c15:f>
                      <c15:dlblFieldTableCache>
                        <c:ptCount val="1"/>
                      </c15:dlblFieldTableCache>
                    </c15:dlblFTEntry>
                  </c15:dlblFieldTable>
                  <c15:showDataLabelsRange val="0"/>
                </c:ext>
                <c:ext xmlns:c16="http://schemas.microsoft.com/office/drawing/2014/chart" uri="{C3380CC4-5D6E-409C-BE32-E72D297353CC}">
                  <c16:uniqueId val="{0000000B-0DD9-49C2-A093-963A417A761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{99463F19-D05C-4911-A6C8-6025FD2DB83D}</c15:txfldGUID>
                      <c15:f>Diagramm!$I$58</c15:f>
                      <c15:dlblFieldTableCache>
                        <c:ptCount val="1"/>
                      </c15:dlblFieldTableCache>
                    </c15:dlblFTEntry>
                  </c15:dlblFieldTable>
                  <c15:showDataLabelsRange val="0"/>
                </c:ext>
                <c:ext xmlns:c16="http://schemas.microsoft.com/office/drawing/2014/chart" uri="{C3380CC4-5D6E-409C-BE32-E72D297353CC}">
                  <c16:uniqueId val="{0000000C-0DD9-49C2-A093-963A417A761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{2370B194-BC07-4904-9E1B-920004DC5DA5}</c15:txfldGUID>
                      <c15:f>Diagramm!$I$59</c15:f>
                      <c15:dlblFieldTableCache>
                        <c:ptCount val="1"/>
                      </c15:dlblFieldTableCache>
                    </c15:dlblFTEntry>
                  </c15:dlblFieldTable>
                  <c15:showDataLabelsRange val="0"/>
                </c:ext>
                <c:ext xmlns:c16="http://schemas.microsoft.com/office/drawing/2014/chart" uri="{C3380CC4-5D6E-409C-BE32-E72D297353CC}">
                  <c16:uniqueId val="{0000000D-0DD9-49C2-A093-963A417A761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{5F35F6BB-90D8-4524-B12F-0298C18C2DD6}</c15:txfldGUID>
                      <c15:f>Diagramm!$I$60</c15:f>
                      <c15:dlblFieldTableCache>
                        <c:ptCount val="1"/>
                      </c15:dlblFieldTableCache>
                    </c15:dlblFTEntry>
                  </c15:dlblFieldTable>
                  <c15:showDataLabelsRange val="0"/>
                </c:ext>
                <c:ext xmlns:c16="http://schemas.microsoft.com/office/drawing/2014/chart" uri="{C3380CC4-5D6E-409C-BE32-E72D297353CC}">
                  <c16:uniqueId val="{0000000E-0DD9-49C2-A093-963A417A761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{376C04F5-DB88-4E50-A3B1-8087CF088AA8}</c15:txfldGUID>
                      <c15:f>Diagramm!$I$61</c15:f>
                      <c15:dlblFieldTableCache>
                        <c:ptCount val="1"/>
                      </c15:dlblFieldTableCache>
                    </c15:dlblFTEntry>
                  </c15:dlblFieldTable>
                  <c15:showDataLabelsRange val="0"/>
                </c:ext>
                <c:ext xmlns:c16="http://schemas.microsoft.com/office/drawing/2014/chart" uri="{C3380CC4-5D6E-409C-BE32-E72D297353CC}">
                  <c16:uniqueId val="{0000000F-0DD9-49C2-A093-963A417A761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{496AB49F-1200-4512-8000-3617BF6CF1BF}</c15:txfldGUID>
                      <c15:f>Diagramm!$I$62</c15:f>
                      <c15:dlblFieldTableCache>
                        <c:ptCount val="1"/>
                      </c15:dlblFieldTableCache>
                    </c15:dlblFTEntry>
                  </c15:dlblFieldTable>
                  <c15:showDataLabelsRange val="0"/>
                </c:ext>
                <c:ext xmlns:c16="http://schemas.microsoft.com/office/drawing/2014/chart" uri="{C3380CC4-5D6E-409C-BE32-E72D297353CC}">
                  <c16:uniqueId val="{00000010-0DD9-49C2-A093-963A417A761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{25BC328B-1CAE-4E57-8E35-2C4DA44499FD}</c15:txfldGUID>
                      <c15:f>Diagramm!$I$63</c15:f>
                      <c15:dlblFieldTableCache>
                        <c:ptCount val="1"/>
                      </c15:dlblFieldTableCache>
                    </c15:dlblFTEntry>
                  </c15:dlblFieldTable>
                  <c15:showDataLabelsRange val="0"/>
                </c:ext>
                <c:ext xmlns:c16="http://schemas.microsoft.com/office/drawing/2014/chart" uri="{C3380CC4-5D6E-409C-BE32-E72D297353CC}">
                  <c16:uniqueId val="{00000011-0DD9-49C2-A093-963A417A761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{CB584AEF-4787-4AE4-AE4B-CE877EE7A52A}</c15:txfldGUID>
                      <c15:f>Diagramm!$I$64</c15:f>
                      <c15:dlblFieldTableCache>
                        <c:ptCount val="1"/>
                      </c15:dlblFieldTableCache>
                    </c15:dlblFTEntry>
                  </c15:dlblFieldTable>
                  <c15:showDataLabelsRange val="0"/>
                </c:ext>
                <c:ext xmlns:c16="http://schemas.microsoft.com/office/drawing/2014/chart" uri="{C3380CC4-5D6E-409C-BE32-E72D297353CC}">
                  <c16:uniqueId val="{00000012-0DD9-49C2-A093-963A417A761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{6AF55599-3B56-4968-BF52-F1A3C86878AC}</c15:txfldGUID>
                      <c15:f>Diagramm!$I$65</c15:f>
                      <c15:dlblFieldTableCache>
                        <c:ptCount val="1"/>
                      </c15:dlblFieldTableCache>
                    </c15:dlblFTEntry>
                  </c15:dlblFieldTable>
                  <c15:showDataLabelsRange val="0"/>
                </c:ext>
                <c:ext xmlns:c16="http://schemas.microsoft.com/office/drawing/2014/chart" uri="{C3380CC4-5D6E-409C-BE32-E72D297353CC}">
                  <c16:uniqueId val="{00000013-0DD9-49C2-A093-963A417A761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{6290CD7C-C0FB-4FF4-97B9-5982D7FF1538}</c15:txfldGUID>
                      <c15:f>Diagramm!$I$66</c15:f>
                      <c15:dlblFieldTableCache>
                        <c:ptCount val="1"/>
                      </c15:dlblFieldTableCache>
                    </c15:dlblFTEntry>
                  </c15:dlblFieldTable>
                  <c15:showDataLabelsRange val="0"/>
                </c:ext>
                <c:ext xmlns:c16="http://schemas.microsoft.com/office/drawing/2014/chart" uri="{C3380CC4-5D6E-409C-BE32-E72D297353CC}">
                  <c16:uniqueId val="{00000014-0DD9-49C2-A093-963A417A761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{13B652C3-FBA8-490F-B541-7BF7F788AC89}</c15:txfldGUID>
                      <c15:f>Diagramm!$I$67</c15:f>
                      <c15:dlblFieldTableCache>
                        <c:ptCount val="1"/>
                      </c15:dlblFieldTableCache>
                    </c15:dlblFTEntry>
                  </c15:dlblFieldTable>
                  <c15:showDataLabelsRange val="0"/>
                </c:ext>
                <c:ext xmlns:c16="http://schemas.microsoft.com/office/drawing/2014/chart" uri="{C3380CC4-5D6E-409C-BE32-E72D297353CC}">
                  <c16:uniqueId val="{00000015-0DD9-49C2-A093-963A417A761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DD9-49C2-A093-963A417A761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{F85523B0-8799-4EB7-B8A5-E9C012897DD5}</c15:txfldGUID>
                      <c15:f>Diagramm!$K$46</c15:f>
                      <c15:dlblFieldTableCache>
                        <c:ptCount val="1"/>
                      </c15:dlblFieldTableCache>
                    </c15:dlblFTEntry>
                  </c15:dlblFieldTable>
                  <c15:showDataLabelsRange val="0"/>
                </c:ext>
                <c:ext xmlns:c16="http://schemas.microsoft.com/office/drawing/2014/chart" uri="{C3380CC4-5D6E-409C-BE32-E72D297353CC}">
                  <c16:uniqueId val="{00000017-0DD9-49C2-A093-963A417A761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{97C81E00-5BB1-40F8-847E-D454A590E3AC}</c15:txfldGUID>
                      <c15:f>Diagramm!$K$47</c15:f>
                      <c15:dlblFieldTableCache>
                        <c:ptCount val="1"/>
                      </c15:dlblFieldTableCache>
                    </c15:dlblFTEntry>
                  </c15:dlblFieldTable>
                  <c15:showDataLabelsRange val="0"/>
                </c:ext>
                <c:ext xmlns:c16="http://schemas.microsoft.com/office/drawing/2014/chart" uri="{C3380CC4-5D6E-409C-BE32-E72D297353CC}">
                  <c16:uniqueId val="{00000018-0DD9-49C2-A093-963A417A761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{219739D8-235E-4407-94CC-F18C138765F0}</c15:txfldGUID>
                      <c15:f>Diagramm!$K$48</c15:f>
                      <c15:dlblFieldTableCache>
                        <c:ptCount val="1"/>
                      </c15:dlblFieldTableCache>
                    </c15:dlblFTEntry>
                  </c15:dlblFieldTable>
                  <c15:showDataLabelsRange val="0"/>
                </c:ext>
                <c:ext xmlns:c16="http://schemas.microsoft.com/office/drawing/2014/chart" uri="{C3380CC4-5D6E-409C-BE32-E72D297353CC}">
                  <c16:uniqueId val="{00000019-0DD9-49C2-A093-963A417A761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{3D2A26A6-BDAA-40EF-A1BC-64FE8B4A3424}</c15:txfldGUID>
                      <c15:f>Diagramm!$K$49</c15:f>
                      <c15:dlblFieldTableCache>
                        <c:ptCount val="1"/>
                      </c15:dlblFieldTableCache>
                    </c15:dlblFTEntry>
                  </c15:dlblFieldTable>
                  <c15:showDataLabelsRange val="0"/>
                </c:ext>
                <c:ext xmlns:c16="http://schemas.microsoft.com/office/drawing/2014/chart" uri="{C3380CC4-5D6E-409C-BE32-E72D297353CC}">
                  <c16:uniqueId val="{0000001A-0DD9-49C2-A093-963A417A761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{47E6AEBE-42BB-4BCE-8363-CA299BD43568}</c15:txfldGUID>
                      <c15:f>Diagramm!$K$50</c15:f>
                      <c15:dlblFieldTableCache>
                        <c:ptCount val="1"/>
                      </c15:dlblFieldTableCache>
                    </c15:dlblFTEntry>
                  </c15:dlblFieldTable>
                  <c15:showDataLabelsRange val="0"/>
                </c:ext>
                <c:ext xmlns:c16="http://schemas.microsoft.com/office/drawing/2014/chart" uri="{C3380CC4-5D6E-409C-BE32-E72D297353CC}">
                  <c16:uniqueId val="{0000001B-0DD9-49C2-A093-963A417A761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{286EF102-4F3A-4496-9262-FA89C1318882}</c15:txfldGUID>
                      <c15:f>Diagramm!$K$51</c15:f>
                      <c15:dlblFieldTableCache>
                        <c:ptCount val="1"/>
                      </c15:dlblFieldTableCache>
                    </c15:dlblFTEntry>
                  </c15:dlblFieldTable>
                  <c15:showDataLabelsRange val="0"/>
                </c:ext>
                <c:ext xmlns:c16="http://schemas.microsoft.com/office/drawing/2014/chart" uri="{C3380CC4-5D6E-409C-BE32-E72D297353CC}">
                  <c16:uniqueId val="{0000001C-0DD9-49C2-A093-963A417A761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{0BE95117-7474-4F0B-9EC2-AE66F15EB822}</c15:txfldGUID>
                      <c15:f>Diagramm!$K$52</c15:f>
                      <c15:dlblFieldTableCache>
                        <c:ptCount val="1"/>
                      </c15:dlblFieldTableCache>
                    </c15:dlblFTEntry>
                  </c15:dlblFieldTable>
                  <c15:showDataLabelsRange val="0"/>
                </c:ext>
                <c:ext xmlns:c16="http://schemas.microsoft.com/office/drawing/2014/chart" uri="{C3380CC4-5D6E-409C-BE32-E72D297353CC}">
                  <c16:uniqueId val="{0000001D-0DD9-49C2-A093-963A417A761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{173BAF3A-9D87-42E1-8204-3C87970A1F14}</c15:txfldGUID>
                      <c15:f>Diagramm!$K$53</c15:f>
                      <c15:dlblFieldTableCache>
                        <c:ptCount val="1"/>
                      </c15:dlblFieldTableCache>
                    </c15:dlblFTEntry>
                  </c15:dlblFieldTable>
                  <c15:showDataLabelsRange val="0"/>
                </c:ext>
                <c:ext xmlns:c16="http://schemas.microsoft.com/office/drawing/2014/chart" uri="{C3380CC4-5D6E-409C-BE32-E72D297353CC}">
                  <c16:uniqueId val="{0000001E-0DD9-49C2-A093-963A417A761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{26F3D368-8D17-45D3-B30A-C9567E1DF4C0}</c15:txfldGUID>
                      <c15:f>Diagramm!$K$54</c15:f>
                      <c15:dlblFieldTableCache>
                        <c:ptCount val="1"/>
                      </c15:dlblFieldTableCache>
                    </c15:dlblFTEntry>
                  </c15:dlblFieldTable>
                  <c15:showDataLabelsRange val="0"/>
                </c:ext>
                <c:ext xmlns:c16="http://schemas.microsoft.com/office/drawing/2014/chart" uri="{C3380CC4-5D6E-409C-BE32-E72D297353CC}">
                  <c16:uniqueId val="{0000001F-0DD9-49C2-A093-963A417A761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{F821DD83-975D-4AB7-9A64-4FE1A7C364C3}</c15:txfldGUID>
                      <c15:f>Diagramm!$K$55</c15:f>
                      <c15:dlblFieldTableCache>
                        <c:ptCount val="1"/>
                      </c15:dlblFieldTableCache>
                    </c15:dlblFTEntry>
                  </c15:dlblFieldTable>
                  <c15:showDataLabelsRange val="0"/>
                </c:ext>
                <c:ext xmlns:c16="http://schemas.microsoft.com/office/drawing/2014/chart" uri="{C3380CC4-5D6E-409C-BE32-E72D297353CC}">
                  <c16:uniqueId val="{00000020-0DD9-49C2-A093-963A417A761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{354EFC16-C730-445D-B32F-026C302AEBEB}</c15:txfldGUID>
                      <c15:f>Diagramm!$K$56</c15:f>
                      <c15:dlblFieldTableCache>
                        <c:ptCount val="1"/>
                      </c15:dlblFieldTableCache>
                    </c15:dlblFTEntry>
                  </c15:dlblFieldTable>
                  <c15:showDataLabelsRange val="0"/>
                </c:ext>
                <c:ext xmlns:c16="http://schemas.microsoft.com/office/drawing/2014/chart" uri="{C3380CC4-5D6E-409C-BE32-E72D297353CC}">
                  <c16:uniqueId val="{00000021-0DD9-49C2-A093-963A417A761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{B5A74358-0B6C-4A68-A7ED-7FB3DE51A03F}</c15:txfldGUID>
                      <c15:f>Diagramm!$K$57</c15:f>
                      <c15:dlblFieldTableCache>
                        <c:ptCount val="1"/>
                      </c15:dlblFieldTableCache>
                    </c15:dlblFTEntry>
                  </c15:dlblFieldTable>
                  <c15:showDataLabelsRange val="0"/>
                </c:ext>
                <c:ext xmlns:c16="http://schemas.microsoft.com/office/drawing/2014/chart" uri="{C3380CC4-5D6E-409C-BE32-E72D297353CC}">
                  <c16:uniqueId val="{00000022-0DD9-49C2-A093-963A417A761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{6F9F5F83-BB34-4113-87AC-D2CB6E074BFD}</c15:txfldGUID>
                      <c15:f>Diagramm!$K$58</c15:f>
                      <c15:dlblFieldTableCache>
                        <c:ptCount val="1"/>
                      </c15:dlblFieldTableCache>
                    </c15:dlblFTEntry>
                  </c15:dlblFieldTable>
                  <c15:showDataLabelsRange val="0"/>
                </c:ext>
                <c:ext xmlns:c16="http://schemas.microsoft.com/office/drawing/2014/chart" uri="{C3380CC4-5D6E-409C-BE32-E72D297353CC}">
                  <c16:uniqueId val="{00000023-0DD9-49C2-A093-963A417A761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{851ADB92-5ECB-4536-8272-BA4CC98CBC4A}</c15:txfldGUID>
                      <c15:f>Diagramm!$K$59</c15:f>
                      <c15:dlblFieldTableCache>
                        <c:ptCount val="1"/>
                      </c15:dlblFieldTableCache>
                    </c15:dlblFTEntry>
                  </c15:dlblFieldTable>
                  <c15:showDataLabelsRange val="0"/>
                </c:ext>
                <c:ext xmlns:c16="http://schemas.microsoft.com/office/drawing/2014/chart" uri="{C3380CC4-5D6E-409C-BE32-E72D297353CC}">
                  <c16:uniqueId val="{00000024-0DD9-49C2-A093-963A417A761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{EA7F715E-41D4-4BEE-870C-6F65C7E5BD5D}</c15:txfldGUID>
                      <c15:f>Diagramm!$K$60</c15:f>
                      <c15:dlblFieldTableCache>
                        <c:ptCount val="1"/>
                      </c15:dlblFieldTableCache>
                    </c15:dlblFTEntry>
                  </c15:dlblFieldTable>
                  <c15:showDataLabelsRange val="0"/>
                </c:ext>
                <c:ext xmlns:c16="http://schemas.microsoft.com/office/drawing/2014/chart" uri="{C3380CC4-5D6E-409C-BE32-E72D297353CC}">
                  <c16:uniqueId val="{00000025-0DD9-49C2-A093-963A417A761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{77D733AE-2CFA-42AD-AA15-DAF43DEBB0DC}</c15:txfldGUID>
                      <c15:f>Diagramm!$K$61</c15:f>
                      <c15:dlblFieldTableCache>
                        <c:ptCount val="1"/>
                      </c15:dlblFieldTableCache>
                    </c15:dlblFTEntry>
                  </c15:dlblFieldTable>
                  <c15:showDataLabelsRange val="0"/>
                </c:ext>
                <c:ext xmlns:c16="http://schemas.microsoft.com/office/drawing/2014/chart" uri="{C3380CC4-5D6E-409C-BE32-E72D297353CC}">
                  <c16:uniqueId val="{00000026-0DD9-49C2-A093-963A417A761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{564B9762-C3D3-4D52-9BF3-09E4BD84F839}</c15:txfldGUID>
                      <c15:f>Diagramm!$K$62</c15:f>
                      <c15:dlblFieldTableCache>
                        <c:ptCount val="1"/>
                      </c15:dlblFieldTableCache>
                    </c15:dlblFTEntry>
                  </c15:dlblFieldTable>
                  <c15:showDataLabelsRange val="0"/>
                </c:ext>
                <c:ext xmlns:c16="http://schemas.microsoft.com/office/drawing/2014/chart" uri="{C3380CC4-5D6E-409C-BE32-E72D297353CC}">
                  <c16:uniqueId val="{00000027-0DD9-49C2-A093-963A417A761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{34A93BF7-16B3-4B31-81F2-28EC8E71BF6C}</c15:txfldGUID>
                      <c15:f>Diagramm!$K$63</c15:f>
                      <c15:dlblFieldTableCache>
                        <c:ptCount val="1"/>
                      </c15:dlblFieldTableCache>
                    </c15:dlblFTEntry>
                  </c15:dlblFieldTable>
                  <c15:showDataLabelsRange val="0"/>
                </c:ext>
                <c:ext xmlns:c16="http://schemas.microsoft.com/office/drawing/2014/chart" uri="{C3380CC4-5D6E-409C-BE32-E72D297353CC}">
                  <c16:uniqueId val="{00000028-0DD9-49C2-A093-963A417A761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{100230A9-6CC6-4477-A086-89309CBD5C92}</c15:txfldGUID>
                      <c15:f>Diagramm!$K$64</c15:f>
                      <c15:dlblFieldTableCache>
                        <c:ptCount val="1"/>
                      </c15:dlblFieldTableCache>
                    </c15:dlblFTEntry>
                  </c15:dlblFieldTable>
                  <c15:showDataLabelsRange val="0"/>
                </c:ext>
                <c:ext xmlns:c16="http://schemas.microsoft.com/office/drawing/2014/chart" uri="{C3380CC4-5D6E-409C-BE32-E72D297353CC}">
                  <c16:uniqueId val="{00000029-0DD9-49C2-A093-963A417A761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{C9ED48EC-18CD-4DF2-A0A6-F2C2A6B88A32}</c15:txfldGUID>
                      <c15:f>Diagramm!$K$65</c15:f>
                      <c15:dlblFieldTableCache>
                        <c:ptCount val="1"/>
                      </c15:dlblFieldTableCache>
                    </c15:dlblFTEntry>
                  </c15:dlblFieldTable>
                  <c15:showDataLabelsRange val="0"/>
                </c:ext>
                <c:ext xmlns:c16="http://schemas.microsoft.com/office/drawing/2014/chart" uri="{C3380CC4-5D6E-409C-BE32-E72D297353CC}">
                  <c16:uniqueId val="{0000002A-0DD9-49C2-A093-963A417A761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{898EFE18-A079-47A8-B983-8C69FB77648C}</c15:txfldGUID>
                      <c15:f>Diagramm!$K$66</c15:f>
                      <c15:dlblFieldTableCache>
                        <c:ptCount val="1"/>
                      </c15:dlblFieldTableCache>
                    </c15:dlblFTEntry>
                  </c15:dlblFieldTable>
                  <c15:showDataLabelsRange val="0"/>
                </c:ext>
                <c:ext xmlns:c16="http://schemas.microsoft.com/office/drawing/2014/chart" uri="{C3380CC4-5D6E-409C-BE32-E72D297353CC}">
                  <c16:uniqueId val="{0000002B-0DD9-49C2-A093-963A417A761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{6EB4E44D-BAE9-464E-BCC3-16E20D5D8B02}</c15:txfldGUID>
                      <c15:f>Diagramm!$K$67</c15:f>
                      <c15:dlblFieldTableCache>
                        <c:ptCount val="1"/>
                      </c15:dlblFieldTableCache>
                    </c15:dlblFTEntry>
                  </c15:dlblFieldTable>
                  <c15:showDataLabelsRange val="0"/>
                </c:ext>
                <c:ext xmlns:c16="http://schemas.microsoft.com/office/drawing/2014/chart" uri="{C3380CC4-5D6E-409C-BE32-E72D297353CC}">
                  <c16:uniqueId val="{0000002C-0DD9-49C2-A093-963A417A761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DD9-49C2-A093-963A417A761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{0CF63052-A352-48B7-A875-0BC5BF0D9134}</c15:txfldGUID>
                      <c15:f>Diagramm!$J$46</c15:f>
                      <c15:dlblFieldTableCache>
                        <c:ptCount val="1"/>
                      </c15:dlblFieldTableCache>
                    </c15:dlblFTEntry>
                  </c15:dlblFieldTable>
                  <c15:showDataLabelsRange val="0"/>
                </c:ext>
                <c:ext xmlns:c16="http://schemas.microsoft.com/office/drawing/2014/chart" uri="{C3380CC4-5D6E-409C-BE32-E72D297353CC}">
                  <c16:uniqueId val="{0000002E-0DD9-49C2-A093-963A417A761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{F80CC0F9-6022-4440-BEFC-E1E03B637969}</c15:txfldGUID>
                      <c15:f>Diagramm!$J$47</c15:f>
                      <c15:dlblFieldTableCache>
                        <c:ptCount val="1"/>
                      </c15:dlblFieldTableCache>
                    </c15:dlblFTEntry>
                  </c15:dlblFieldTable>
                  <c15:showDataLabelsRange val="0"/>
                </c:ext>
                <c:ext xmlns:c16="http://schemas.microsoft.com/office/drawing/2014/chart" uri="{C3380CC4-5D6E-409C-BE32-E72D297353CC}">
                  <c16:uniqueId val="{0000002F-0DD9-49C2-A093-963A417A761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{5A84E5CA-16D3-4DEC-9A7D-3AF19341ABA0}</c15:txfldGUID>
                      <c15:f>Diagramm!$J$48</c15:f>
                      <c15:dlblFieldTableCache>
                        <c:ptCount val="1"/>
                      </c15:dlblFieldTableCache>
                    </c15:dlblFTEntry>
                  </c15:dlblFieldTable>
                  <c15:showDataLabelsRange val="0"/>
                </c:ext>
                <c:ext xmlns:c16="http://schemas.microsoft.com/office/drawing/2014/chart" uri="{C3380CC4-5D6E-409C-BE32-E72D297353CC}">
                  <c16:uniqueId val="{00000030-0DD9-49C2-A093-963A417A761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{F3227022-A560-4318-9B17-93A74FD17574}</c15:txfldGUID>
                      <c15:f>Diagramm!$J$49</c15:f>
                      <c15:dlblFieldTableCache>
                        <c:ptCount val="1"/>
                      </c15:dlblFieldTableCache>
                    </c15:dlblFTEntry>
                  </c15:dlblFieldTable>
                  <c15:showDataLabelsRange val="0"/>
                </c:ext>
                <c:ext xmlns:c16="http://schemas.microsoft.com/office/drawing/2014/chart" uri="{C3380CC4-5D6E-409C-BE32-E72D297353CC}">
                  <c16:uniqueId val="{00000031-0DD9-49C2-A093-963A417A761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{3B64C04A-90F1-4EA7-BFD9-086DC7385D9B}</c15:txfldGUID>
                      <c15:f>Diagramm!$J$50</c15:f>
                      <c15:dlblFieldTableCache>
                        <c:ptCount val="1"/>
                      </c15:dlblFieldTableCache>
                    </c15:dlblFTEntry>
                  </c15:dlblFieldTable>
                  <c15:showDataLabelsRange val="0"/>
                </c:ext>
                <c:ext xmlns:c16="http://schemas.microsoft.com/office/drawing/2014/chart" uri="{C3380CC4-5D6E-409C-BE32-E72D297353CC}">
                  <c16:uniqueId val="{00000032-0DD9-49C2-A093-963A417A761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{01D6A48B-0033-4AB9-A08D-626493601F2D}</c15:txfldGUID>
                      <c15:f>Diagramm!$J$51</c15:f>
                      <c15:dlblFieldTableCache>
                        <c:ptCount val="1"/>
                      </c15:dlblFieldTableCache>
                    </c15:dlblFTEntry>
                  </c15:dlblFieldTable>
                  <c15:showDataLabelsRange val="0"/>
                </c:ext>
                <c:ext xmlns:c16="http://schemas.microsoft.com/office/drawing/2014/chart" uri="{C3380CC4-5D6E-409C-BE32-E72D297353CC}">
                  <c16:uniqueId val="{00000033-0DD9-49C2-A093-963A417A761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{8B41CEF2-6BE3-4846-9428-B957D9C2837F}</c15:txfldGUID>
                      <c15:f>Diagramm!$J$52</c15:f>
                      <c15:dlblFieldTableCache>
                        <c:ptCount val="1"/>
                      </c15:dlblFieldTableCache>
                    </c15:dlblFTEntry>
                  </c15:dlblFieldTable>
                  <c15:showDataLabelsRange val="0"/>
                </c:ext>
                <c:ext xmlns:c16="http://schemas.microsoft.com/office/drawing/2014/chart" uri="{C3380CC4-5D6E-409C-BE32-E72D297353CC}">
                  <c16:uniqueId val="{00000034-0DD9-49C2-A093-963A417A761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{8CFA4F28-EF02-460C-AF23-226FF09B65F1}</c15:txfldGUID>
                      <c15:f>Diagramm!$J$53</c15:f>
                      <c15:dlblFieldTableCache>
                        <c:ptCount val="1"/>
                      </c15:dlblFieldTableCache>
                    </c15:dlblFTEntry>
                  </c15:dlblFieldTable>
                  <c15:showDataLabelsRange val="0"/>
                </c:ext>
                <c:ext xmlns:c16="http://schemas.microsoft.com/office/drawing/2014/chart" uri="{C3380CC4-5D6E-409C-BE32-E72D297353CC}">
                  <c16:uniqueId val="{00000035-0DD9-49C2-A093-963A417A761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{BCA578C0-36E5-4872-BA23-E54BC1103549}</c15:txfldGUID>
                      <c15:f>Diagramm!$J$54</c15:f>
                      <c15:dlblFieldTableCache>
                        <c:ptCount val="1"/>
                      </c15:dlblFieldTableCache>
                    </c15:dlblFTEntry>
                  </c15:dlblFieldTable>
                  <c15:showDataLabelsRange val="0"/>
                </c:ext>
                <c:ext xmlns:c16="http://schemas.microsoft.com/office/drawing/2014/chart" uri="{C3380CC4-5D6E-409C-BE32-E72D297353CC}">
                  <c16:uniqueId val="{00000036-0DD9-49C2-A093-963A417A761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{CDE26274-BCC5-491B-91B4-94D7BDB50EA6}</c15:txfldGUID>
                      <c15:f>Diagramm!$J$55</c15:f>
                      <c15:dlblFieldTableCache>
                        <c:ptCount val="1"/>
                      </c15:dlblFieldTableCache>
                    </c15:dlblFTEntry>
                  </c15:dlblFieldTable>
                  <c15:showDataLabelsRange val="0"/>
                </c:ext>
                <c:ext xmlns:c16="http://schemas.microsoft.com/office/drawing/2014/chart" uri="{C3380CC4-5D6E-409C-BE32-E72D297353CC}">
                  <c16:uniqueId val="{00000037-0DD9-49C2-A093-963A417A761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{2AFFE4B2-AAEF-40E4-99CE-3953A7DE215D}</c15:txfldGUID>
                      <c15:f>Diagramm!$J$56</c15:f>
                      <c15:dlblFieldTableCache>
                        <c:ptCount val="1"/>
                      </c15:dlblFieldTableCache>
                    </c15:dlblFTEntry>
                  </c15:dlblFieldTable>
                  <c15:showDataLabelsRange val="0"/>
                </c:ext>
                <c:ext xmlns:c16="http://schemas.microsoft.com/office/drawing/2014/chart" uri="{C3380CC4-5D6E-409C-BE32-E72D297353CC}">
                  <c16:uniqueId val="{00000038-0DD9-49C2-A093-963A417A761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{2DF11DAC-5232-4126-9676-102A9C2BF072}</c15:txfldGUID>
                      <c15:f>Diagramm!$J$57</c15:f>
                      <c15:dlblFieldTableCache>
                        <c:ptCount val="1"/>
                      </c15:dlblFieldTableCache>
                    </c15:dlblFTEntry>
                  </c15:dlblFieldTable>
                  <c15:showDataLabelsRange val="0"/>
                </c:ext>
                <c:ext xmlns:c16="http://schemas.microsoft.com/office/drawing/2014/chart" uri="{C3380CC4-5D6E-409C-BE32-E72D297353CC}">
                  <c16:uniqueId val="{00000039-0DD9-49C2-A093-963A417A761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{4A224553-78ED-4F9A-B7BD-04BA16A619A1}</c15:txfldGUID>
                      <c15:f>Diagramm!$J$58</c15:f>
                      <c15:dlblFieldTableCache>
                        <c:ptCount val="1"/>
                      </c15:dlblFieldTableCache>
                    </c15:dlblFTEntry>
                  </c15:dlblFieldTable>
                  <c15:showDataLabelsRange val="0"/>
                </c:ext>
                <c:ext xmlns:c16="http://schemas.microsoft.com/office/drawing/2014/chart" uri="{C3380CC4-5D6E-409C-BE32-E72D297353CC}">
                  <c16:uniqueId val="{0000003A-0DD9-49C2-A093-963A417A761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{82D05F73-ECBA-4B71-B0D9-09E05CF344FC}</c15:txfldGUID>
                      <c15:f>Diagramm!$J$59</c15:f>
                      <c15:dlblFieldTableCache>
                        <c:ptCount val="1"/>
                      </c15:dlblFieldTableCache>
                    </c15:dlblFTEntry>
                  </c15:dlblFieldTable>
                  <c15:showDataLabelsRange val="0"/>
                </c:ext>
                <c:ext xmlns:c16="http://schemas.microsoft.com/office/drawing/2014/chart" uri="{C3380CC4-5D6E-409C-BE32-E72D297353CC}">
                  <c16:uniqueId val="{0000003B-0DD9-49C2-A093-963A417A761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{9A08EE59-EAAB-45C6-9EB2-FD9D4C505FA2}</c15:txfldGUID>
                      <c15:f>Diagramm!$J$60</c15:f>
                      <c15:dlblFieldTableCache>
                        <c:ptCount val="1"/>
                      </c15:dlblFieldTableCache>
                    </c15:dlblFTEntry>
                  </c15:dlblFieldTable>
                  <c15:showDataLabelsRange val="0"/>
                </c:ext>
                <c:ext xmlns:c16="http://schemas.microsoft.com/office/drawing/2014/chart" uri="{C3380CC4-5D6E-409C-BE32-E72D297353CC}">
                  <c16:uniqueId val="{0000003C-0DD9-49C2-A093-963A417A761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{1BF8E4CA-9D78-4979-99EE-A4AA969CFD4E}</c15:txfldGUID>
                      <c15:f>Diagramm!$J$61</c15:f>
                      <c15:dlblFieldTableCache>
                        <c:ptCount val="1"/>
                      </c15:dlblFieldTableCache>
                    </c15:dlblFTEntry>
                  </c15:dlblFieldTable>
                  <c15:showDataLabelsRange val="0"/>
                </c:ext>
                <c:ext xmlns:c16="http://schemas.microsoft.com/office/drawing/2014/chart" uri="{C3380CC4-5D6E-409C-BE32-E72D297353CC}">
                  <c16:uniqueId val="{0000003D-0DD9-49C2-A093-963A417A761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{FEDB1133-B066-4779-849E-44CC0CD2A651}</c15:txfldGUID>
                      <c15:f>Diagramm!$J$62</c15:f>
                      <c15:dlblFieldTableCache>
                        <c:ptCount val="1"/>
                      </c15:dlblFieldTableCache>
                    </c15:dlblFTEntry>
                  </c15:dlblFieldTable>
                  <c15:showDataLabelsRange val="0"/>
                </c:ext>
                <c:ext xmlns:c16="http://schemas.microsoft.com/office/drawing/2014/chart" uri="{C3380CC4-5D6E-409C-BE32-E72D297353CC}">
                  <c16:uniqueId val="{0000003E-0DD9-49C2-A093-963A417A761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{9D33DAC3-6297-49FE-A741-707E2C9F7D21}</c15:txfldGUID>
                      <c15:f>Diagramm!$J$63</c15:f>
                      <c15:dlblFieldTableCache>
                        <c:ptCount val="1"/>
                      </c15:dlblFieldTableCache>
                    </c15:dlblFTEntry>
                  </c15:dlblFieldTable>
                  <c15:showDataLabelsRange val="0"/>
                </c:ext>
                <c:ext xmlns:c16="http://schemas.microsoft.com/office/drawing/2014/chart" uri="{C3380CC4-5D6E-409C-BE32-E72D297353CC}">
                  <c16:uniqueId val="{0000003F-0DD9-49C2-A093-963A417A761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{3C998223-F689-44F3-A3BA-1FE1DBADB822}</c15:txfldGUID>
                      <c15:f>Diagramm!$J$64</c15:f>
                      <c15:dlblFieldTableCache>
                        <c:ptCount val="1"/>
                      </c15:dlblFieldTableCache>
                    </c15:dlblFTEntry>
                  </c15:dlblFieldTable>
                  <c15:showDataLabelsRange val="0"/>
                </c:ext>
                <c:ext xmlns:c16="http://schemas.microsoft.com/office/drawing/2014/chart" uri="{C3380CC4-5D6E-409C-BE32-E72D297353CC}">
                  <c16:uniqueId val="{00000040-0DD9-49C2-A093-963A417A761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{AB9A5E20-5C4C-462C-8AD3-1DC73A3518A2}</c15:txfldGUID>
                      <c15:f>Diagramm!$J$65</c15:f>
                      <c15:dlblFieldTableCache>
                        <c:ptCount val="1"/>
                      </c15:dlblFieldTableCache>
                    </c15:dlblFTEntry>
                  </c15:dlblFieldTable>
                  <c15:showDataLabelsRange val="0"/>
                </c:ext>
                <c:ext xmlns:c16="http://schemas.microsoft.com/office/drawing/2014/chart" uri="{C3380CC4-5D6E-409C-BE32-E72D297353CC}">
                  <c16:uniqueId val="{00000041-0DD9-49C2-A093-963A417A761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{C0E45F40-AC37-480D-8909-3F4C086DFAF9}</c15:txfldGUID>
                      <c15:f>Diagramm!$J$66</c15:f>
                      <c15:dlblFieldTableCache>
                        <c:ptCount val="1"/>
                      </c15:dlblFieldTableCache>
                    </c15:dlblFTEntry>
                  </c15:dlblFieldTable>
                  <c15:showDataLabelsRange val="0"/>
                </c:ext>
                <c:ext xmlns:c16="http://schemas.microsoft.com/office/drawing/2014/chart" uri="{C3380CC4-5D6E-409C-BE32-E72D297353CC}">
                  <c16:uniqueId val="{00000042-0DD9-49C2-A093-963A417A761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{22CDC7CC-9805-47AE-8DDF-1328B2E8C9D3}</c15:txfldGUID>
                      <c15:f>Diagramm!$J$67</c15:f>
                      <c15:dlblFieldTableCache>
                        <c:ptCount val="1"/>
                      </c15:dlblFieldTableCache>
                    </c15:dlblFTEntry>
                  </c15:dlblFieldTable>
                  <c15:showDataLabelsRange val="0"/>
                </c:ext>
                <c:ext xmlns:c16="http://schemas.microsoft.com/office/drawing/2014/chart" uri="{C3380CC4-5D6E-409C-BE32-E72D297353CC}">
                  <c16:uniqueId val="{00000043-0DD9-49C2-A093-963A417A761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DD9-49C2-A093-963A417A761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96-4511-A6A0-CE588C19A28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96-4511-A6A0-CE588C19A28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96-4511-A6A0-CE588C19A28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96-4511-A6A0-CE588C19A28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96-4511-A6A0-CE588C19A28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96-4511-A6A0-CE588C19A28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96-4511-A6A0-CE588C19A28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96-4511-A6A0-CE588C19A28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96-4511-A6A0-CE588C19A28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96-4511-A6A0-CE588C19A28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96-4511-A6A0-CE588C19A28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96-4511-A6A0-CE588C19A28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96-4511-A6A0-CE588C19A28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F96-4511-A6A0-CE588C19A28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96-4511-A6A0-CE588C19A28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F96-4511-A6A0-CE588C19A28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96-4511-A6A0-CE588C19A28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F96-4511-A6A0-CE588C19A28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96-4511-A6A0-CE588C19A28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F96-4511-A6A0-CE588C19A28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F96-4511-A6A0-CE588C19A28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F96-4511-A6A0-CE588C19A28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F96-4511-A6A0-CE588C19A28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F96-4511-A6A0-CE588C19A28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F96-4511-A6A0-CE588C19A28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F96-4511-A6A0-CE588C19A28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F96-4511-A6A0-CE588C19A28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F96-4511-A6A0-CE588C19A28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F96-4511-A6A0-CE588C19A28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F96-4511-A6A0-CE588C19A28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F96-4511-A6A0-CE588C19A28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F96-4511-A6A0-CE588C19A28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F96-4511-A6A0-CE588C19A28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F96-4511-A6A0-CE588C19A28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F96-4511-A6A0-CE588C19A28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F96-4511-A6A0-CE588C19A28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F96-4511-A6A0-CE588C19A28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F96-4511-A6A0-CE588C19A28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F96-4511-A6A0-CE588C19A28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F96-4511-A6A0-CE588C19A28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F96-4511-A6A0-CE588C19A28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F96-4511-A6A0-CE588C19A28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F96-4511-A6A0-CE588C19A28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F96-4511-A6A0-CE588C19A28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F96-4511-A6A0-CE588C19A28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F96-4511-A6A0-CE588C19A28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F96-4511-A6A0-CE588C19A28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F96-4511-A6A0-CE588C19A28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F96-4511-A6A0-CE588C19A28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F96-4511-A6A0-CE588C19A28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F96-4511-A6A0-CE588C19A28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F96-4511-A6A0-CE588C19A28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F96-4511-A6A0-CE588C19A28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F96-4511-A6A0-CE588C19A28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F96-4511-A6A0-CE588C19A28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F96-4511-A6A0-CE588C19A28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F96-4511-A6A0-CE588C19A28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F96-4511-A6A0-CE588C19A28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F96-4511-A6A0-CE588C19A28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F96-4511-A6A0-CE588C19A28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F96-4511-A6A0-CE588C19A28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F96-4511-A6A0-CE588C19A28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F96-4511-A6A0-CE588C19A28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F96-4511-A6A0-CE588C19A28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F96-4511-A6A0-CE588C19A28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F96-4511-A6A0-CE588C19A28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F96-4511-A6A0-CE588C19A28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F96-4511-A6A0-CE588C19A28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F96-4511-A6A0-CE588C19A28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101.61485765017817</c:v>
                </c:pt>
                <c:pt idx="2">
                  <c:v>103.43607155283081</c:v>
                </c:pt>
                <c:pt idx="3">
                  <c:v>102.56025722546821</c:v>
                </c:pt>
                <c:pt idx="4">
                  <c:v>103.01376108265048</c:v>
                </c:pt>
                <c:pt idx="5">
                  <c:v>103.48646087029549</c:v>
                </c:pt>
                <c:pt idx="6">
                  <c:v>105.37965951218342</c:v>
                </c:pt>
                <c:pt idx="7">
                  <c:v>104.10792911902678</c:v>
                </c:pt>
                <c:pt idx="8">
                  <c:v>103.53685018776019</c:v>
                </c:pt>
                <c:pt idx="9">
                  <c:v>104.72459838514234</c:v>
                </c:pt>
                <c:pt idx="10">
                  <c:v>106.06831351753428</c:v>
                </c:pt>
                <c:pt idx="11">
                  <c:v>105.36046358172067</c:v>
                </c:pt>
                <c:pt idx="12">
                  <c:v>105.00653861381389</c:v>
                </c:pt>
                <c:pt idx="13">
                  <c:v>106.16429316984799</c:v>
                </c:pt>
                <c:pt idx="14">
                  <c:v>107.95791292246044</c:v>
                </c:pt>
                <c:pt idx="15">
                  <c:v>107.54879965447326</c:v>
                </c:pt>
                <c:pt idx="16">
                  <c:v>107.09529579729097</c:v>
                </c:pt>
                <c:pt idx="17">
                  <c:v>108.52539261676523</c:v>
                </c:pt>
                <c:pt idx="18">
                  <c:v>110.62614725678156</c:v>
                </c:pt>
                <c:pt idx="19">
                  <c:v>110.40059507384434</c:v>
                </c:pt>
                <c:pt idx="20">
                  <c:v>110.28421974541398</c:v>
                </c:pt>
                <c:pt idx="21">
                  <c:v>110.9932694268815</c:v>
                </c:pt>
                <c:pt idx="22">
                  <c:v>113.81627095055849</c:v>
                </c:pt>
                <c:pt idx="23">
                  <c:v>113.30997828460367</c:v>
                </c:pt>
                <c:pt idx="24">
                  <c:v>113.10602152343702</c:v>
                </c:pt>
              </c:numCache>
            </c:numRef>
          </c:val>
          <c:smooth val="0"/>
          <c:extLst>
            <c:ext xmlns:c16="http://schemas.microsoft.com/office/drawing/2014/chart" uri="{C3380CC4-5D6E-409C-BE32-E72D297353CC}">
              <c16:uniqueId val="{00000000-7719-4A75-8D4C-56E55C85F27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102.93221629855293</c:v>
                </c:pt>
                <c:pt idx="2">
                  <c:v>109.52018278750953</c:v>
                </c:pt>
                <c:pt idx="3">
                  <c:v>106.39756283320641</c:v>
                </c:pt>
                <c:pt idx="4">
                  <c:v>105.29322162985528</c:v>
                </c:pt>
                <c:pt idx="5">
                  <c:v>108.6062452399086</c:v>
                </c:pt>
                <c:pt idx="6">
                  <c:v>115.61309977151562</c:v>
                </c:pt>
                <c:pt idx="7">
                  <c:v>111.08149276466108</c:v>
                </c:pt>
                <c:pt idx="8">
                  <c:v>108.83472962680882</c:v>
                </c:pt>
                <c:pt idx="9">
                  <c:v>114.35643564356435</c:v>
                </c:pt>
                <c:pt idx="10">
                  <c:v>118.58339680121858</c:v>
                </c:pt>
                <c:pt idx="11">
                  <c:v>116.83168316831683</c:v>
                </c:pt>
                <c:pt idx="12">
                  <c:v>116.94592536176695</c:v>
                </c:pt>
                <c:pt idx="13">
                  <c:v>123.68621477532369</c:v>
                </c:pt>
                <c:pt idx="14">
                  <c:v>130.88347296268088</c:v>
                </c:pt>
                <c:pt idx="15">
                  <c:v>129.62680883472964</c:v>
                </c:pt>
                <c:pt idx="16">
                  <c:v>129.13175932977913</c:v>
                </c:pt>
                <c:pt idx="17">
                  <c:v>136.93830921553695</c:v>
                </c:pt>
                <c:pt idx="18">
                  <c:v>144.13556740289414</c:v>
                </c:pt>
                <c:pt idx="19">
                  <c:v>142.57425742574256</c:v>
                </c:pt>
                <c:pt idx="20">
                  <c:v>142.04112718964203</c:v>
                </c:pt>
                <c:pt idx="21">
                  <c:v>154.26504188880426</c:v>
                </c:pt>
                <c:pt idx="22">
                  <c:v>159.52018278750953</c:v>
                </c:pt>
                <c:pt idx="23">
                  <c:v>155.21706016755522</c:v>
                </c:pt>
                <c:pt idx="24">
                  <c:v>147.37242955064738</c:v>
                </c:pt>
              </c:numCache>
            </c:numRef>
          </c:val>
          <c:smooth val="0"/>
          <c:extLst>
            <c:ext xmlns:c16="http://schemas.microsoft.com/office/drawing/2014/chart" uri="{C3380CC4-5D6E-409C-BE32-E72D297353CC}">
              <c16:uniqueId val="{00000001-7719-4A75-8D4C-56E55C85F27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101.3899765074393</c:v>
                </c:pt>
                <c:pt idx="2">
                  <c:v>100.9397024275646</c:v>
                </c:pt>
                <c:pt idx="3">
                  <c:v>100.75371965544244</c:v>
                </c:pt>
                <c:pt idx="4">
                  <c:v>95.223179326546585</c:v>
                </c:pt>
                <c:pt idx="5">
                  <c:v>94.890368050117459</c:v>
                </c:pt>
                <c:pt idx="6">
                  <c:v>93.128425998433826</c:v>
                </c:pt>
                <c:pt idx="7">
                  <c:v>93.490602975724357</c:v>
                </c:pt>
                <c:pt idx="8">
                  <c:v>92.531323414252157</c:v>
                </c:pt>
                <c:pt idx="9">
                  <c:v>94.694596711041498</c:v>
                </c:pt>
                <c:pt idx="10">
                  <c:v>93.764682850430688</c:v>
                </c:pt>
                <c:pt idx="11">
                  <c:v>94.988253719655447</c:v>
                </c:pt>
                <c:pt idx="12">
                  <c:v>93.500391542678159</c:v>
                </c:pt>
                <c:pt idx="13">
                  <c:v>94.909945184025062</c:v>
                </c:pt>
                <c:pt idx="14">
                  <c:v>92.991386061080661</c:v>
                </c:pt>
                <c:pt idx="15">
                  <c:v>94.606499608457312</c:v>
                </c:pt>
                <c:pt idx="16">
                  <c:v>92.971808927173058</c:v>
                </c:pt>
                <c:pt idx="17">
                  <c:v>95.653876272513699</c:v>
                </c:pt>
                <c:pt idx="18">
                  <c:v>93.324197337509787</c:v>
                </c:pt>
                <c:pt idx="19">
                  <c:v>95.027407987470639</c:v>
                </c:pt>
                <c:pt idx="20">
                  <c:v>93.020751761942051</c:v>
                </c:pt>
                <c:pt idx="21">
                  <c:v>95.976898981989038</c:v>
                </c:pt>
                <c:pt idx="22">
                  <c:v>93.402505873140171</c:v>
                </c:pt>
                <c:pt idx="23">
                  <c:v>94.2736883320282</c:v>
                </c:pt>
                <c:pt idx="24">
                  <c:v>89.604541895066561</c:v>
                </c:pt>
              </c:numCache>
            </c:numRef>
          </c:val>
          <c:smooth val="0"/>
          <c:extLst>
            <c:ext xmlns:c16="http://schemas.microsoft.com/office/drawing/2014/chart" uri="{C3380CC4-5D6E-409C-BE32-E72D297353CC}">
              <c16:uniqueId val="{00000002-7719-4A75-8D4C-56E55C85F27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719-4A75-8D4C-56E55C85F276}"/>
                </c:ext>
              </c:extLst>
            </c:dLbl>
            <c:dLbl>
              <c:idx val="1"/>
              <c:delete val="1"/>
              <c:extLst>
                <c:ext xmlns:c15="http://schemas.microsoft.com/office/drawing/2012/chart" uri="{CE6537A1-D6FC-4f65-9D91-7224C49458BB}"/>
                <c:ext xmlns:c16="http://schemas.microsoft.com/office/drawing/2014/chart" uri="{C3380CC4-5D6E-409C-BE32-E72D297353CC}">
                  <c16:uniqueId val="{00000004-7719-4A75-8D4C-56E55C85F276}"/>
                </c:ext>
              </c:extLst>
            </c:dLbl>
            <c:dLbl>
              <c:idx val="2"/>
              <c:delete val="1"/>
              <c:extLst>
                <c:ext xmlns:c15="http://schemas.microsoft.com/office/drawing/2012/chart" uri="{CE6537A1-D6FC-4f65-9D91-7224C49458BB}"/>
                <c:ext xmlns:c16="http://schemas.microsoft.com/office/drawing/2014/chart" uri="{C3380CC4-5D6E-409C-BE32-E72D297353CC}">
                  <c16:uniqueId val="{00000005-7719-4A75-8D4C-56E55C85F276}"/>
                </c:ext>
              </c:extLst>
            </c:dLbl>
            <c:dLbl>
              <c:idx val="3"/>
              <c:delete val="1"/>
              <c:extLst>
                <c:ext xmlns:c15="http://schemas.microsoft.com/office/drawing/2012/chart" uri="{CE6537A1-D6FC-4f65-9D91-7224C49458BB}"/>
                <c:ext xmlns:c16="http://schemas.microsoft.com/office/drawing/2014/chart" uri="{C3380CC4-5D6E-409C-BE32-E72D297353CC}">
                  <c16:uniqueId val="{00000006-7719-4A75-8D4C-56E55C85F276}"/>
                </c:ext>
              </c:extLst>
            </c:dLbl>
            <c:dLbl>
              <c:idx val="4"/>
              <c:delete val="1"/>
              <c:extLst>
                <c:ext xmlns:c15="http://schemas.microsoft.com/office/drawing/2012/chart" uri="{CE6537A1-D6FC-4f65-9D91-7224C49458BB}"/>
                <c:ext xmlns:c16="http://schemas.microsoft.com/office/drawing/2014/chart" uri="{C3380CC4-5D6E-409C-BE32-E72D297353CC}">
                  <c16:uniqueId val="{00000007-7719-4A75-8D4C-56E55C85F276}"/>
                </c:ext>
              </c:extLst>
            </c:dLbl>
            <c:dLbl>
              <c:idx val="5"/>
              <c:delete val="1"/>
              <c:extLst>
                <c:ext xmlns:c15="http://schemas.microsoft.com/office/drawing/2012/chart" uri="{CE6537A1-D6FC-4f65-9D91-7224C49458BB}"/>
                <c:ext xmlns:c16="http://schemas.microsoft.com/office/drawing/2014/chart" uri="{C3380CC4-5D6E-409C-BE32-E72D297353CC}">
                  <c16:uniqueId val="{00000008-7719-4A75-8D4C-56E55C85F276}"/>
                </c:ext>
              </c:extLst>
            </c:dLbl>
            <c:dLbl>
              <c:idx val="6"/>
              <c:delete val="1"/>
              <c:extLst>
                <c:ext xmlns:c15="http://schemas.microsoft.com/office/drawing/2012/chart" uri="{CE6537A1-D6FC-4f65-9D91-7224C49458BB}"/>
                <c:ext xmlns:c16="http://schemas.microsoft.com/office/drawing/2014/chart" uri="{C3380CC4-5D6E-409C-BE32-E72D297353CC}">
                  <c16:uniqueId val="{00000009-7719-4A75-8D4C-56E55C85F276}"/>
                </c:ext>
              </c:extLst>
            </c:dLbl>
            <c:dLbl>
              <c:idx val="7"/>
              <c:delete val="1"/>
              <c:extLst>
                <c:ext xmlns:c15="http://schemas.microsoft.com/office/drawing/2012/chart" uri="{CE6537A1-D6FC-4f65-9D91-7224C49458BB}"/>
                <c:ext xmlns:c16="http://schemas.microsoft.com/office/drawing/2014/chart" uri="{C3380CC4-5D6E-409C-BE32-E72D297353CC}">
                  <c16:uniqueId val="{0000000A-7719-4A75-8D4C-56E55C85F276}"/>
                </c:ext>
              </c:extLst>
            </c:dLbl>
            <c:dLbl>
              <c:idx val="8"/>
              <c:delete val="1"/>
              <c:extLst>
                <c:ext xmlns:c15="http://schemas.microsoft.com/office/drawing/2012/chart" uri="{CE6537A1-D6FC-4f65-9D91-7224C49458BB}"/>
                <c:ext xmlns:c16="http://schemas.microsoft.com/office/drawing/2014/chart" uri="{C3380CC4-5D6E-409C-BE32-E72D297353CC}">
                  <c16:uniqueId val="{0000000B-7719-4A75-8D4C-56E55C85F276}"/>
                </c:ext>
              </c:extLst>
            </c:dLbl>
            <c:dLbl>
              <c:idx val="9"/>
              <c:delete val="1"/>
              <c:extLst>
                <c:ext xmlns:c15="http://schemas.microsoft.com/office/drawing/2012/chart" uri="{CE6537A1-D6FC-4f65-9D91-7224C49458BB}"/>
                <c:ext xmlns:c16="http://schemas.microsoft.com/office/drawing/2014/chart" uri="{C3380CC4-5D6E-409C-BE32-E72D297353CC}">
                  <c16:uniqueId val="{0000000C-7719-4A75-8D4C-56E55C85F276}"/>
                </c:ext>
              </c:extLst>
            </c:dLbl>
            <c:dLbl>
              <c:idx val="10"/>
              <c:delete val="1"/>
              <c:extLst>
                <c:ext xmlns:c15="http://schemas.microsoft.com/office/drawing/2012/chart" uri="{CE6537A1-D6FC-4f65-9D91-7224C49458BB}"/>
                <c:ext xmlns:c16="http://schemas.microsoft.com/office/drawing/2014/chart" uri="{C3380CC4-5D6E-409C-BE32-E72D297353CC}">
                  <c16:uniqueId val="{0000000D-7719-4A75-8D4C-56E55C85F276}"/>
                </c:ext>
              </c:extLst>
            </c:dLbl>
            <c:dLbl>
              <c:idx val="11"/>
              <c:delete val="1"/>
              <c:extLst>
                <c:ext xmlns:c15="http://schemas.microsoft.com/office/drawing/2012/chart" uri="{CE6537A1-D6FC-4f65-9D91-7224C49458BB}"/>
                <c:ext xmlns:c16="http://schemas.microsoft.com/office/drawing/2014/chart" uri="{C3380CC4-5D6E-409C-BE32-E72D297353CC}">
                  <c16:uniqueId val="{0000000E-7719-4A75-8D4C-56E55C85F276}"/>
                </c:ext>
              </c:extLst>
            </c:dLbl>
            <c:dLbl>
              <c:idx val="12"/>
              <c:delete val="1"/>
              <c:extLst>
                <c:ext xmlns:c15="http://schemas.microsoft.com/office/drawing/2012/chart" uri="{CE6537A1-D6FC-4f65-9D91-7224C49458BB}"/>
                <c:ext xmlns:c16="http://schemas.microsoft.com/office/drawing/2014/chart" uri="{C3380CC4-5D6E-409C-BE32-E72D297353CC}">
                  <c16:uniqueId val="{0000000F-7719-4A75-8D4C-56E55C85F27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719-4A75-8D4C-56E55C85F276}"/>
                </c:ext>
              </c:extLst>
            </c:dLbl>
            <c:dLbl>
              <c:idx val="14"/>
              <c:delete val="1"/>
              <c:extLst>
                <c:ext xmlns:c15="http://schemas.microsoft.com/office/drawing/2012/chart" uri="{CE6537A1-D6FC-4f65-9D91-7224C49458BB}"/>
                <c:ext xmlns:c16="http://schemas.microsoft.com/office/drawing/2014/chart" uri="{C3380CC4-5D6E-409C-BE32-E72D297353CC}">
                  <c16:uniqueId val="{00000011-7719-4A75-8D4C-56E55C85F276}"/>
                </c:ext>
              </c:extLst>
            </c:dLbl>
            <c:dLbl>
              <c:idx val="15"/>
              <c:delete val="1"/>
              <c:extLst>
                <c:ext xmlns:c15="http://schemas.microsoft.com/office/drawing/2012/chart" uri="{CE6537A1-D6FC-4f65-9D91-7224C49458BB}"/>
                <c:ext xmlns:c16="http://schemas.microsoft.com/office/drawing/2014/chart" uri="{C3380CC4-5D6E-409C-BE32-E72D297353CC}">
                  <c16:uniqueId val="{00000012-7719-4A75-8D4C-56E55C85F276}"/>
                </c:ext>
              </c:extLst>
            </c:dLbl>
            <c:dLbl>
              <c:idx val="16"/>
              <c:delete val="1"/>
              <c:extLst>
                <c:ext xmlns:c15="http://schemas.microsoft.com/office/drawing/2012/chart" uri="{CE6537A1-D6FC-4f65-9D91-7224C49458BB}"/>
                <c:ext xmlns:c16="http://schemas.microsoft.com/office/drawing/2014/chart" uri="{C3380CC4-5D6E-409C-BE32-E72D297353CC}">
                  <c16:uniqueId val="{00000013-7719-4A75-8D4C-56E55C85F276}"/>
                </c:ext>
              </c:extLst>
            </c:dLbl>
            <c:dLbl>
              <c:idx val="17"/>
              <c:delete val="1"/>
              <c:extLst>
                <c:ext xmlns:c15="http://schemas.microsoft.com/office/drawing/2012/chart" uri="{CE6537A1-D6FC-4f65-9D91-7224C49458BB}"/>
                <c:ext xmlns:c16="http://schemas.microsoft.com/office/drawing/2014/chart" uri="{C3380CC4-5D6E-409C-BE32-E72D297353CC}">
                  <c16:uniqueId val="{00000014-7719-4A75-8D4C-56E55C85F276}"/>
                </c:ext>
              </c:extLst>
            </c:dLbl>
            <c:dLbl>
              <c:idx val="18"/>
              <c:delete val="1"/>
              <c:extLst>
                <c:ext xmlns:c15="http://schemas.microsoft.com/office/drawing/2012/chart" uri="{CE6537A1-D6FC-4f65-9D91-7224C49458BB}"/>
                <c:ext xmlns:c16="http://schemas.microsoft.com/office/drawing/2014/chart" uri="{C3380CC4-5D6E-409C-BE32-E72D297353CC}">
                  <c16:uniqueId val="{00000015-7719-4A75-8D4C-56E55C85F276}"/>
                </c:ext>
              </c:extLst>
            </c:dLbl>
            <c:dLbl>
              <c:idx val="19"/>
              <c:delete val="1"/>
              <c:extLst>
                <c:ext xmlns:c15="http://schemas.microsoft.com/office/drawing/2012/chart" uri="{CE6537A1-D6FC-4f65-9D91-7224C49458BB}"/>
                <c:ext xmlns:c16="http://schemas.microsoft.com/office/drawing/2014/chart" uri="{C3380CC4-5D6E-409C-BE32-E72D297353CC}">
                  <c16:uniqueId val="{00000016-7719-4A75-8D4C-56E55C85F276}"/>
                </c:ext>
              </c:extLst>
            </c:dLbl>
            <c:dLbl>
              <c:idx val="20"/>
              <c:delete val="1"/>
              <c:extLst>
                <c:ext xmlns:c15="http://schemas.microsoft.com/office/drawing/2012/chart" uri="{CE6537A1-D6FC-4f65-9D91-7224C49458BB}"/>
                <c:ext xmlns:c16="http://schemas.microsoft.com/office/drawing/2014/chart" uri="{C3380CC4-5D6E-409C-BE32-E72D297353CC}">
                  <c16:uniqueId val="{00000017-7719-4A75-8D4C-56E55C85F276}"/>
                </c:ext>
              </c:extLst>
            </c:dLbl>
            <c:dLbl>
              <c:idx val="21"/>
              <c:delete val="1"/>
              <c:extLst>
                <c:ext xmlns:c15="http://schemas.microsoft.com/office/drawing/2012/chart" uri="{CE6537A1-D6FC-4f65-9D91-7224C49458BB}"/>
                <c:ext xmlns:c16="http://schemas.microsoft.com/office/drawing/2014/chart" uri="{C3380CC4-5D6E-409C-BE32-E72D297353CC}">
                  <c16:uniqueId val="{00000018-7719-4A75-8D4C-56E55C85F276}"/>
                </c:ext>
              </c:extLst>
            </c:dLbl>
            <c:dLbl>
              <c:idx val="22"/>
              <c:delete val="1"/>
              <c:extLst>
                <c:ext xmlns:c15="http://schemas.microsoft.com/office/drawing/2012/chart" uri="{CE6537A1-D6FC-4f65-9D91-7224C49458BB}"/>
                <c:ext xmlns:c16="http://schemas.microsoft.com/office/drawing/2014/chart" uri="{C3380CC4-5D6E-409C-BE32-E72D297353CC}">
                  <c16:uniqueId val="{00000019-7719-4A75-8D4C-56E55C85F276}"/>
                </c:ext>
              </c:extLst>
            </c:dLbl>
            <c:dLbl>
              <c:idx val="23"/>
              <c:delete val="1"/>
              <c:extLst>
                <c:ext xmlns:c15="http://schemas.microsoft.com/office/drawing/2012/chart" uri="{CE6537A1-D6FC-4f65-9D91-7224C49458BB}"/>
                <c:ext xmlns:c16="http://schemas.microsoft.com/office/drawing/2014/chart" uri="{C3380CC4-5D6E-409C-BE32-E72D297353CC}">
                  <c16:uniqueId val="{0000001A-7719-4A75-8D4C-56E55C85F276}"/>
                </c:ext>
              </c:extLst>
            </c:dLbl>
            <c:dLbl>
              <c:idx val="24"/>
              <c:delete val="1"/>
              <c:extLst>
                <c:ext xmlns:c15="http://schemas.microsoft.com/office/drawing/2012/chart" uri="{CE6537A1-D6FC-4f65-9D91-7224C49458BB}"/>
                <c:ext xmlns:c16="http://schemas.microsoft.com/office/drawing/2014/chart" uri="{C3380CC4-5D6E-409C-BE32-E72D297353CC}">
                  <c16:uniqueId val="{0000001B-7719-4A75-8D4C-56E55C85F27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719-4A75-8D4C-56E55C85F27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Rostock, Hansestadt (13003)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94275</v>
      </c>
      <c r="F11" s="238">
        <v>94445</v>
      </c>
      <c r="G11" s="238">
        <v>94867</v>
      </c>
      <c r="H11" s="238">
        <v>92514</v>
      </c>
      <c r="I11" s="265">
        <v>91923</v>
      </c>
      <c r="J11" s="263">
        <v>2352</v>
      </c>
      <c r="K11" s="266">
        <v>2.558663229006886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11.732696897374701</v>
      </c>
      <c r="E13" s="115">
        <v>11061</v>
      </c>
      <c r="F13" s="114">
        <v>11093</v>
      </c>
      <c r="G13" s="114">
        <v>11297</v>
      </c>
      <c r="H13" s="114">
        <v>11229</v>
      </c>
      <c r="I13" s="140">
        <v>10950</v>
      </c>
      <c r="J13" s="115">
        <v>111</v>
      </c>
      <c r="K13" s="116">
        <v>1.0136986301369864</v>
      </c>
    </row>
    <row r="14" spans="1:255" ht="14.1" customHeight="1" x14ac:dyDescent="0.2">
      <c r="A14" s="306" t="s">
        <v>230</v>
      </c>
      <c r="B14" s="307"/>
      <c r="C14" s="308"/>
      <c r="D14" s="113">
        <v>59.917263325377881</v>
      </c>
      <c r="E14" s="115">
        <v>56487</v>
      </c>
      <c r="F14" s="114">
        <v>56661</v>
      </c>
      <c r="G14" s="114">
        <v>56893</v>
      </c>
      <c r="H14" s="114">
        <v>55202</v>
      </c>
      <c r="I14" s="140">
        <v>54957</v>
      </c>
      <c r="J14" s="115">
        <v>1530</v>
      </c>
      <c r="K14" s="116">
        <v>2.7839947595392762</v>
      </c>
    </row>
    <row r="15" spans="1:255" ht="14.1" customHeight="1" x14ac:dyDescent="0.2">
      <c r="A15" s="306" t="s">
        <v>231</v>
      </c>
      <c r="B15" s="307"/>
      <c r="C15" s="308"/>
      <c r="D15" s="113">
        <v>12.477326968973747</v>
      </c>
      <c r="E15" s="115">
        <v>11763</v>
      </c>
      <c r="F15" s="114">
        <v>11640</v>
      </c>
      <c r="G15" s="114">
        <v>11689</v>
      </c>
      <c r="H15" s="114">
        <v>11423</v>
      </c>
      <c r="I15" s="140">
        <v>11396</v>
      </c>
      <c r="J15" s="115">
        <v>367</v>
      </c>
      <c r="K15" s="116">
        <v>3.2204282204282206</v>
      </c>
    </row>
    <row r="16" spans="1:255" ht="14.1" customHeight="1" x14ac:dyDescent="0.2">
      <c r="A16" s="306" t="s">
        <v>232</v>
      </c>
      <c r="B16" s="307"/>
      <c r="C16" s="308"/>
      <c r="D16" s="113">
        <v>15.049588968443384</v>
      </c>
      <c r="E16" s="115">
        <v>14188</v>
      </c>
      <c r="F16" s="114">
        <v>14259</v>
      </c>
      <c r="G16" s="114">
        <v>14195</v>
      </c>
      <c r="H16" s="114">
        <v>13914</v>
      </c>
      <c r="I16" s="140">
        <v>13859</v>
      </c>
      <c r="J16" s="115">
        <v>329</v>
      </c>
      <c r="K16" s="116">
        <v>2.3739086514178513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0.34897905064969503</v>
      </c>
      <c r="E18" s="115">
        <v>329</v>
      </c>
      <c r="F18" s="114">
        <v>332</v>
      </c>
      <c r="G18" s="114">
        <v>339</v>
      </c>
      <c r="H18" s="114">
        <v>337</v>
      </c>
      <c r="I18" s="140">
        <v>342</v>
      </c>
      <c r="J18" s="115">
        <v>-13</v>
      </c>
      <c r="K18" s="116">
        <v>-3.801169590643275</v>
      </c>
    </row>
    <row r="19" spans="1:255" ht="14.1" customHeight="1" x14ac:dyDescent="0.2">
      <c r="A19" s="306" t="s">
        <v>235</v>
      </c>
      <c r="B19" s="307" t="s">
        <v>236</v>
      </c>
      <c r="C19" s="308"/>
      <c r="D19" s="113">
        <v>0.17714134181914612</v>
      </c>
      <c r="E19" s="115">
        <v>167</v>
      </c>
      <c r="F19" s="114">
        <v>173</v>
      </c>
      <c r="G19" s="114">
        <v>179</v>
      </c>
      <c r="H19" s="114">
        <v>181</v>
      </c>
      <c r="I19" s="140">
        <v>183</v>
      </c>
      <c r="J19" s="115">
        <v>-16</v>
      </c>
      <c r="K19" s="116">
        <v>-8.7431693989071047</v>
      </c>
    </row>
    <row r="20" spans="1:255" ht="14.1" customHeight="1" x14ac:dyDescent="0.2">
      <c r="A20" s="306">
        <v>12</v>
      </c>
      <c r="B20" s="307" t="s">
        <v>237</v>
      </c>
      <c r="C20" s="308"/>
      <c r="D20" s="113">
        <v>0.7064439140811456</v>
      </c>
      <c r="E20" s="115">
        <v>666</v>
      </c>
      <c r="F20" s="114">
        <v>661</v>
      </c>
      <c r="G20" s="114">
        <v>692</v>
      </c>
      <c r="H20" s="114">
        <v>689</v>
      </c>
      <c r="I20" s="140">
        <v>662</v>
      </c>
      <c r="J20" s="115">
        <v>4</v>
      </c>
      <c r="K20" s="116">
        <v>0.60422960725075525</v>
      </c>
    </row>
    <row r="21" spans="1:255" ht="14.1" customHeight="1" x14ac:dyDescent="0.2">
      <c r="A21" s="306">
        <v>21</v>
      </c>
      <c r="B21" s="307" t="s">
        <v>238</v>
      </c>
      <c r="C21" s="308"/>
      <c r="D21" s="113">
        <v>7.1068682047202333E-2</v>
      </c>
      <c r="E21" s="115">
        <v>67</v>
      </c>
      <c r="F21" s="114">
        <v>73</v>
      </c>
      <c r="G21" s="114">
        <v>73</v>
      </c>
      <c r="H21" s="114">
        <v>74</v>
      </c>
      <c r="I21" s="140">
        <v>71</v>
      </c>
      <c r="J21" s="115">
        <v>-4</v>
      </c>
      <c r="K21" s="116">
        <v>-5.6338028169014081</v>
      </c>
    </row>
    <row r="22" spans="1:255" ht="14.1" customHeight="1" x14ac:dyDescent="0.2">
      <c r="A22" s="306">
        <v>22</v>
      </c>
      <c r="B22" s="307" t="s">
        <v>239</v>
      </c>
      <c r="C22" s="308"/>
      <c r="D22" s="113">
        <v>1.0055688146380271</v>
      </c>
      <c r="E22" s="115">
        <v>948</v>
      </c>
      <c r="F22" s="114">
        <v>955</v>
      </c>
      <c r="G22" s="114">
        <v>953</v>
      </c>
      <c r="H22" s="114">
        <v>935</v>
      </c>
      <c r="I22" s="140">
        <v>935</v>
      </c>
      <c r="J22" s="115">
        <v>13</v>
      </c>
      <c r="K22" s="116">
        <v>1.3903743315508021</v>
      </c>
    </row>
    <row r="23" spans="1:255" ht="14.1" customHeight="1" x14ac:dyDescent="0.2">
      <c r="A23" s="306">
        <v>23</v>
      </c>
      <c r="B23" s="307" t="s">
        <v>240</v>
      </c>
      <c r="C23" s="308"/>
      <c r="D23" s="113">
        <v>0.41050119331742241</v>
      </c>
      <c r="E23" s="115">
        <v>387</v>
      </c>
      <c r="F23" s="114">
        <v>382</v>
      </c>
      <c r="G23" s="114">
        <v>389</v>
      </c>
      <c r="H23" s="114">
        <v>380</v>
      </c>
      <c r="I23" s="140">
        <v>380</v>
      </c>
      <c r="J23" s="115">
        <v>7</v>
      </c>
      <c r="K23" s="116">
        <v>1.8421052631578947</v>
      </c>
    </row>
    <row r="24" spans="1:255" ht="14.1" customHeight="1" x14ac:dyDescent="0.2">
      <c r="A24" s="306">
        <v>24</v>
      </c>
      <c r="B24" s="307" t="s">
        <v>241</v>
      </c>
      <c r="C24" s="308"/>
      <c r="D24" s="113">
        <v>2.9551843012463537</v>
      </c>
      <c r="E24" s="115">
        <v>2786</v>
      </c>
      <c r="F24" s="114">
        <v>2807</v>
      </c>
      <c r="G24" s="114">
        <v>2860</v>
      </c>
      <c r="H24" s="114">
        <v>2767</v>
      </c>
      <c r="I24" s="140">
        <v>2762</v>
      </c>
      <c r="J24" s="115">
        <v>24</v>
      </c>
      <c r="K24" s="116">
        <v>0.86893555394641564</v>
      </c>
    </row>
    <row r="25" spans="1:255" ht="14.1" customHeight="1" x14ac:dyDescent="0.2">
      <c r="A25" s="306">
        <v>25</v>
      </c>
      <c r="B25" s="307" t="s">
        <v>242</v>
      </c>
      <c r="C25" s="308"/>
      <c r="D25" s="113">
        <v>4.5505171042163886</v>
      </c>
      <c r="E25" s="115">
        <v>4290</v>
      </c>
      <c r="F25" s="114">
        <v>4291</v>
      </c>
      <c r="G25" s="114">
        <v>4391</v>
      </c>
      <c r="H25" s="114">
        <v>4230</v>
      </c>
      <c r="I25" s="140">
        <v>4101</v>
      </c>
      <c r="J25" s="115">
        <v>189</v>
      </c>
      <c r="K25" s="116">
        <v>4.6086320409656185</v>
      </c>
    </row>
    <row r="26" spans="1:255" ht="14.1" customHeight="1" x14ac:dyDescent="0.2">
      <c r="A26" s="306">
        <v>26</v>
      </c>
      <c r="B26" s="307" t="s">
        <v>243</v>
      </c>
      <c r="C26" s="308"/>
      <c r="D26" s="113">
        <v>2.5786263590559533</v>
      </c>
      <c r="E26" s="115">
        <v>2431</v>
      </c>
      <c r="F26" s="114">
        <v>2436</v>
      </c>
      <c r="G26" s="114">
        <v>2442</v>
      </c>
      <c r="H26" s="114">
        <v>2323</v>
      </c>
      <c r="I26" s="140">
        <v>2318</v>
      </c>
      <c r="J26" s="115">
        <v>113</v>
      </c>
      <c r="K26" s="116">
        <v>4.8748921484037968</v>
      </c>
    </row>
    <row r="27" spans="1:255" ht="14.1" customHeight="1" x14ac:dyDescent="0.2">
      <c r="A27" s="306">
        <v>27</v>
      </c>
      <c r="B27" s="307" t="s">
        <v>244</v>
      </c>
      <c r="C27" s="308"/>
      <c r="D27" s="113">
        <v>2.793953858392999</v>
      </c>
      <c r="E27" s="115">
        <v>2634</v>
      </c>
      <c r="F27" s="114">
        <v>2608</v>
      </c>
      <c r="G27" s="114">
        <v>2600</v>
      </c>
      <c r="H27" s="114">
        <v>2559</v>
      </c>
      <c r="I27" s="140">
        <v>2530</v>
      </c>
      <c r="J27" s="115">
        <v>104</v>
      </c>
      <c r="K27" s="116">
        <v>4.1106719367588935</v>
      </c>
    </row>
    <row r="28" spans="1:255" ht="14.1" customHeight="1" x14ac:dyDescent="0.2">
      <c r="A28" s="306">
        <v>28</v>
      </c>
      <c r="B28" s="307" t="s">
        <v>245</v>
      </c>
      <c r="C28" s="308"/>
      <c r="D28" s="113">
        <v>0.22275258552108193</v>
      </c>
      <c r="E28" s="115">
        <v>210</v>
      </c>
      <c r="F28" s="114">
        <v>209</v>
      </c>
      <c r="G28" s="114">
        <v>206</v>
      </c>
      <c r="H28" s="114">
        <v>198</v>
      </c>
      <c r="I28" s="140">
        <v>201</v>
      </c>
      <c r="J28" s="115">
        <v>9</v>
      </c>
      <c r="K28" s="116">
        <v>4.4776119402985071</v>
      </c>
    </row>
    <row r="29" spans="1:255" ht="14.1" customHeight="1" x14ac:dyDescent="0.2">
      <c r="A29" s="306">
        <v>29</v>
      </c>
      <c r="B29" s="307" t="s">
        <v>246</v>
      </c>
      <c r="C29" s="308"/>
      <c r="D29" s="113">
        <v>2.6730310262529833</v>
      </c>
      <c r="E29" s="115">
        <v>2520</v>
      </c>
      <c r="F29" s="114">
        <v>2510</v>
      </c>
      <c r="G29" s="114">
        <v>2570</v>
      </c>
      <c r="H29" s="114">
        <v>2552</v>
      </c>
      <c r="I29" s="140">
        <v>2513</v>
      </c>
      <c r="J29" s="115">
        <v>7</v>
      </c>
      <c r="K29" s="116">
        <v>0.2785515320334262</v>
      </c>
    </row>
    <row r="30" spans="1:255" ht="14.1" customHeight="1" x14ac:dyDescent="0.2">
      <c r="A30" s="306" t="s">
        <v>247</v>
      </c>
      <c r="B30" s="307" t="s">
        <v>248</v>
      </c>
      <c r="C30" s="308"/>
      <c r="D30" s="113">
        <v>0.43701935826040839</v>
      </c>
      <c r="E30" s="115">
        <v>412</v>
      </c>
      <c r="F30" s="114">
        <v>418</v>
      </c>
      <c r="G30" s="114">
        <v>441</v>
      </c>
      <c r="H30" s="114">
        <v>446</v>
      </c>
      <c r="I30" s="140">
        <v>431</v>
      </c>
      <c r="J30" s="115">
        <v>-19</v>
      </c>
      <c r="K30" s="116">
        <v>-4.4083526682134568</v>
      </c>
    </row>
    <row r="31" spans="1:255" ht="14.1" customHeight="1" x14ac:dyDescent="0.2">
      <c r="A31" s="306" t="s">
        <v>249</v>
      </c>
      <c r="B31" s="307" t="s">
        <v>250</v>
      </c>
      <c r="C31" s="308"/>
      <c r="D31" s="113">
        <v>2.1999469636701141</v>
      </c>
      <c r="E31" s="115">
        <v>2074</v>
      </c>
      <c r="F31" s="114">
        <v>2057</v>
      </c>
      <c r="G31" s="114">
        <v>2095</v>
      </c>
      <c r="H31" s="114">
        <v>2073</v>
      </c>
      <c r="I31" s="140">
        <v>2048</v>
      </c>
      <c r="J31" s="115">
        <v>26</v>
      </c>
      <c r="K31" s="116">
        <v>1.26953125</v>
      </c>
    </row>
    <row r="32" spans="1:255" ht="14.1" customHeight="1" x14ac:dyDescent="0.2">
      <c r="A32" s="306">
        <v>31</v>
      </c>
      <c r="B32" s="307" t="s">
        <v>251</v>
      </c>
      <c r="C32" s="308"/>
      <c r="D32" s="113">
        <v>0.78493768231238403</v>
      </c>
      <c r="E32" s="115">
        <v>740</v>
      </c>
      <c r="F32" s="114">
        <v>740</v>
      </c>
      <c r="G32" s="114">
        <v>733</v>
      </c>
      <c r="H32" s="114">
        <v>736</v>
      </c>
      <c r="I32" s="140">
        <v>736</v>
      </c>
      <c r="J32" s="115">
        <v>4</v>
      </c>
      <c r="K32" s="116">
        <v>0.54347826086956519</v>
      </c>
    </row>
    <row r="33" spans="1:11" ht="14.1" customHeight="1" x14ac:dyDescent="0.2">
      <c r="A33" s="306">
        <v>32</v>
      </c>
      <c r="B33" s="307" t="s">
        <v>252</v>
      </c>
      <c r="C33" s="308"/>
      <c r="D33" s="113">
        <v>1.0479978785468045</v>
      </c>
      <c r="E33" s="115">
        <v>988</v>
      </c>
      <c r="F33" s="114">
        <v>985</v>
      </c>
      <c r="G33" s="114">
        <v>992</v>
      </c>
      <c r="H33" s="114">
        <v>950</v>
      </c>
      <c r="I33" s="140">
        <v>936</v>
      </c>
      <c r="J33" s="115">
        <v>52</v>
      </c>
      <c r="K33" s="116">
        <v>5.5555555555555554</v>
      </c>
    </row>
    <row r="34" spans="1:11" ht="14.1" customHeight="1" x14ac:dyDescent="0.2">
      <c r="A34" s="306">
        <v>33</v>
      </c>
      <c r="B34" s="307" t="s">
        <v>253</v>
      </c>
      <c r="C34" s="308"/>
      <c r="D34" s="113">
        <v>0.88888888888888884</v>
      </c>
      <c r="E34" s="115">
        <v>838</v>
      </c>
      <c r="F34" s="114">
        <v>832</v>
      </c>
      <c r="G34" s="114">
        <v>861</v>
      </c>
      <c r="H34" s="114">
        <v>841</v>
      </c>
      <c r="I34" s="140">
        <v>848</v>
      </c>
      <c r="J34" s="115">
        <v>-10</v>
      </c>
      <c r="K34" s="116">
        <v>-1.179245283018868</v>
      </c>
    </row>
    <row r="35" spans="1:11" ht="14.1" customHeight="1" x14ac:dyDescent="0.2">
      <c r="A35" s="306">
        <v>34</v>
      </c>
      <c r="B35" s="307" t="s">
        <v>254</v>
      </c>
      <c r="C35" s="308"/>
      <c r="D35" s="113">
        <v>2.5139220365950674</v>
      </c>
      <c r="E35" s="115">
        <v>2370</v>
      </c>
      <c r="F35" s="114">
        <v>2328</v>
      </c>
      <c r="G35" s="114">
        <v>2367</v>
      </c>
      <c r="H35" s="114">
        <v>2287</v>
      </c>
      <c r="I35" s="140">
        <v>2267</v>
      </c>
      <c r="J35" s="115">
        <v>103</v>
      </c>
      <c r="K35" s="116">
        <v>4.5434494927216589</v>
      </c>
    </row>
    <row r="36" spans="1:11" ht="14.1" customHeight="1" x14ac:dyDescent="0.2">
      <c r="A36" s="306">
        <v>41</v>
      </c>
      <c r="B36" s="307" t="s">
        <v>255</v>
      </c>
      <c r="C36" s="308"/>
      <c r="D36" s="113">
        <v>0.85282418456642806</v>
      </c>
      <c r="E36" s="115">
        <v>804</v>
      </c>
      <c r="F36" s="114">
        <v>814</v>
      </c>
      <c r="G36" s="114">
        <v>809</v>
      </c>
      <c r="H36" s="114">
        <v>791</v>
      </c>
      <c r="I36" s="140">
        <v>792</v>
      </c>
      <c r="J36" s="115">
        <v>12</v>
      </c>
      <c r="K36" s="116">
        <v>1.5151515151515151</v>
      </c>
    </row>
    <row r="37" spans="1:11" ht="14.1" customHeight="1" x14ac:dyDescent="0.2">
      <c r="A37" s="306">
        <v>42</v>
      </c>
      <c r="B37" s="307" t="s">
        <v>256</v>
      </c>
      <c r="C37" s="308"/>
      <c r="D37" s="113">
        <v>0.13577300450808805</v>
      </c>
      <c r="E37" s="115">
        <v>128</v>
      </c>
      <c r="F37" s="114">
        <v>125</v>
      </c>
      <c r="G37" s="114">
        <v>123</v>
      </c>
      <c r="H37" s="114">
        <v>121</v>
      </c>
      <c r="I37" s="140">
        <v>123</v>
      </c>
      <c r="J37" s="115">
        <v>5</v>
      </c>
      <c r="K37" s="116">
        <v>4.0650406504065044</v>
      </c>
    </row>
    <row r="38" spans="1:11" ht="14.1" customHeight="1" x14ac:dyDescent="0.2">
      <c r="A38" s="306">
        <v>43</v>
      </c>
      <c r="B38" s="307" t="s">
        <v>257</v>
      </c>
      <c r="C38" s="308"/>
      <c r="D38" s="113">
        <v>1.8021744895253249</v>
      </c>
      <c r="E38" s="115">
        <v>1699</v>
      </c>
      <c r="F38" s="114">
        <v>1671</v>
      </c>
      <c r="G38" s="114">
        <v>1654</v>
      </c>
      <c r="H38" s="114">
        <v>1554</v>
      </c>
      <c r="I38" s="140">
        <v>1536</v>
      </c>
      <c r="J38" s="115">
        <v>163</v>
      </c>
      <c r="K38" s="116">
        <v>10.611979166666666</v>
      </c>
    </row>
    <row r="39" spans="1:11" ht="14.1" customHeight="1" x14ac:dyDescent="0.2">
      <c r="A39" s="306">
        <v>51</v>
      </c>
      <c r="B39" s="307" t="s">
        <v>258</v>
      </c>
      <c r="C39" s="308"/>
      <c r="D39" s="113">
        <v>4.8644921771413419</v>
      </c>
      <c r="E39" s="115">
        <v>4586</v>
      </c>
      <c r="F39" s="114">
        <v>4584</v>
      </c>
      <c r="G39" s="114">
        <v>4617</v>
      </c>
      <c r="H39" s="114">
        <v>4461</v>
      </c>
      <c r="I39" s="140">
        <v>4402</v>
      </c>
      <c r="J39" s="115">
        <v>184</v>
      </c>
      <c r="K39" s="116">
        <v>4.179918218991368</v>
      </c>
    </row>
    <row r="40" spans="1:11" ht="14.1" customHeight="1" x14ac:dyDescent="0.2">
      <c r="A40" s="306" t="s">
        <v>259</v>
      </c>
      <c r="B40" s="307" t="s">
        <v>260</v>
      </c>
      <c r="C40" s="308"/>
      <c r="D40" s="113">
        <v>3.2362768496420049</v>
      </c>
      <c r="E40" s="115">
        <v>3051</v>
      </c>
      <c r="F40" s="114">
        <v>3069</v>
      </c>
      <c r="G40" s="114">
        <v>3122</v>
      </c>
      <c r="H40" s="114">
        <v>2993</v>
      </c>
      <c r="I40" s="140">
        <v>2937</v>
      </c>
      <c r="J40" s="115">
        <v>114</v>
      </c>
      <c r="K40" s="116">
        <v>3.8815117466802862</v>
      </c>
    </row>
    <row r="41" spans="1:11" ht="14.1" customHeight="1" x14ac:dyDescent="0.2">
      <c r="A41" s="306"/>
      <c r="B41" s="307" t="s">
        <v>261</v>
      </c>
      <c r="C41" s="308"/>
      <c r="D41" s="113">
        <v>2.3601166799257491</v>
      </c>
      <c r="E41" s="115">
        <v>2225</v>
      </c>
      <c r="F41" s="114">
        <v>2234</v>
      </c>
      <c r="G41" s="114">
        <v>2283</v>
      </c>
      <c r="H41" s="114">
        <v>2190</v>
      </c>
      <c r="I41" s="140">
        <v>2140</v>
      </c>
      <c r="J41" s="115">
        <v>85</v>
      </c>
      <c r="K41" s="116">
        <v>3.97196261682243</v>
      </c>
    </row>
    <row r="42" spans="1:11" ht="14.1" customHeight="1" x14ac:dyDescent="0.2">
      <c r="A42" s="306">
        <v>52</v>
      </c>
      <c r="B42" s="307" t="s">
        <v>262</v>
      </c>
      <c r="C42" s="308"/>
      <c r="D42" s="113">
        <v>3.4834261469106336</v>
      </c>
      <c r="E42" s="115">
        <v>3284</v>
      </c>
      <c r="F42" s="114">
        <v>3291</v>
      </c>
      <c r="G42" s="114">
        <v>3286</v>
      </c>
      <c r="H42" s="114">
        <v>3231</v>
      </c>
      <c r="I42" s="140">
        <v>3212</v>
      </c>
      <c r="J42" s="115">
        <v>72</v>
      </c>
      <c r="K42" s="116">
        <v>2.2415940224159403</v>
      </c>
    </row>
    <row r="43" spans="1:11" ht="14.1" customHeight="1" x14ac:dyDescent="0.2">
      <c r="A43" s="306" t="s">
        <v>263</v>
      </c>
      <c r="B43" s="307" t="s">
        <v>264</v>
      </c>
      <c r="C43" s="308"/>
      <c r="D43" s="113">
        <v>2.7536462476796606</v>
      </c>
      <c r="E43" s="115">
        <v>2596</v>
      </c>
      <c r="F43" s="114">
        <v>2616</v>
      </c>
      <c r="G43" s="114">
        <v>2604</v>
      </c>
      <c r="H43" s="114">
        <v>2588</v>
      </c>
      <c r="I43" s="140">
        <v>2578</v>
      </c>
      <c r="J43" s="115">
        <v>18</v>
      </c>
      <c r="K43" s="116">
        <v>0.69821567106283944</v>
      </c>
    </row>
    <row r="44" spans="1:11" ht="14.1" customHeight="1" x14ac:dyDescent="0.2">
      <c r="A44" s="306">
        <v>53</v>
      </c>
      <c r="B44" s="307" t="s">
        <v>265</v>
      </c>
      <c r="C44" s="308"/>
      <c r="D44" s="113">
        <v>2.1309997348183507</v>
      </c>
      <c r="E44" s="115">
        <v>2009</v>
      </c>
      <c r="F44" s="114">
        <v>2049</v>
      </c>
      <c r="G44" s="114">
        <v>1970</v>
      </c>
      <c r="H44" s="114">
        <v>1995</v>
      </c>
      <c r="I44" s="140">
        <v>1994</v>
      </c>
      <c r="J44" s="115">
        <v>15</v>
      </c>
      <c r="K44" s="116">
        <v>0.75225677031093274</v>
      </c>
    </row>
    <row r="45" spans="1:11" ht="14.1" customHeight="1" x14ac:dyDescent="0.2">
      <c r="A45" s="306" t="s">
        <v>266</v>
      </c>
      <c r="B45" s="307" t="s">
        <v>267</v>
      </c>
      <c r="C45" s="308"/>
      <c r="D45" s="113">
        <v>2.095995757093609</v>
      </c>
      <c r="E45" s="115">
        <v>1976</v>
      </c>
      <c r="F45" s="114">
        <v>2015</v>
      </c>
      <c r="G45" s="114">
        <v>1935</v>
      </c>
      <c r="H45" s="114">
        <v>1961</v>
      </c>
      <c r="I45" s="140">
        <v>1958</v>
      </c>
      <c r="J45" s="115">
        <v>18</v>
      </c>
      <c r="K45" s="116">
        <v>0.91930541368743612</v>
      </c>
    </row>
    <row r="46" spans="1:11" ht="14.1" customHeight="1" x14ac:dyDescent="0.2">
      <c r="A46" s="306">
        <v>54</v>
      </c>
      <c r="B46" s="307" t="s">
        <v>268</v>
      </c>
      <c r="C46" s="308"/>
      <c r="D46" s="113">
        <v>2.9891275523733758</v>
      </c>
      <c r="E46" s="115">
        <v>2818</v>
      </c>
      <c r="F46" s="114">
        <v>2813</v>
      </c>
      <c r="G46" s="114">
        <v>2866</v>
      </c>
      <c r="H46" s="114">
        <v>2861</v>
      </c>
      <c r="I46" s="140">
        <v>2785</v>
      </c>
      <c r="J46" s="115">
        <v>33</v>
      </c>
      <c r="K46" s="116">
        <v>1.1849192100538599</v>
      </c>
    </row>
    <row r="47" spans="1:11" ht="14.1" customHeight="1" x14ac:dyDescent="0.2">
      <c r="A47" s="306">
        <v>61</v>
      </c>
      <c r="B47" s="307" t="s">
        <v>269</v>
      </c>
      <c r="C47" s="308"/>
      <c r="D47" s="113">
        <v>2.703792097586847</v>
      </c>
      <c r="E47" s="115">
        <v>2549</v>
      </c>
      <c r="F47" s="114">
        <v>2540</v>
      </c>
      <c r="G47" s="114">
        <v>2562</v>
      </c>
      <c r="H47" s="114">
        <v>2487</v>
      </c>
      <c r="I47" s="140">
        <v>2483</v>
      </c>
      <c r="J47" s="115">
        <v>66</v>
      </c>
      <c r="K47" s="116">
        <v>2.6580749093838101</v>
      </c>
    </row>
    <row r="48" spans="1:11" ht="14.1" customHeight="1" x14ac:dyDescent="0.2">
      <c r="A48" s="306">
        <v>62</v>
      </c>
      <c r="B48" s="307" t="s">
        <v>270</v>
      </c>
      <c r="C48" s="308"/>
      <c r="D48" s="113">
        <v>6.240254574383453</v>
      </c>
      <c r="E48" s="115">
        <v>5883</v>
      </c>
      <c r="F48" s="114">
        <v>5985</v>
      </c>
      <c r="G48" s="114">
        <v>5992</v>
      </c>
      <c r="H48" s="114">
        <v>5904</v>
      </c>
      <c r="I48" s="140">
        <v>5864</v>
      </c>
      <c r="J48" s="115">
        <v>19</v>
      </c>
      <c r="K48" s="116">
        <v>0.32401091405184174</v>
      </c>
    </row>
    <row r="49" spans="1:11" ht="14.1" customHeight="1" x14ac:dyDescent="0.2">
      <c r="A49" s="306">
        <v>63</v>
      </c>
      <c r="B49" s="307" t="s">
        <v>271</v>
      </c>
      <c r="C49" s="308"/>
      <c r="D49" s="113">
        <v>3.7093609122248741</v>
      </c>
      <c r="E49" s="115">
        <v>3497</v>
      </c>
      <c r="F49" s="114">
        <v>3414</v>
      </c>
      <c r="G49" s="114">
        <v>3537</v>
      </c>
      <c r="H49" s="114">
        <v>3547</v>
      </c>
      <c r="I49" s="140">
        <v>3378</v>
      </c>
      <c r="J49" s="115">
        <v>119</v>
      </c>
      <c r="K49" s="116">
        <v>3.5227945529899349</v>
      </c>
    </row>
    <row r="50" spans="1:11" ht="14.1" customHeight="1" x14ac:dyDescent="0.2">
      <c r="A50" s="306" t="s">
        <v>272</v>
      </c>
      <c r="B50" s="307" t="s">
        <v>273</v>
      </c>
      <c r="C50" s="308"/>
      <c r="D50" s="113">
        <v>1.058605144523999</v>
      </c>
      <c r="E50" s="115">
        <v>998</v>
      </c>
      <c r="F50" s="114">
        <v>902</v>
      </c>
      <c r="G50" s="114">
        <v>919</v>
      </c>
      <c r="H50" s="114">
        <v>897</v>
      </c>
      <c r="I50" s="140">
        <v>899</v>
      </c>
      <c r="J50" s="115">
        <v>99</v>
      </c>
      <c r="K50" s="116">
        <v>11.012235817575084</v>
      </c>
    </row>
    <row r="51" spans="1:11" ht="14.1" customHeight="1" x14ac:dyDescent="0.2">
      <c r="A51" s="306" t="s">
        <v>274</v>
      </c>
      <c r="B51" s="307" t="s">
        <v>275</v>
      </c>
      <c r="C51" s="308"/>
      <c r="D51" s="113">
        <v>2.1437284539909838</v>
      </c>
      <c r="E51" s="115">
        <v>2021</v>
      </c>
      <c r="F51" s="114">
        <v>2052</v>
      </c>
      <c r="G51" s="114">
        <v>2139</v>
      </c>
      <c r="H51" s="114">
        <v>2180</v>
      </c>
      <c r="I51" s="140">
        <v>2006</v>
      </c>
      <c r="J51" s="115">
        <v>15</v>
      </c>
      <c r="K51" s="116">
        <v>0.74775672981056829</v>
      </c>
    </row>
    <row r="52" spans="1:11" ht="14.1" customHeight="1" x14ac:dyDescent="0.2">
      <c r="A52" s="306">
        <v>71</v>
      </c>
      <c r="B52" s="307" t="s">
        <v>276</v>
      </c>
      <c r="C52" s="308"/>
      <c r="D52" s="113">
        <v>12.599310527711483</v>
      </c>
      <c r="E52" s="115">
        <v>11878</v>
      </c>
      <c r="F52" s="114">
        <v>11926</v>
      </c>
      <c r="G52" s="114">
        <v>11916</v>
      </c>
      <c r="H52" s="114">
        <v>11734</v>
      </c>
      <c r="I52" s="140">
        <v>11740</v>
      </c>
      <c r="J52" s="115">
        <v>138</v>
      </c>
      <c r="K52" s="116">
        <v>1.1754684838160137</v>
      </c>
    </row>
    <row r="53" spans="1:11" ht="14.1" customHeight="1" x14ac:dyDescent="0.2">
      <c r="A53" s="306" t="s">
        <v>277</v>
      </c>
      <c r="B53" s="307" t="s">
        <v>278</v>
      </c>
      <c r="C53" s="308"/>
      <c r="D53" s="113">
        <v>5.5751789976133654</v>
      </c>
      <c r="E53" s="115">
        <v>5256</v>
      </c>
      <c r="F53" s="114">
        <v>5248</v>
      </c>
      <c r="G53" s="114">
        <v>5240</v>
      </c>
      <c r="H53" s="114">
        <v>5126</v>
      </c>
      <c r="I53" s="140">
        <v>5125</v>
      </c>
      <c r="J53" s="115">
        <v>131</v>
      </c>
      <c r="K53" s="116">
        <v>2.5560975609756098</v>
      </c>
    </row>
    <row r="54" spans="1:11" ht="14.1" customHeight="1" x14ac:dyDescent="0.2">
      <c r="A54" s="306" t="s">
        <v>279</v>
      </c>
      <c r="B54" s="307" t="s">
        <v>280</v>
      </c>
      <c r="C54" s="308"/>
      <c r="D54" s="113">
        <v>5.6833731105807477</v>
      </c>
      <c r="E54" s="115">
        <v>5358</v>
      </c>
      <c r="F54" s="114">
        <v>5402</v>
      </c>
      <c r="G54" s="114">
        <v>5403</v>
      </c>
      <c r="H54" s="114">
        <v>5368</v>
      </c>
      <c r="I54" s="140">
        <v>5369</v>
      </c>
      <c r="J54" s="115">
        <v>-11</v>
      </c>
      <c r="K54" s="116">
        <v>-0.20487986589681506</v>
      </c>
    </row>
    <row r="55" spans="1:11" ht="14.1" customHeight="1" x14ac:dyDescent="0.2">
      <c r="A55" s="306">
        <v>72</v>
      </c>
      <c r="B55" s="307" t="s">
        <v>281</v>
      </c>
      <c r="C55" s="308"/>
      <c r="D55" s="113">
        <v>3.5120657650490585</v>
      </c>
      <c r="E55" s="115">
        <v>3311</v>
      </c>
      <c r="F55" s="114">
        <v>3258</v>
      </c>
      <c r="G55" s="114">
        <v>3241</v>
      </c>
      <c r="H55" s="114">
        <v>3112</v>
      </c>
      <c r="I55" s="140">
        <v>3101</v>
      </c>
      <c r="J55" s="115">
        <v>210</v>
      </c>
      <c r="K55" s="116">
        <v>6.7720090293453721</v>
      </c>
    </row>
    <row r="56" spans="1:11" ht="14.1" customHeight="1" x14ac:dyDescent="0.2">
      <c r="A56" s="306" t="s">
        <v>282</v>
      </c>
      <c r="B56" s="307" t="s">
        <v>283</v>
      </c>
      <c r="C56" s="308"/>
      <c r="D56" s="113">
        <v>1.5157783081410767</v>
      </c>
      <c r="E56" s="115">
        <v>1429</v>
      </c>
      <c r="F56" s="114">
        <v>1392</v>
      </c>
      <c r="G56" s="114">
        <v>1375</v>
      </c>
      <c r="H56" s="114">
        <v>1316</v>
      </c>
      <c r="I56" s="140">
        <v>1316</v>
      </c>
      <c r="J56" s="115">
        <v>113</v>
      </c>
      <c r="K56" s="116">
        <v>8.5866261398176285</v>
      </c>
    </row>
    <row r="57" spans="1:11" ht="14.1" customHeight="1" x14ac:dyDescent="0.2">
      <c r="A57" s="306" t="s">
        <v>284</v>
      </c>
      <c r="B57" s="307" t="s">
        <v>285</v>
      </c>
      <c r="C57" s="308"/>
      <c r="D57" s="113">
        <v>1.4500132590824715</v>
      </c>
      <c r="E57" s="115">
        <v>1367</v>
      </c>
      <c r="F57" s="114">
        <v>1349</v>
      </c>
      <c r="G57" s="114">
        <v>1340</v>
      </c>
      <c r="H57" s="114">
        <v>1293</v>
      </c>
      <c r="I57" s="140">
        <v>1267</v>
      </c>
      <c r="J57" s="115">
        <v>100</v>
      </c>
      <c r="K57" s="116">
        <v>7.8926598263614842</v>
      </c>
    </row>
    <row r="58" spans="1:11" ht="14.1" customHeight="1" x14ac:dyDescent="0.2">
      <c r="A58" s="306">
        <v>73</v>
      </c>
      <c r="B58" s="307" t="s">
        <v>286</v>
      </c>
      <c r="C58" s="308"/>
      <c r="D58" s="113">
        <v>3.319013524264121</v>
      </c>
      <c r="E58" s="115">
        <v>3129</v>
      </c>
      <c r="F58" s="114">
        <v>3157</v>
      </c>
      <c r="G58" s="114">
        <v>3198</v>
      </c>
      <c r="H58" s="114">
        <v>3113</v>
      </c>
      <c r="I58" s="140">
        <v>3126</v>
      </c>
      <c r="J58" s="115">
        <v>3</v>
      </c>
      <c r="K58" s="116">
        <v>9.5969289827255277E-2</v>
      </c>
    </row>
    <row r="59" spans="1:11" ht="14.1" customHeight="1" x14ac:dyDescent="0.2">
      <c r="A59" s="306" t="s">
        <v>287</v>
      </c>
      <c r="B59" s="307" t="s">
        <v>288</v>
      </c>
      <c r="C59" s="308"/>
      <c r="D59" s="113">
        <v>2.3696632193052243</v>
      </c>
      <c r="E59" s="115">
        <v>2234</v>
      </c>
      <c r="F59" s="114">
        <v>2230</v>
      </c>
      <c r="G59" s="114">
        <v>2238</v>
      </c>
      <c r="H59" s="114">
        <v>2167</v>
      </c>
      <c r="I59" s="140">
        <v>2167</v>
      </c>
      <c r="J59" s="115">
        <v>67</v>
      </c>
      <c r="K59" s="116">
        <v>3.0918320258421783</v>
      </c>
    </row>
    <row r="60" spans="1:11" ht="14.1" customHeight="1" x14ac:dyDescent="0.2">
      <c r="A60" s="306">
        <v>81</v>
      </c>
      <c r="B60" s="307" t="s">
        <v>289</v>
      </c>
      <c r="C60" s="308"/>
      <c r="D60" s="113">
        <v>9.7576239724211078</v>
      </c>
      <c r="E60" s="115">
        <v>9199</v>
      </c>
      <c r="F60" s="114">
        <v>9193</v>
      </c>
      <c r="G60" s="114">
        <v>9210</v>
      </c>
      <c r="H60" s="114">
        <v>8932</v>
      </c>
      <c r="I60" s="140">
        <v>8912</v>
      </c>
      <c r="J60" s="115">
        <v>287</v>
      </c>
      <c r="K60" s="116">
        <v>3.2203770197486534</v>
      </c>
    </row>
    <row r="61" spans="1:11" ht="14.1" customHeight="1" x14ac:dyDescent="0.2">
      <c r="A61" s="306" t="s">
        <v>290</v>
      </c>
      <c r="B61" s="307" t="s">
        <v>291</v>
      </c>
      <c r="C61" s="308"/>
      <c r="D61" s="113">
        <v>2.0631132325643065</v>
      </c>
      <c r="E61" s="115">
        <v>1945</v>
      </c>
      <c r="F61" s="114">
        <v>1949</v>
      </c>
      <c r="G61" s="114">
        <v>1962</v>
      </c>
      <c r="H61" s="114">
        <v>1910</v>
      </c>
      <c r="I61" s="140">
        <v>1925</v>
      </c>
      <c r="J61" s="115">
        <v>20</v>
      </c>
      <c r="K61" s="116">
        <v>1.0389610389610389</v>
      </c>
    </row>
    <row r="62" spans="1:11" ht="14.1" customHeight="1" x14ac:dyDescent="0.2">
      <c r="A62" s="306" t="s">
        <v>292</v>
      </c>
      <c r="B62" s="307" t="s">
        <v>293</v>
      </c>
      <c r="C62" s="308"/>
      <c r="D62" s="113">
        <v>4.2662423760275789</v>
      </c>
      <c r="E62" s="115">
        <v>4022</v>
      </c>
      <c r="F62" s="114">
        <v>4035</v>
      </c>
      <c r="G62" s="114">
        <v>4067</v>
      </c>
      <c r="H62" s="114">
        <v>3890</v>
      </c>
      <c r="I62" s="140">
        <v>3861</v>
      </c>
      <c r="J62" s="115">
        <v>161</v>
      </c>
      <c r="K62" s="116">
        <v>4.1699041699041697</v>
      </c>
    </row>
    <row r="63" spans="1:11" ht="14.1" customHeight="1" x14ac:dyDescent="0.2">
      <c r="A63" s="306"/>
      <c r="B63" s="307" t="s">
        <v>294</v>
      </c>
      <c r="C63" s="308"/>
      <c r="D63" s="113">
        <v>3.8143728453990984</v>
      </c>
      <c r="E63" s="115">
        <v>3596</v>
      </c>
      <c r="F63" s="114">
        <v>3607</v>
      </c>
      <c r="G63" s="114">
        <v>3641</v>
      </c>
      <c r="H63" s="114">
        <v>3504</v>
      </c>
      <c r="I63" s="140">
        <v>3482</v>
      </c>
      <c r="J63" s="115">
        <v>114</v>
      </c>
      <c r="K63" s="116">
        <v>3.2739804709936817</v>
      </c>
    </row>
    <row r="64" spans="1:11" ht="14.1" customHeight="1" x14ac:dyDescent="0.2">
      <c r="A64" s="306" t="s">
        <v>295</v>
      </c>
      <c r="B64" s="307" t="s">
        <v>296</v>
      </c>
      <c r="C64" s="308"/>
      <c r="D64" s="113">
        <v>1.3333333333333333</v>
      </c>
      <c r="E64" s="115">
        <v>1257</v>
      </c>
      <c r="F64" s="114">
        <v>1243</v>
      </c>
      <c r="G64" s="114">
        <v>1230</v>
      </c>
      <c r="H64" s="114">
        <v>1217</v>
      </c>
      <c r="I64" s="140">
        <v>1214</v>
      </c>
      <c r="J64" s="115">
        <v>43</v>
      </c>
      <c r="K64" s="116">
        <v>3.5420098846787478</v>
      </c>
    </row>
    <row r="65" spans="1:11" ht="14.1" customHeight="1" x14ac:dyDescent="0.2">
      <c r="A65" s="306" t="s">
        <v>297</v>
      </c>
      <c r="B65" s="307" t="s">
        <v>298</v>
      </c>
      <c r="C65" s="308"/>
      <c r="D65" s="113">
        <v>0.8241845664280032</v>
      </c>
      <c r="E65" s="115">
        <v>777</v>
      </c>
      <c r="F65" s="114">
        <v>767</v>
      </c>
      <c r="G65" s="114">
        <v>759</v>
      </c>
      <c r="H65" s="114">
        <v>740</v>
      </c>
      <c r="I65" s="140">
        <v>734</v>
      </c>
      <c r="J65" s="115">
        <v>43</v>
      </c>
      <c r="K65" s="116">
        <v>5.8583106267029974</v>
      </c>
    </row>
    <row r="66" spans="1:11" ht="14.1" customHeight="1" x14ac:dyDescent="0.2">
      <c r="A66" s="306">
        <v>82</v>
      </c>
      <c r="B66" s="307" t="s">
        <v>299</v>
      </c>
      <c r="C66" s="308"/>
      <c r="D66" s="113">
        <v>3.0421638822593478</v>
      </c>
      <c r="E66" s="115">
        <v>2868</v>
      </c>
      <c r="F66" s="114">
        <v>2881</v>
      </c>
      <c r="G66" s="114">
        <v>2892</v>
      </c>
      <c r="H66" s="114">
        <v>2755</v>
      </c>
      <c r="I66" s="140">
        <v>2766</v>
      </c>
      <c r="J66" s="115">
        <v>102</v>
      </c>
      <c r="K66" s="116">
        <v>3.6876355748373104</v>
      </c>
    </row>
    <row r="67" spans="1:11" ht="14.1" customHeight="1" x14ac:dyDescent="0.2">
      <c r="A67" s="306" t="s">
        <v>300</v>
      </c>
      <c r="B67" s="307" t="s">
        <v>301</v>
      </c>
      <c r="C67" s="308"/>
      <c r="D67" s="113">
        <v>1.6907981967647838</v>
      </c>
      <c r="E67" s="115">
        <v>1594</v>
      </c>
      <c r="F67" s="114">
        <v>1591</v>
      </c>
      <c r="G67" s="114">
        <v>1593</v>
      </c>
      <c r="H67" s="114">
        <v>1495</v>
      </c>
      <c r="I67" s="140">
        <v>1492</v>
      </c>
      <c r="J67" s="115">
        <v>102</v>
      </c>
      <c r="K67" s="116">
        <v>6.8364611260053616</v>
      </c>
    </row>
    <row r="68" spans="1:11" ht="14.1" customHeight="1" x14ac:dyDescent="0.2">
      <c r="A68" s="306" t="s">
        <v>302</v>
      </c>
      <c r="B68" s="307" t="s">
        <v>303</v>
      </c>
      <c r="C68" s="308"/>
      <c r="D68" s="113">
        <v>0.72871917263325381</v>
      </c>
      <c r="E68" s="115">
        <v>687</v>
      </c>
      <c r="F68" s="114">
        <v>700</v>
      </c>
      <c r="G68" s="114">
        <v>700</v>
      </c>
      <c r="H68" s="114">
        <v>686</v>
      </c>
      <c r="I68" s="140">
        <v>691</v>
      </c>
      <c r="J68" s="115">
        <v>-4</v>
      </c>
      <c r="K68" s="116">
        <v>-0.57887120115774238</v>
      </c>
    </row>
    <row r="69" spans="1:11" ht="14.1" customHeight="1" x14ac:dyDescent="0.2">
      <c r="A69" s="306">
        <v>83</v>
      </c>
      <c r="B69" s="307" t="s">
        <v>304</v>
      </c>
      <c r="C69" s="308"/>
      <c r="D69" s="113">
        <v>5.2633253778838505</v>
      </c>
      <c r="E69" s="115">
        <v>4962</v>
      </c>
      <c r="F69" s="114">
        <v>4984</v>
      </c>
      <c r="G69" s="114">
        <v>4959</v>
      </c>
      <c r="H69" s="114">
        <v>4527</v>
      </c>
      <c r="I69" s="140">
        <v>4511</v>
      </c>
      <c r="J69" s="115">
        <v>451</v>
      </c>
      <c r="K69" s="116">
        <v>9.9977831966304596</v>
      </c>
    </row>
    <row r="70" spans="1:11" ht="14.1" customHeight="1" x14ac:dyDescent="0.2">
      <c r="A70" s="306" t="s">
        <v>305</v>
      </c>
      <c r="B70" s="307" t="s">
        <v>306</v>
      </c>
      <c r="C70" s="308"/>
      <c r="D70" s="113">
        <v>4.635375232033943</v>
      </c>
      <c r="E70" s="115">
        <v>4370</v>
      </c>
      <c r="F70" s="114">
        <v>4377</v>
      </c>
      <c r="G70" s="114">
        <v>4350</v>
      </c>
      <c r="H70" s="114">
        <v>3992</v>
      </c>
      <c r="I70" s="140">
        <v>3978</v>
      </c>
      <c r="J70" s="115">
        <v>392</v>
      </c>
      <c r="K70" s="116">
        <v>9.8541980894922077</v>
      </c>
    </row>
    <row r="71" spans="1:11" ht="14.1" customHeight="1" x14ac:dyDescent="0.2">
      <c r="A71" s="306"/>
      <c r="B71" s="307" t="s">
        <v>307</v>
      </c>
      <c r="C71" s="308"/>
      <c r="D71" s="113">
        <v>2.6295412357464865</v>
      </c>
      <c r="E71" s="115">
        <v>2479</v>
      </c>
      <c r="F71" s="114">
        <v>2496</v>
      </c>
      <c r="G71" s="114">
        <v>2476</v>
      </c>
      <c r="H71" s="114">
        <v>2181</v>
      </c>
      <c r="I71" s="140">
        <v>2170</v>
      </c>
      <c r="J71" s="115">
        <v>309</v>
      </c>
      <c r="K71" s="116">
        <v>14.23963133640553</v>
      </c>
    </row>
    <row r="72" spans="1:11" ht="14.1" customHeight="1" x14ac:dyDescent="0.2">
      <c r="A72" s="306">
        <v>84</v>
      </c>
      <c r="B72" s="307" t="s">
        <v>308</v>
      </c>
      <c r="C72" s="308"/>
      <c r="D72" s="113">
        <v>4.7594802439671176</v>
      </c>
      <c r="E72" s="115">
        <v>4487</v>
      </c>
      <c r="F72" s="114">
        <v>4541</v>
      </c>
      <c r="G72" s="114">
        <v>4508</v>
      </c>
      <c r="H72" s="114">
        <v>4418</v>
      </c>
      <c r="I72" s="140">
        <v>4402</v>
      </c>
      <c r="J72" s="115">
        <v>85</v>
      </c>
      <c r="K72" s="116">
        <v>1.930940481599273</v>
      </c>
    </row>
    <row r="73" spans="1:11" ht="14.1" customHeight="1" x14ac:dyDescent="0.2">
      <c r="A73" s="306" t="s">
        <v>309</v>
      </c>
      <c r="B73" s="307" t="s">
        <v>310</v>
      </c>
      <c r="C73" s="308"/>
      <c r="D73" s="113">
        <v>1.4627419782551048</v>
      </c>
      <c r="E73" s="115">
        <v>1379</v>
      </c>
      <c r="F73" s="114">
        <v>1383</v>
      </c>
      <c r="G73" s="114">
        <v>1392</v>
      </c>
      <c r="H73" s="114">
        <v>1303</v>
      </c>
      <c r="I73" s="140">
        <v>1355</v>
      </c>
      <c r="J73" s="115">
        <v>24</v>
      </c>
      <c r="K73" s="116">
        <v>1.7712177121771218</v>
      </c>
    </row>
    <row r="74" spans="1:11" ht="14.1" customHeight="1" x14ac:dyDescent="0.2">
      <c r="A74" s="306" t="s">
        <v>311</v>
      </c>
      <c r="B74" s="307" t="s">
        <v>312</v>
      </c>
      <c r="C74" s="308"/>
      <c r="D74" s="113">
        <v>0.57385308936621582</v>
      </c>
      <c r="E74" s="115">
        <v>541</v>
      </c>
      <c r="F74" s="114">
        <v>547</v>
      </c>
      <c r="G74" s="114">
        <v>547</v>
      </c>
      <c r="H74" s="114">
        <v>549</v>
      </c>
      <c r="I74" s="140">
        <v>548</v>
      </c>
      <c r="J74" s="115">
        <v>-7</v>
      </c>
      <c r="K74" s="116">
        <v>-1.2773722627737227</v>
      </c>
    </row>
    <row r="75" spans="1:11" ht="14.1" customHeight="1" x14ac:dyDescent="0.2">
      <c r="A75" s="306" t="s">
        <v>313</v>
      </c>
      <c r="B75" s="307" t="s">
        <v>314</v>
      </c>
      <c r="C75" s="308"/>
      <c r="D75" s="113">
        <v>2.1256961018297535</v>
      </c>
      <c r="E75" s="115">
        <v>2004</v>
      </c>
      <c r="F75" s="114">
        <v>2063</v>
      </c>
      <c r="G75" s="114">
        <v>2005</v>
      </c>
      <c r="H75" s="114">
        <v>1996</v>
      </c>
      <c r="I75" s="140">
        <v>1950</v>
      </c>
      <c r="J75" s="115">
        <v>54</v>
      </c>
      <c r="K75" s="116">
        <v>2.7692307692307692</v>
      </c>
    </row>
    <row r="76" spans="1:11" ht="14.1" customHeight="1" x14ac:dyDescent="0.2">
      <c r="A76" s="306">
        <v>91</v>
      </c>
      <c r="B76" s="307" t="s">
        <v>315</v>
      </c>
      <c r="C76" s="308"/>
      <c r="D76" s="113">
        <v>0.28321400159108989</v>
      </c>
      <c r="E76" s="115">
        <v>267</v>
      </c>
      <c r="F76" s="114">
        <v>258</v>
      </c>
      <c r="G76" s="114">
        <v>251</v>
      </c>
      <c r="H76" s="114">
        <v>248</v>
      </c>
      <c r="I76" s="140">
        <v>239</v>
      </c>
      <c r="J76" s="115">
        <v>28</v>
      </c>
      <c r="K76" s="116">
        <v>11.715481171548117</v>
      </c>
    </row>
    <row r="77" spans="1:11" ht="14.1" customHeight="1" x14ac:dyDescent="0.2">
      <c r="A77" s="306">
        <v>92</v>
      </c>
      <c r="B77" s="307" t="s">
        <v>316</v>
      </c>
      <c r="C77" s="308"/>
      <c r="D77" s="113">
        <v>3.5788915407053832</v>
      </c>
      <c r="E77" s="115">
        <v>3374</v>
      </c>
      <c r="F77" s="114">
        <v>3418</v>
      </c>
      <c r="G77" s="114">
        <v>3410</v>
      </c>
      <c r="H77" s="114">
        <v>3529</v>
      </c>
      <c r="I77" s="140">
        <v>3610</v>
      </c>
      <c r="J77" s="115">
        <v>-236</v>
      </c>
      <c r="K77" s="116">
        <v>-6.5373961218836563</v>
      </c>
    </row>
    <row r="78" spans="1:11" ht="14.1" customHeight="1" x14ac:dyDescent="0.2">
      <c r="A78" s="306">
        <v>93</v>
      </c>
      <c r="B78" s="307" t="s">
        <v>317</v>
      </c>
      <c r="C78" s="308"/>
      <c r="D78" s="113">
        <v>0.1262264651286131</v>
      </c>
      <c r="E78" s="115">
        <v>119</v>
      </c>
      <c r="F78" s="114">
        <v>121</v>
      </c>
      <c r="G78" s="114">
        <v>123</v>
      </c>
      <c r="H78" s="114">
        <v>124</v>
      </c>
      <c r="I78" s="140">
        <v>122</v>
      </c>
      <c r="J78" s="115">
        <v>-3</v>
      </c>
      <c r="K78" s="116">
        <v>-2.459016393442623</v>
      </c>
    </row>
    <row r="79" spans="1:11" ht="14.1" customHeight="1" x14ac:dyDescent="0.2">
      <c r="A79" s="306">
        <v>94</v>
      </c>
      <c r="B79" s="307" t="s">
        <v>318</v>
      </c>
      <c r="C79" s="308"/>
      <c r="D79" s="113">
        <v>0.46459824980111375</v>
      </c>
      <c r="E79" s="115">
        <v>438</v>
      </c>
      <c r="F79" s="114">
        <v>475</v>
      </c>
      <c r="G79" s="114">
        <v>474</v>
      </c>
      <c r="H79" s="114">
        <v>455</v>
      </c>
      <c r="I79" s="140">
        <v>451</v>
      </c>
      <c r="J79" s="115">
        <v>-13</v>
      </c>
      <c r="K79" s="116">
        <v>-2.8824833702882482</v>
      </c>
    </row>
    <row r="80" spans="1:11" ht="14.1" customHeight="1" x14ac:dyDescent="0.2">
      <c r="A80" s="306" t="s">
        <v>319</v>
      </c>
      <c r="B80" s="307" t="s">
        <v>320</v>
      </c>
      <c r="C80" s="308"/>
      <c r="D80" s="113">
        <v>6.3643595863166272E-3</v>
      </c>
      <c r="E80" s="115">
        <v>6</v>
      </c>
      <c r="F80" s="114">
        <v>6</v>
      </c>
      <c r="G80" s="114">
        <v>8</v>
      </c>
      <c r="H80" s="114">
        <v>11</v>
      </c>
      <c r="I80" s="140">
        <v>11</v>
      </c>
      <c r="J80" s="115">
        <v>-5</v>
      </c>
      <c r="K80" s="116">
        <v>-45.454545454545453</v>
      </c>
    </row>
    <row r="81" spans="1:11" ht="14.1" customHeight="1" x14ac:dyDescent="0.2">
      <c r="A81" s="310" t="s">
        <v>321</v>
      </c>
      <c r="B81" s="311" t="s">
        <v>224</v>
      </c>
      <c r="C81" s="312"/>
      <c r="D81" s="125">
        <v>0.8231238398302837</v>
      </c>
      <c r="E81" s="143">
        <v>776</v>
      </c>
      <c r="F81" s="144">
        <v>792</v>
      </c>
      <c r="G81" s="144">
        <v>793</v>
      </c>
      <c r="H81" s="144">
        <v>746</v>
      </c>
      <c r="I81" s="145">
        <v>761</v>
      </c>
      <c r="J81" s="143">
        <v>15</v>
      </c>
      <c r="K81" s="146">
        <v>1.971090670170828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13024</v>
      </c>
      <c r="E12" s="114">
        <v>13707</v>
      </c>
      <c r="F12" s="114">
        <v>13731</v>
      </c>
      <c r="G12" s="114">
        <v>13856</v>
      </c>
      <c r="H12" s="140">
        <v>13233</v>
      </c>
      <c r="I12" s="115">
        <v>-209</v>
      </c>
      <c r="J12" s="116">
        <v>-1.5793848711554448</v>
      </c>
      <c r="K12"/>
      <c r="L12"/>
      <c r="M12"/>
      <c r="N12"/>
      <c r="O12"/>
      <c r="P12"/>
    </row>
    <row r="13" spans="1:16" s="110" customFormat="1" ht="14.45" customHeight="1" x14ac:dyDescent="0.2">
      <c r="A13" s="120" t="s">
        <v>105</v>
      </c>
      <c r="B13" s="119" t="s">
        <v>106</v>
      </c>
      <c r="C13" s="113">
        <v>48.548832923832926</v>
      </c>
      <c r="D13" s="115">
        <v>6323</v>
      </c>
      <c r="E13" s="114">
        <v>6520</v>
      </c>
      <c r="F13" s="114">
        <v>6565</v>
      </c>
      <c r="G13" s="114">
        <v>6616</v>
      </c>
      <c r="H13" s="140">
        <v>6312</v>
      </c>
      <c r="I13" s="115">
        <v>11</v>
      </c>
      <c r="J13" s="116">
        <v>0.17427122940430925</v>
      </c>
      <c r="K13"/>
      <c r="L13"/>
      <c r="M13"/>
      <c r="N13"/>
      <c r="O13"/>
      <c r="P13"/>
    </row>
    <row r="14" spans="1:16" s="110" customFormat="1" ht="14.45" customHeight="1" x14ac:dyDescent="0.2">
      <c r="A14" s="120"/>
      <c r="B14" s="119" t="s">
        <v>107</v>
      </c>
      <c r="C14" s="113">
        <v>51.451167076167074</v>
      </c>
      <c r="D14" s="115">
        <v>6701</v>
      </c>
      <c r="E14" s="114">
        <v>7187</v>
      </c>
      <c r="F14" s="114">
        <v>7166</v>
      </c>
      <c r="G14" s="114">
        <v>7240</v>
      </c>
      <c r="H14" s="140">
        <v>6921</v>
      </c>
      <c r="I14" s="115">
        <v>-220</v>
      </c>
      <c r="J14" s="116">
        <v>-3.1787313971969366</v>
      </c>
      <c r="K14"/>
      <c r="L14"/>
      <c r="M14"/>
      <c r="N14"/>
      <c r="O14"/>
      <c r="P14"/>
    </row>
    <row r="15" spans="1:16" s="110" customFormat="1" ht="14.45" customHeight="1" x14ac:dyDescent="0.2">
      <c r="A15" s="118" t="s">
        <v>105</v>
      </c>
      <c r="B15" s="121" t="s">
        <v>108</v>
      </c>
      <c r="C15" s="113">
        <v>25.145884520884522</v>
      </c>
      <c r="D15" s="115">
        <v>3275</v>
      </c>
      <c r="E15" s="114">
        <v>3614</v>
      </c>
      <c r="F15" s="114">
        <v>3513</v>
      </c>
      <c r="G15" s="114">
        <v>3669</v>
      </c>
      <c r="H15" s="140">
        <v>3357</v>
      </c>
      <c r="I15" s="115">
        <v>-82</v>
      </c>
      <c r="J15" s="116">
        <v>-2.4426571343461423</v>
      </c>
      <c r="K15"/>
      <c r="L15"/>
      <c r="M15"/>
      <c r="N15"/>
      <c r="O15"/>
      <c r="P15"/>
    </row>
    <row r="16" spans="1:16" s="110" customFormat="1" ht="14.45" customHeight="1" x14ac:dyDescent="0.2">
      <c r="A16" s="118"/>
      <c r="B16" s="121" t="s">
        <v>109</v>
      </c>
      <c r="C16" s="113">
        <v>41.669226044226043</v>
      </c>
      <c r="D16" s="115">
        <v>5427</v>
      </c>
      <c r="E16" s="114">
        <v>5680</v>
      </c>
      <c r="F16" s="114">
        <v>5748</v>
      </c>
      <c r="G16" s="114">
        <v>5796</v>
      </c>
      <c r="H16" s="140">
        <v>5560</v>
      </c>
      <c r="I16" s="115">
        <v>-133</v>
      </c>
      <c r="J16" s="116">
        <v>-2.3920863309352516</v>
      </c>
      <c r="K16"/>
      <c r="L16"/>
      <c r="M16"/>
      <c r="N16"/>
      <c r="O16"/>
      <c r="P16"/>
    </row>
    <row r="17" spans="1:16" s="110" customFormat="1" ht="14.45" customHeight="1" x14ac:dyDescent="0.2">
      <c r="A17" s="118"/>
      <c r="B17" s="121" t="s">
        <v>110</v>
      </c>
      <c r="C17" s="113">
        <v>15.916769041769042</v>
      </c>
      <c r="D17" s="115">
        <v>2073</v>
      </c>
      <c r="E17" s="114">
        <v>2160</v>
      </c>
      <c r="F17" s="114">
        <v>2192</v>
      </c>
      <c r="G17" s="114">
        <v>2178</v>
      </c>
      <c r="H17" s="140">
        <v>2177</v>
      </c>
      <c r="I17" s="115">
        <v>-104</v>
      </c>
      <c r="J17" s="116">
        <v>-4.7772163527790541</v>
      </c>
      <c r="K17"/>
      <c r="L17"/>
      <c r="M17"/>
      <c r="N17"/>
      <c r="O17"/>
      <c r="P17"/>
    </row>
    <row r="18" spans="1:16" s="110" customFormat="1" ht="14.45" customHeight="1" x14ac:dyDescent="0.2">
      <c r="A18" s="120"/>
      <c r="B18" s="121" t="s">
        <v>111</v>
      </c>
      <c r="C18" s="113">
        <v>17.268120393120395</v>
      </c>
      <c r="D18" s="115">
        <v>2249</v>
      </c>
      <c r="E18" s="114">
        <v>2253</v>
      </c>
      <c r="F18" s="114">
        <v>2278</v>
      </c>
      <c r="G18" s="114">
        <v>2213</v>
      </c>
      <c r="H18" s="140">
        <v>2139</v>
      </c>
      <c r="I18" s="115">
        <v>110</v>
      </c>
      <c r="J18" s="116">
        <v>5.1425899953249186</v>
      </c>
      <c r="K18"/>
      <c r="L18"/>
      <c r="M18"/>
      <c r="N18"/>
      <c r="O18"/>
      <c r="P18"/>
    </row>
    <row r="19" spans="1:16" s="110" customFormat="1" ht="14.45" customHeight="1" x14ac:dyDescent="0.2">
      <c r="A19" s="120"/>
      <c r="B19" s="121" t="s">
        <v>112</v>
      </c>
      <c r="C19" s="113">
        <v>1.9886363636363635</v>
      </c>
      <c r="D19" s="115">
        <v>259</v>
      </c>
      <c r="E19" s="114">
        <v>262</v>
      </c>
      <c r="F19" s="114">
        <v>268</v>
      </c>
      <c r="G19" s="114">
        <v>237</v>
      </c>
      <c r="H19" s="140">
        <v>244</v>
      </c>
      <c r="I19" s="115">
        <v>15</v>
      </c>
      <c r="J19" s="116">
        <v>6.1475409836065573</v>
      </c>
      <c r="K19"/>
      <c r="L19"/>
      <c r="M19"/>
      <c r="N19"/>
      <c r="O19"/>
      <c r="P19"/>
    </row>
    <row r="20" spans="1:16" s="110" customFormat="1" ht="14.45" customHeight="1" x14ac:dyDescent="0.2">
      <c r="A20" s="120" t="s">
        <v>113</v>
      </c>
      <c r="B20" s="119" t="s">
        <v>116</v>
      </c>
      <c r="C20" s="113">
        <v>93.696253071253068</v>
      </c>
      <c r="D20" s="115">
        <v>12203</v>
      </c>
      <c r="E20" s="114">
        <v>12797</v>
      </c>
      <c r="F20" s="114">
        <v>12852</v>
      </c>
      <c r="G20" s="114">
        <v>12950</v>
      </c>
      <c r="H20" s="140">
        <v>12400</v>
      </c>
      <c r="I20" s="115">
        <v>-197</v>
      </c>
      <c r="J20" s="116">
        <v>-1.5887096774193548</v>
      </c>
      <c r="K20"/>
      <c r="L20"/>
      <c r="M20"/>
      <c r="N20"/>
      <c r="O20"/>
      <c r="P20"/>
    </row>
    <row r="21" spans="1:16" s="110" customFormat="1" ht="14.45" customHeight="1" x14ac:dyDescent="0.2">
      <c r="A21" s="123"/>
      <c r="B21" s="124" t="s">
        <v>117</v>
      </c>
      <c r="C21" s="125">
        <v>6.1425061425061429</v>
      </c>
      <c r="D21" s="143">
        <v>800</v>
      </c>
      <c r="E21" s="144">
        <v>889</v>
      </c>
      <c r="F21" s="144">
        <v>859</v>
      </c>
      <c r="G21" s="144">
        <v>888</v>
      </c>
      <c r="H21" s="145">
        <v>814</v>
      </c>
      <c r="I21" s="143">
        <v>-14</v>
      </c>
      <c r="J21" s="146">
        <v>-1.7199017199017199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81559</v>
      </c>
      <c r="E23" s="114">
        <v>85580</v>
      </c>
      <c r="F23" s="114">
        <v>86543</v>
      </c>
      <c r="G23" s="114">
        <v>87005</v>
      </c>
      <c r="H23" s="140">
        <v>83851</v>
      </c>
      <c r="I23" s="115">
        <v>-2292</v>
      </c>
      <c r="J23" s="116">
        <v>-2.7334199949911153</v>
      </c>
      <c r="K23"/>
      <c r="L23"/>
      <c r="M23"/>
      <c r="N23"/>
      <c r="O23"/>
      <c r="P23"/>
    </row>
    <row r="24" spans="1:16" s="110" customFormat="1" ht="14.45" customHeight="1" x14ac:dyDescent="0.2">
      <c r="A24" s="120" t="s">
        <v>105</v>
      </c>
      <c r="B24" s="119" t="s">
        <v>106</v>
      </c>
      <c r="C24" s="113">
        <v>46.867911573216936</v>
      </c>
      <c r="D24" s="115">
        <v>38225</v>
      </c>
      <c r="E24" s="114">
        <v>39610</v>
      </c>
      <c r="F24" s="114">
        <v>40155</v>
      </c>
      <c r="G24" s="114">
        <v>40183</v>
      </c>
      <c r="H24" s="140">
        <v>38931</v>
      </c>
      <c r="I24" s="115">
        <v>-706</v>
      </c>
      <c r="J24" s="116">
        <v>-1.8134648480645243</v>
      </c>
      <c r="K24"/>
      <c r="L24"/>
      <c r="M24"/>
      <c r="N24"/>
      <c r="O24"/>
      <c r="P24"/>
    </row>
    <row r="25" spans="1:16" s="110" customFormat="1" ht="14.45" customHeight="1" x14ac:dyDescent="0.2">
      <c r="A25" s="120"/>
      <c r="B25" s="119" t="s">
        <v>107</v>
      </c>
      <c r="C25" s="113">
        <v>53.132088426783064</v>
      </c>
      <c r="D25" s="115">
        <v>43334</v>
      </c>
      <c r="E25" s="114">
        <v>45970</v>
      </c>
      <c r="F25" s="114">
        <v>46388</v>
      </c>
      <c r="G25" s="114">
        <v>46822</v>
      </c>
      <c r="H25" s="140">
        <v>44920</v>
      </c>
      <c r="I25" s="115">
        <v>-1586</v>
      </c>
      <c r="J25" s="116">
        <v>-3.5307212822796084</v>
      </c>
      <c r="K25"/>
      <c r="L25"/>
      <c r="M25"/>
      <c r="N25"/>
      <c r="O25"/>
      <c r="P25"/>
    </row>
    <row r="26" spans="1:16" s="110" customFormat="1" ht="14.45" customHeight="1" x14ac:dyDescent="0.2">
      <c r="A26" s="118" t="s">
        <v>105</v>
      </c>
      <c r="B26" s="121" t="s">
        <v>108</v>
      </c>
      <c r="C26" s="113">
        <v>15.201265341654508</v>
      </c>
      <c r="D26" s="115">
        <v>12398</v>
      </c>
      <c r="E26" s="114">
        <v>13314</v>
      </c>
      <c r="F26" s="114">
        <v>13458</v>
      </c>
      <c r="G26" s="114">
        <v>14111</v>
      </c>
      <c r="H26" s="140">
        <v>12350</v>
      </c>
      <c r="I26" s="115">
        <v>48</v>
      </c>
      <c r="J26" s="116">
        <v>0.38866396761133604</v>
      </c>
      <c r="K26"/>
      <c r="L26"/>
      <c r="M26"/>
      <c r="N26"/>
      <c r="O26"/>
      <c r="P26"/>
    </row>
    <row r="27" spans="1:16" s="110" customFormat="1" ht="14.45" customHeight="1" x14ac:dyDescent="0.2">
      <c r="A27" s="118"/>
      <c r="B27" s="121" t="s">
        <v>109</v>
      </c>
      <c r="C27" s="113">
        <v>39.563996615946735</v>
      </c>
      <c r="D27" s="115">
        <v>32268</v>
      </c>
      <c r="E27" s="114">
        <v>34236</v>
      </c>
      <c r="F27" s="114">
        <v>34293</v>
      </c>
      <c r="G27" s="114">
        <v>34505</v>
      </c>
      <c r="H27" s="140">
        <v>34250</v>
      </c>
      <c r="I27" s="115">
        <v>-1982</v>
      </c>
      <c r="J27" s="116">
        <v>-5.7868613138686129</v>
      </c>
      <c r="K27"/>
      <c r="L27"/>
      <c r="M27"/>
      <c r="N27"/>
      <c r="O27"/>
      <c r="P27"/>
    </row>
    <row r="28" spans="1:16" s="110" customFormat="1" ht="14.45" customHeight="1" x14ac:dyDescent="0.2">
      <c r="A28" s="118"/>
      <c r="B28" s="121" t="s">
        <v>110</v>
      </c>
      <c r="C28" s="113">
        <v>23.286209982957121</v>
      </c>
      <c r="D28" s="115">
        <v>18992</v>
      </c>
      <c r="E28" s="114">
        <v>19739</v>
      </c>
      <c r="F28" s="114">
        <v>20130</v>
      </c>
      <c r="G28" s="114">
        <v>20291</v>
      </c>
      <c r="H28" s="140">
        <v>20268</v>
      </c>
      <c r="I28" s="115">
        <v>-1276</v>
      </c>
      <c r="J28" s="116">
        <v>-6.2956384448391551</v>
      </c>
      <c r="K28"/>
      <c r="L28"/>
      <c r="M28"/>
      <c r="N28"/>
      <c r="O28"/>
      <c r="P28"/>
    </row>
    <row r="29" spans="1:16" s="110" customFormat="1" ht="14.45" customHeight="1" x14ac:dyDescent="0.2">
      <c r="A29" s="118"/>
      <c r="B29" s="121" t="s">
        <v>111</v>
      </c>
      <c r="C29" s="113">
        <v>21.948528059441632</v>
      </c>
      <c r="D29" s="115">
        <v>17901</v>
      </c>
      <c r="E29" s="114">
        <v>18291</v>
      </c>
      <c r="F29" s="114">
        <v>18662</v>
      </c>
      <c r="G29" s="114">
        <v>18098</v>
      </c>
      <c r="H29" s="140">
        <v>16983</v>
      </c>
      <c r="I29" s="115">
        <v>918</v>
      </c>
      <c r="J29" s="116">
        <v>5.4054054054054053</v>
      </c>
      <c r="K29"/>
      <c r="L29"/>
      <c r="M29"/>
      <c r="N29"/>
      <c r="O29"/>
      <c r="P29"/>
    </row>
    <row r="30" spans="1:16" s="110" customFormat="1" ht="14.45" customHeight="1" x14ac:dyDescent="0.2">
      <c r="A30" s="120"/>
      <c r="B30" s="121" t="s">
        <v>112</v>
      </c>
      <c r="C30" s="113">
        <v>2.9095501416152723</v>
      </c>
      <c r="D30" s="115">
        <v>2373</v>
      </c>
      <c r="E30" s="114">
        <v>2473</v>
      </c>
      <c r="F30" s="114">
        <v>2529</v>
      </c>
      <c r="G30" s="114">
        <v>2192</v>
      </c>
      <c r="H30" s="140">
        <v>2053</v>
      </c>
      <c r="I30" s="115">
        <v>320</v>
      </c>
      <c r="J30" s="116">
        <v>15.586945932781296</v>
      </c>
      <c r="K30"/>
      <c r="L30"/>
      <c r="M30"/>
      <c r="N30"/>
      <c r="O30"/>
      <c r="P30"/>
    </row>
    <row r="31" spans="1:16" s="110" customFormat="1" ht="14.45" customHeight="1" x14ac:dyDescent="0.2">
      <c r="A31" s="120" t="s">
        <v>113</v>
      </c>
      <c r="B31" s="119" t="s">
        <v>116</v>
      </c>
      <c r="C31" s="113">
        <v>95.87905687906914</v>
      </c>
      <c r="D31" s="115">
        <v>78198</v>
      </c>
      <c r="E31" s="114">
        <v>81803</v>
      </c>
      <c r="F31" s="114">
        <v>82799</v>
      </c>
      <c r="G31" s="114">
        <v>83226</v>
      </c>
      <c r="H31" s="140">
        <v>80446</v>
      </c>
      <c r="I31" s="115">
        <v>-2248</v>
      </c>
      <c r="J31" s="116">
        <v>-2.7944211023543746</v>
      </c>
      <c r="K31"/>
      <c r="L31"/>
      <c r="M31"/>
      <c r="N31"/>
      <c r="O31"/>
      <c r="P31"/>
    </row>
    <row r="32" spans="1:16" s="110" customFormat="1" ht="14.45" customHeight="1" x14ac:dyDescent="0.2">
      <c r="A32" s="123"/>
      <c r="B32" s="124" t="s">
        <v>117</v>
      </c>
      <c r="C32" s="125">
        <v>4.0216285143270518</v>
      </c>
      <c r="D32" s="143">
        <v>3280</v>
      </c>
      <c r="E32" s="144">
        <v>3688</v>
      </c>
      <c r="F32" s="144">
        <v>3655</v>
      </c>
      <c r="G32" s="144">
        <v>3688</v>
      </c>
      <c r="H32" s="145">
        <v>3300</v>
      </c>
      <c r="I32" s="143">
        <v>-20</v>
      </c>
      <c r="J32" s="146">
        <v>-0.60606060606060608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12742</v>
      </c>
      <c r="E56" s="114">
        <v>13527</v>
      </c>
      <c r="F56" s="114">
        <v>13371</v>
      </c>
      <c r="G56" s="114">
        <v>13622</v>
      </c>
      <c r="H56" s="140">
        <v>13124</v>
      </c>
      <c r="I56" s="115">
        <v>-382</v>
      </c>
      <c r="J56" s="116">
        <v>-2.9106979579396524</v>
      </c>
      <c r="K56"/>
      <c r="L56"/>
      <c r="M56"/>
      <c r="N56"/>
      <c r="O56"/>
      <c r="P56"/>
    </row>
    <row r="57" spans="1:16" s="110" customFormat="1" ht="14.45" customHeight="1" x14ac:dyDescent="0.2">
      <c r="A57" s="120" t="s">
        <v>105</v>
      </c>
      <c r="B57" s="119" t="s">
        <v>106</v>
      </c>
      <c r="C57" s="113">
        <v>48.720765970805211</v>
      </c>
      <c r="D57" s="115">
        <v>6208</v>
      </c>
      <c r="E57" s="114">
        <v>6477</v>
      </c>
      <c r="F57" s="114">
        <v>6419</v>
      </c>
      <c r="G57" s="114">
        <v>6542</v>
      </c>
      <c r="H57" s="140">
        <v>6263</v>
      </c>
      <c r="I57" s="115">
        <v>-55</v>
      </c>
      <c r="J57" s="116">
        <v>-0.87817339932939487</v>
      </c>
    </row>
    <row r="58" spans="1:16" s="110" customFormat="1" ht="14.45" customHeight="1" x14ac:dyDescent="0.2">
      <c r="A58" s="120"/>
      <c r="B58" s="119" t="s">
        <v>107</v>
      </c>
      <c r="C58" s="113">
        <v>51.279234029194789</v>
      </c>
      <c r="D58" s="115">
        <v>6534</v>
      </c>
      <c r="E58" s="114">
        <v>7050</v>
      </c>
      <c r="F58" s="114">
        <v>6952</v>
      </c>
      <c r="G58" s="114">
        <v>7080</v>
      </c>
      <c r="H58" s="140">
        <v>6861</v>
      </c>
      <c r="I58" s="115">
        <v>-327</v>
      </c>
      <c r="J58" s="116">
        <v>-4.7660690861390469</v>
      </c>
    </row>
    <row r="59" spans="1:16" s="110" customFormat="1" ht="14.45" customHeight="1" x14ac:dyDescent="0.2">
      <c r="A59" s="118" t="s">
        <v>105</v>
      </c>
      <c r="B59" s="121" t="s">
        <v>108</v>
      </c>
      <c r="C59" s="113">
        <v>27.585936273740387</v>
      </c>
      <c r="D59" s="115">
        <v>3515</v>
      </c>
      <c r="E59" s="114">
        <v>3840</v>
      </c>
      <c r="F59" s="114">
        <v>3676</v>
      </c>
      <c r="G59" s="114">
        <v>3803</v>
      </c>
      <c r="H59" s="140">
        <v>3574</v>
      </c>
      <c r="I59" s="115">
        <v>-59</v>
      </c>
      <c r="J59" s="116">
        <v>-1.6508114157806379</v>
      </c>
    </row>
    <row r="60" spans="1:16" s="110" customFormat="1" ht="14.45" customHeight="1" x14ac:dyDescent="0.2">
      <c r="A60" s="118"/>
      <c r="B60" s="121" t="s">
        <v>109</v>
      </c>
      <c r="C60" s="113">
        <v>40.527389734735522</v>
      </c>
      <c r="D60" s="115">
        <v>5164</v>
      </c>
      <c r="E60" s="114">
        <v>5509</v>
      </c>
      <c r="F60" s="114">
        <v>5529</v>
      </c>
      <c r="G60" s="114">
        <v>5663</v>
      </c>
      <c r="H60" s="140">
        <v>5475</v>
      </c>
      <c r="I60" s="115">
        <v>-311</v>
      </c>
      <c r="J60" s="116">
        <v>-5.6803652968036529</v>
      </c>
    </row>
    <row r="61" spans="1:16" s="110" customFormat="1" ht="14.45" customHeight="1" x14ac:dyDescent="0.2">
      <c r="A61" s="118"/>
      <c r="B61" s="121" t="s">
        <v>110</v>
      </c>
      <c r="C61" s="113">
        <v>15.099670381415791</v>
      </c>
      <c r="D61" s="115">
        <v>1924</v>
      </c>
      <c r="E61" s="114">
        <v>2014</v>
      </c>
      <c r="F61" s="114">
        <v>2017</v>
      </c>
      <c r="G61" s="114">
        <v>2044</v>
      </c>
      <c r="H61" s="140">
        <v>2032</v>
      </c>
      <c r="I61" s="115">
        <v>-108</v>
      </c>
      <c r="J61" s="116">
        <v>-5.3149606299212602</v>
      </c>
    </row>
    <row r="62" spans="1:16" s="110" customFormat="1" ht="14.45" customHeight="1" x14ac:dyDescent="0.2">
      <c r="A62" s="120"/>
      <c r="B62" s="121" t="s">
        <v>111</v>
      </c>
      <c r="C62" s="113">
        <v>16.787003610108304</v>
      </c>
      <c r="D62" s="115">
        <v>2139</v>
      </c>
      <c r="E62" s="114">
        <v>2164</v>
      </c>
      <c r="F62" s="114">
        <v>2149</v>
      </c>
      <c r="G62" s="114">
        <v>2112</v>
      </c>
      <c r="H62" s="140">
        <v>2043</v>
      </c>
      <c r="I62" s="115">
        <v>96</v>
      </c>
      <c r="J62" s="116">
        <v>4.6989720998531572</v>
      </c>
    </row>
    <row r="63" spans="1:16" s="110" customFormat="1" ht="14.45" customHeight="1" x14ac:dyDescent="0.2">
      <c r="A63" s="120"/>
      <c r="B63" s="121" t="s">
        <v>112</v>
      </c>
      <c r="C63" s="113">
        <v>2.0012556898446086</v>
      </c>
      <c r="D63" s="115">
        <v>255</v>
      </c>
      <c r="E63" s="114">
        <v>257</v>
      </c>
      <c r="F63" s="114">
        <v>250</v>
      </c>
      <c r="G63" s="114">
        <v>224</v>
      </c>
      <c r="H63" s="140">
        <v>229</v>
      </c>
      <c r="I63" s="115">
        <v>26</v>
      </c>
      <c r="J63" s="116">
        <v>11.353711790393014</v>
      </c>
    </row>
    <row r="64" spans="1:16" s="110" customFormat="1" ht="14.45" customHeight="1" x14ac:dyDescent="0.2">
      <c r="A64" s="120" t="s">
        <v>113</v>
      </c>
      <c r="B64" s="119" t="s">
        <v>116</v>
      </c>
      <c r="C64" s="113">
        <v>92.552189609166533</v>
      </c>
      <c r="D64" s="115">
        <v>11793</v>
      </c>
      <c r="E64" s="114">
        <v>12480</v>
      </c>
      <c r="F64" s="114">
        <v>12395</v>
      </c>
      <c r="G64" s="114">
        <v>12594</v>
      </c>
      <c r="H64" s="140">
        <v>12168</v>
      </c>
      <c r="I64" s="115">
        <v>-375</v>
      </c>
      <c r="J64" s="116">
        <v>-3.081854043392505</v>
      </c>
    </row>
    <row r="65" spans="1:10" s="110" customFormat="1" ht="14.45" customHeight="1" x14ac:dyDescent="0.2">
      <c r="A65" s="123"/>
      <c r="B65" s="124" t="s">
        <v>117</v>
      </c>
      <c r="C65" s="125">
        <v>7.2359127295557997</v>
      </c>
      <c r="D65" s="143">
        <v>922</v>
      </c>
      <c r="E65" s="144">
        <v>1015</v>
      </c>
      <c r="F65" s="144">
        <v>953</v>
      </c>
      <c r="G65" s="144">
        <v>1005</v>
      </c>
      <c r="H65" s="145">
        <v>932</v>
      </c>
      <c r="I65" s="143">
        <v>-10</v>
      </c>
      <c r="J65" s="146">
        <v>-1.0729613733905579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13024</v>
      </c>
      <c r="G11" s="114">
        <v>13707</v>
      </c>
      <c r="H11" s="114">
        <v>13731</v>
      </c>
      <c r="I11" s="114">
        <v>13856</v>
      </c>
      <c r="J11" s="140">
        <v>13233</v>
      </c>
      <c r="K11" s="114">
        <v>-209</v>
      </c>
      <c r="L11" s="116">
        <v>-1.5793848711554448</v>
      </c>
    </row>
    <row r="12" spans="1:17" s="110" customFormat="1" ht="24" customHeight="1" x14ac:dyDescent="0.2">
      <c r="A12" s="604" t="s">
        <v>185</v>
      </c>
      <c r="B12" s="605"/>
      <c r="C12" s="605"/>
      <c r="D12" s="606"/>
      <c r="E12" s="113">
        <v>48.548832923832926</v>
      </c>
      <c r="F12" s="115">
        <v>6323</v>
      </c>
      <c r="G12" s="114">
        <v>6520</v>
      </c>
      <c r="H12" s="114">
        <v>6565</v>
      </c>
      <c r="I12" s="114">
        <v>6616</v>
      </c>
      <c r="J12" s="140">
        <v>6312</v>
      </c>
      <c r="K12" s="114">
        <v>11</v>
      </c>
      <c r="L12" s="116">
        <v>0.17427122940430925</v>
      </c>
    </row>
    <row r="13" spans="1:17" s="110" customFormat="1" ht="15" customHeight="1" x14ac:dyDescent="0.2">
      <c r="A13" s="120"/>
      <c r="B13" s="612" t="s">
        <v>107</v>
      </c>
      <c r="C13" s="612"/>
      <c r="E13" s="113">
        <v>51.451167076167074</v>
      </c>
      <c r="F13" s="115">
        <v>6701</v>
      </c>
      <c r="G13" s="114">
        <v>7187</v>
      </c>
      <c r="H13" s="114">
        <v>7166</v>
      </c>
      <c r="I13" s="114">
        <v>7240</v>
      </c>
      <c r="J13" s="140">
        <v>6921</v>
      </c>
      <c r="K13" s="114">
        <v>-220</v>
      </c>
      <c r="L13" s="116">
        <v>-3.1787313971969366</v>
      </c>
    </row>
    <row r="14" spans="1:17" s="110" customFormat="1" ht="22.5" customHeight="1" x14ac:dyDescent="0.2">
      <c r="A14" s="604" t="s">
        <v>186</v>
      </c>
      <c r="B14" s="605"/>
      <c r="C14" s="605"/>
      <c r="D14" s="606"/>
      <c r="E14" s="113">
        <v>25.145884520884522</v>
      </c>
      <c r="F14" s="115">
        <v>3275</v>
      </c>
      <c r="G14" s="114">
        <v>3614</v>
      </c>
      <c r="H14" s="114">
        <v>3513</v>
      </c>
      <c r="I14" s="114">
        <v>3669</v>
      </c>
      <c r="J14" s="140">
        <v>3357</v>
      </c>
      <c r="K14" s="114">
        <v>-82</v>
      </c>
      <c r="L14" s="116">
        <v>-2.4426571343461423</v>
      </c>
    </row>
    <row r="15" spans="1:17" s="110" customFormat="1" ht="15" customHeight="1" x14ac:dyDescent="0.2">
      <c r="A15" s="120"/>
      <c r="B15" s="119"/>
      <c r="C15" s="258" t="s">
        <v>106</v>
      </c>
      <c r="E15" s="113">
        <v>46.656488549618324</v>
      </c>
      <c r="F15" s="115">
        <v>1528</v>
      </c>
      <c r="G15" s="114">
        <v>1623</v>
      </c>
      <c r="H15" s="114">
        <v>1600</v>
      </c>
      <c r="I15" s="114">
        <v>1639</v>
      </c>
      <c r="J15" s="140">
        <v>1508</v>
      </c>
      <c r="K15" s="114">
        <v>20</v>
      </c>
      <c r="L15" s="116">
        <v>1.3262599469496021</v>
      </c>
    </row>
    <row r="16" spans="1:17" s="110" customFormat="1" ht="15" customHeight="1" x14ac:dyDescent="0.2">
      <c r="A16" s="120"/>
      <c r="B16" s="119"/>
      <c r="C16" s="258" t="s">
        <v>107</v>
      </c>
      <c r="E16" s="113">
        <v>53.343511450381676</v>
      </c>
      <c r="F16" s="115">
        <v>1747</v>
      </c>
      <c r="G16" s="114">
        <v>1991</v>
      </c>
      <c r="H16" s="114">
        <v>1913</v>
      </c>
      <c r="I16" s="114">
        <v>2030</v>
      </c>
      <c r="J16" s="140">
        <v>1849</v>
      </c>
      <c r="K16" s="114">
        <v>-102</v>
      </c>
      <c r="L16" s="116">
        <v>-5.5164954029204978</v>
      </c>
    </row>
    <row r="17" spans="1:12" s="110" customFormat="1" ht="15" customHeight="1" x14ac:dyDescent="0.2">
      <c r="A17" s="120"/>
      <c r="B17" s="121" t="s">
        <v>109</v>
      </c>
      <c r="C17" s="258"/>
      <c r="E17" s="113">
        <v>41.669226044226043</v>
      </c>
      <c r="F17" s="115">
        <v>5427</v>
      </c>
      <c r="G17" s="114">
        <v>5680</v>
      </c>
      <c r="H17" s="114">
        <v>5748</v>
      </c>
      <c r="I17" s="114">
        <v>5796</v>
      </c>
      <c r="J17" s="140">
        <v>5560</v>
      </c>
      <c r="K17" s="114">
        <v>-133</v>
      </c>
      <c r="L17" s="116">
        <v>-2.3920863309352516</v>
      </c>
    </row>
    <row r="18" spans="1:12" s="110" customFormat="1" ht="15" customHeight="1" x14ac:dyDescent="0.2">
      <c r="A18" s="120"/>
      <c r="B18" s="119"/>
      <c r="C18" s="258" t="s">
        <v>106</v>
      </c>
      <c r="E18" s="113">
        <v>48.277132854247284</v>
      </c>
      <c r="F18" s="115">
        <v>2620</v>
      </c>
      <c r="G18" s="114">
        <v>2696</v>
      </c>
      <c r="H18" s="114">
        <v>2738</v>
      </c>
      <c r="I18" s="114">
        <v>2771</v>
      </c>
      <c r="J18" s="140">
        <v>2624</v>
      </c>
      <c r="K18" s="114">
        <v>-4</v>
      </c>
      <c r="L18" s="116">
        <v>-0.1524390243902439</v>
      </c>
    </row>
    <row r="19" spans="1:12" s="110" customFormat="1" ht="15" customHeight="1" x14ac:dyDescent="0.2">
      <c r="A19" s="120"/>
      <c r="B19" s="119"/>
      <c r="C19" s="258" t="s">
        <v>107</v>
      </c>
      <c r="E19" s="113">
        <v>51.722867145752716</v>
      </c>
      <c r="F19" s="115">
        <v>2807</v>
      </c>
      <c r="G19" s="114">
        <v>2984</v>
      </c>
      <c r="H19" s="114">
        <v>3010</v>
      </c>
      <c r="I19" s="114">
        <v>3025</v>
      </c>
      <c r="J19" s="140">
        <v>2936</v>
      </c>
      <c r="K19" s="114">
        <v>-129</v>
      </c>
      <c r="L19" s="116">
        <v>-4.3937329700272478</v>
      </c>
    </row>
    <row r="20" spans="1:12" s="110" customFormat="1" ht="15" customHeight="1" x14ac:dyDescent="0.2">
      <c r="A20" s="120"/>
      <c r="B20" s="121" t="s">
        <v>110</v>
      </c>
      <c r="C20" s="258"/>
      <c r="E20" s="113">
        <v>15.916769041769042</v>
      </c>
      <c r="F20" s="115">
        <v>2073</v>
      </c>
      <c r="G20" s="114">
        <v>2160</v>
      </c>
      <c r="H20" s="114">
        <v>2192</v>
      </c>
      <c r="I20" s="114">
        <v>2178</v>
      </c>
      <c r="J20" s="140">
        <v>2177</v>
      </c>
      <c r="K20" s="114">
        <v>-104</v>
      </c>
      <c r="L20" s="116">
        <v>-4.7772163527790541</v>
      </c>
    </row>
    <row r="21" spans="1:12" s="110" customFormat="1" ht="15" customHeight="1" x14ac:dyDescent="0.2">
      <c r="A21" s="120"/>
      <c r="B21" s="119"/>
      <c r="C21" s="258" t="s">
        <v>106</v>
      </c>
      <c r="E21" s="113">
        <v>43.897732754462133</v>
      </c>
      <c r="F21" s="115">
        <v>910</v>
      </c>
      <c r="G21" s="114">
        <v>935</v>
      </c>
      <c r="H21" s="114">
        <v>937</v>
      </c>
      <c r="I21" s="114">
        <v>947</v>
      </c>
      <c r="J21" s="140">
        <v>962</v>
      </c>
      <c r="K21" s="114">
        <v>-52</v>
      </c>
      <c r="L21" s="116">
        <v>-5.4054054054054053</v>
      </c>
    </row>
    <row r="22" spans="1:12" s="110" customFormat="1" ht="15" customHeight="1" x14ac:dyDescent="0.2">
      <c r="A22" s="120"/>
      <c r="B22" s="119"/>
      <c r="C22" s="258" t="s">
        <v>107</v>
      </c>
      <c r="E22" s="113">
        <v>56.102267245537867</v>
      </c>
      <c r="F22" s="115">
        <v>1163</v>
      </c>
      <c r="G22" s="114">
        <v>1225</v>
      </c>
      <c r="H22" s="114">
        <v>1255</v>
      </c>
      <c r="I22" s="114">
        <v>1231</v>
      </c>
      <c r="J22" s="140">
        <v>1215</v>
      </c>
      <c r="K22" s="114">
        <v>-52</v>
      </c>
      <c r="L22" s="116">
        <v>-4.2798353909465021</v>
      </c>
    </row>
    <row r="23" spans="1:12" s="110" customFormat="1" ht="15" customHeight="1" x14ac:dyDescent="0.2">
      <c r="A23" s="120"/>
      <c r="B23" s="121" t="s">
        <v>111</v>
      </c>
      <c r="C23" s="258"/>
      <c r="E23" s="113">
        <v>17.268120393120395</v>
      </c>
      <c r="F23" s="115">
        <v>2249</v>
      </c>
      <c r="G23" s="114">
        <v>2253</v>
      </c>
      <c r="H23" s="114">
        <v>2278</v>
      </c>
      <c r="I23" s="114">
        <v>2213</v>
      </c>
      <c r="J23" s="140">
        <v>2139</v>
      </c>
      <c r="K23" s="114">
        <v>110</v>
      </c>
      <c r="L23" s="116">
        <v>5.1425899953249186</v>
      </c>
    </row>
    <row r="24" spans="1:12" s="110" customFormat="1" ht="15" customHeight="1" x14ac:dyDescent="0.2">
      <c r="A24" s="120"/>
      <c r="B24" s="119"/>
      <c r="C24" s="258" t="s">
        <v>106</v>
      </c>
      <c r="E24" s="113">
        <v>56.247220987105379</v>
      </c>
      <c r="F24" s="115">
        <v>1265</v>
      </c>
      <c r="G24" s="114">
        <v>1266</v>
      </c>
      <c r="H24" s="114">
        <v>1290</v>
      </c>
      <c r="I24" s="114">
        <v>1259</v>
      </c>
      <c r="J24" s="140">
        <v>1218</v>
      </c>
      <c r="K24" s="114">
        <v>47</v>
      </c>
      <c r="L24" s="116">
        <v>3.8587848932676518</v>
      </c>
    </row>
    <row r="25" spans="1:12" s="110" customFormat="1" ht="15" customHeight="1" x14ac:dyDescent="0.2">
      <c r="A25" s="120"/>
      <c r="B25" s="119"/>
      <c r="C25" s="258" t="s">
        <v>107</v>
      </c>
      <c r="E25" s="113">
        <v>43.752779012894621</v>
      </c>
      <c r="F25" s="115">
        <v>984</v>
      </c>
      <c r="G25" s="114">
        <v>987</v>
      </c>
      <c r="H25" s="114">
        <v>988</v>
      </c>
      <c r="I25" s="114">
        <v>954</v>
      </c>
      <c r="J25" s="140">
        <v>921</v>
      </c>
      <c r="K25" s="114">
        <v>63</v>
      </c>
      <c r="L25" s="116">
        <v>6.8403908794788277</v>
      </c>
    </row>
    <row r="26" spans="1:12" s="110" customFormat="1" ht="15" customHeight="1" x14ac:dyDescent="0.2">
      <c r="A26" s="120"/>
      <c r="C26" s="121" t="s">
        <v>187</v>
      </c>
      <c r="D26" s="110" t="s">
        <v>188</v>
      </c>
      <c r="E26" s="113">
        <v>1.9886363636363635</v>
      </c>
      <c r="F26" s="115">
        <v>259</v>
      </c>
      <c r="G26" s="114">
        <v>262</v>
      </c>
      <c r="H26" s="114">
        <v>268</v>
      </c>
      <c r="I26" s="114">
        <v>237</v>
      </c>
      <c r="J26" s="140">
        <v>244</v>
      </c>
      <c r="K26" s="114">
        <v>15</v>
      </c>
      <c r="L26" s="116">
        <v>6.1475409836065573</v>
      </c>
    </row>
    <row r="27" spans="1:12" s="110" customFormat="1" ht="15" customHeight="1" x14ac:dyDescent="0.2">
      <c r="A27" s="120"/>
      <c r="B27" s="119"/>
      <c r="D27" s="259" t="s">
        <v>106</v>
      </c>
      <c r="E27" s="113">
        <v>51.737451737451735</v>
      </c>
      <c r="F27" s="115">
        <v>134</v>
      </c>
      <c r="G27" s="114">
        <v>137</v>
      </c>
      <c r="H27" s="114">
        <v>151</v>
      </c>
      <c r="I27" s="114">
        <v>131</v>
      </c>
      <c r="J27" s="140">
        <v>136</v>
      </c>
      <c r="K27" s="114">
        <v>-2</v>
      </c>
      <c r="L27" s="116">
        <v>-1.4705882352941178</v>
      </c>
    </row>
    <row r="28" spans="1:12" s="110" customFormat="1" ht="15" customHeight="1" x14ac:dyDescent="0.2">
      <c r="A28" s="120"/>
      <c r="B28" s="119"/>
      <c r="D28" s="259" t="s">
        <v>107</v>
      </c>
      <c r="E28" s="113">
        <v>48.262548262548265</v>
      </c>
      <c r="F28" s="115">
        <v>125</v>
      </c>
      <c r="G28" s="114">
        <v>125</v>
      </c>
      <c r="H28" s="114">
        <v>117</v>
      </c>
      <c r="I28" s="114">
        <v>106</v>
      </c>
      <c r="J28" s="140">
        <v>108</v>
      </c>
      <c r="K28" s="114">
        <v>17</v>
      </c>
      <c r="L28" s="116">
        <v>15.74074074074074</v>
      </c>
    </row>
    <row r="29" spans="1:12" s="110" customFormat="1" ht="24" customHeight="1" x14ac:dyDescent="0.2">
      <c r="A29" s="604" t="s">
        <v>189</v>
      </c>
      <c r="B29" s="605"/>
      <c r="C29" s="605"/>
      <c r="D29" s="606"/>
      <c r="E29" s="113">
        <v>93.696253071253068</v>
      </c>
      <c r="F29" s="115">
        <v>12203</v>
      </c>
      <c r="G29" s="114">
        <v>12797</v>
      </c>
      <c r="H29" s="114">
        <v>12852</v>
      </c>
      <c r="I29" s="114">
        <v>12950</v>
      </c>
      <c r="J29" s="140">
        <v>12400</v>
      </c>
      <c r="K29" s="114">
        <v>-197</v>
      </c>
      <c r="L29" s="116">
        <v>-1.5887096774193548</v>
      </c>
    </row>
    <row r="30" spans="1:12" s="110" customFormat="1" ht="15" customHeight="1" x14ac:dyDescent="0.2">
      <c r="A30" s="120"/>
      <c r="B30" s="119"/>
      <c r="C30" s="258" t="s">
        <v>106</v>
      </c>
      <c r="E30" s="113">
        <v>47.603048430713756</v>
      </c>
      <c r="F30" s="115">
        <v>5809</v>
      </c>
      <c r="G30" s="114">
        <v>5960</v>
      </c>
      <c r="H30" s="114">
        <v>6020</v>
      </c>
      <c r="I30" s="114">
        <v>6042</v>
      </c>
      <c r="J30" s="140">
        <v>5775</v>
      </c>
      <c r="K30" s="114">
        <v>34</v>
      </c>
      <c r="L30" s="116">
        <v>0.58874458874458879</v>
      </c>
    </row>
    <row r="31" spans="1:12" s="110" customFormat="1" ht="15" customHeight="1" x14ac:dyDescent="0.2">
      <c r="A31" s="120"/>
      <c r="B31" s="119"/>
      <c r="C31" s="258" t="s">
        <v>107</v>
      </c>
      <c r="E31" s="113">
        <v>52.396951569286244</v>
      </c>
      <c r="F31" s="115">
        <v>6394</v>
      </c>
      <c r="G31" s="114">
        <v>6837</v>
      </c>
      <c r="H31" s="114">
        <v>6832</v>
      </c>
      <c r="I31" s="114">
        <v>6908</v>
      </c>
      <c r="J31" s="140">
        <v>6625</v>
      </c>
      <c r="K31" s="114">
        <v>-231</v>
      </c>
      <c r="L31" s="116">
        <v>-3.4867924528301888</v>
      </c>
    </row>
    <row r="32" spans="1:12" s="110" customFormat="1" ht="15" customHeight="1" x14ac:dyDescent="0.2">
      <c r="A32" s="120"/>
      <c r="B32" s="119" t="s">
        <v>117</v>
      </c>
      <c r="C32" s="258"/>
      <c r="E32" s="113">
        <v>6.1425061425061429</v>
      </c>
      <c r="F32" s="114">
        <v>800</v>
      </c>
      <c r="G32" s="114">
        <v>889</v>
      </c>
      <c r="H32" s="114">
        <v>859</v>
      </c>
      <c r="I32" s="114">
        <v>888</v>
      </c>
      <c r="J32" s="140">
        <v>814</v>
      </c>
      <c r="K32" s="114">
        <v>-14</v>
      </c>
      <c r="L32" s="116">
        <v>-1.7199017199017199</v>
      </c>
    </row>
    <row r="33" spans="1:12" s="110" customFormat="1" ht="15" customHeight="1" x14ac:dyDescent="0.2">
      <c r="A33" s="120"/>
      <c r="B33" s="119"/>
      <c r="C33" s="258" t="s">
        <v>106</v>
      </c>
      <c r="E33" s="113">
        <v>62.5</v>
      </c>
      <c r="F33" s="114">
        <v>500</v>
      </c>
      <c r="G33" s="114">
        <v>549</v>
      </c>
      <c r="H33" s="114">
        <v>535</v>
      </c>
      <c r="I33" s="114">
        <v>565</v>
      </c>
      <c r="J33" s="140">
        <v>526</v>
      </c>
      <c r="K33" s="114">
        <v>-26</v>
      </c>
      <c r="L33" s="116">
        <v>-4.9429657794676807</v>
      </c>
    </row>
    <row r="34" spans="1:12" s="110" customFormat="1" ht="15" customHeight="1" x14ac:dyDescent="0.2">
      <c r="A34" s="120"/>
      <c r="B34" s="119"/>
      <c r="C34" s="258" t="s">
        <v>107</v>
      </c>
      <c r="E34" s="113">
        <v>37.5</v>
      </c>
      <c r="F34" s="114">
        <v>300</v>
      </c>
      <c r="G34" s="114">
        <v>340</v>
      </c>
      <c r="H34" s="114">
        <v>324</v>
      </c>
      <c r="I34" s="114">
        <v>323</v>
      </c>
      <c r="J34" s="140">
        <v>288</v>
      </c>
      <c r="K34" s="114">
        <v>12</v>
      </c>
      <c r="L34" s="116">
        <v>4.166666666666667</v>
      </c>
    </row>
    <row r="35" spans="1:12" s="110" customFormat="1" ht="24" customHeight="1" x14ac:dyDescent="0.2">
      <c r="A35" s="604" t="s">
        <v>192</v>
      </c>
      <c r="B35" s="605"/>
      <c r="C35" s="605"/>
      <c r="D35" s="606"/>
      <c r="E35" s="113">
        <v>22.573710073710075</v>
      </c>
      <c r="F35" s="114">
        <v>2940</v>
      </c>
      <c r="G35" s="114">
        <v>3200</v>
      </c>
      <c r="H35" s="114">
        <v>3143</v>
      </c>
      <c r="I35" s="114">
        <v>3268</v>
      </c>
      <c r="J35" s="114">
        <v>3023</v>
      </c>
      <c r="K35" s="318">
        <v>-83</v>
      </c>
      <c r="L35" s="319">
        <v>-2.7456169368177306</v>
      </c>
    </row>
    <row r="36" spans="1:12" s="110" customFormat="1" ht="15" customHeight="1" x14ac:dyDescent="0.2">
      <c r="A36" s="120"/>
      <c r="B36" s="119"/>
      <c r="C36" s="258" t="s">
        <v>106</v>
      </c>
      <c r="E36" s="113">
        <v>47.176870748299322</v>
      </c>
      <c r="F36" s="114">
        <v>1387</v>
      </c>
      <c r="G36" s="114">
        <v>1474</v>
      </c>
      <c r="H36" s="114">
        <v>1458</v>
      </c>
      <c r="I36" s="114">
        <v>1512</v>
      </c>
      <c r="J36" s="114">
        <v>1393</v>
      </c>
      <c r="K36" s="318">
        <v>-6</v>
      </c>
      <c r="L36" s="116">
        <v>-0.43072505384063176</v>
      </c>
    </row>
    <row r="37" spans="1:12" s="110" customFormat="1" ht="15" customHeight="1" x14ac:dyDescent="0.2">
      <c r="A37" s="120"/>
      <c r="B37" s="119"/>
      <c r="C37" s="258" t="s">
        <v>107</v>
      </c>
      <c r="E37" s="113">
        <v>52.823129251700678</v>
      </c>
      <c r="F37" s="114">
        <v>1553</v>
      </c>
      <c r="G37" s="114">
        <v>1726</v>
      </c>
      <c r="H37" s="114">
        <v>1685</v>
      </c>
      <c r="I37" s="114">
        <v>1756</v>
      </c>
      <c r="J37" s="140">
        <v>1630</v>
      </c>
      <c r="K37" s="114">
        <v>-77</v>
      </c>
      <c r="L37" s="116">
        <v>-4.7239263803680984</v>
      </c>
    </row>
    <row r="38" spans="1:12" s="110" customFormat="1" ht="15" customHeight="1" x14ac:dyDescent="0.2">
      <c r="A38" s="120"/>
      <c r="B38" s="119" t="s">
        <v>328</v>
      </c>
      <c r="C38" s="258"/>
      <c r="E38" s="113">
        <v>48.218673218673217</v>
      </c>
      <c r="F38" s="114">
        <v>6280</v>
      </c>
      <c r="G38" s="114">
        <v>6465</v>
      </c>
      <c r="H38" s="114">
        <v>6533</v>
      </c>
      <c r="I38" s="114">
        <v>6534</v>
      </c>
      <c r="J38" s="140">
        <v>6277</v>
      </c>
      <c r="K38" s="114">
        <v>3</v>
      </c>
      <c r="L38" s="116">
        <v>4.7793531942010511E-2</v>
      </c>
    </row>
    <row r="39" spans="1:12" s="110" customFormat="1" ht="15" customHeight="1" x14ac:dyDescent="0.2">
      <c r="A39" s="120"/>
      <c r="B39" s="119"/>
      <c r="C39" s="258" t="s">
        <v>106</v>
      </c>
      <c r="E39" s="113">
        <v>47.675159235668787</v>
      </c>
      <c r="F39" s="115">
        <v>2994</v>
      </c>
      <c r="G39" s="114">
        <v>3035</v>
      </c>
      <c r="H39" s="114">
        <v>3103</v>
      </c>
      <c r="I39" s="114">
        <v>3088</v>
      </c>
      <c r="J39" s="140">
        <v>2959</v>
      </c>
      <c r="K39" s="114">
        <v>35</v>
      </c>
      <c r="L39" s="116">
        <v>1.1828320378506252</v>
      </c>
    </row>
    <row r="40" spans="1:12" s="110" customFormat="1" ht="15" customHeight="1" x14ac:dyDescent="0.2">
      <c r="A40" s="120"/>
      <c r="B40" s="119"/>
      <c r="C40" s="258" t="s">
        <v>107</v>
      </c>
      <c r="E40" s="113">
        <v>52.324840764331213</v>
      </c>
      <c r="F40" s="115">
        <v>3286</v>
      </c>
      <c r="G40" s="114">
        <v>3430</v>
      </c>
      <c r="H40" s="114">
        <v>3430</v>
      </c>
      <c r="I40" s="114">
        <v>3446</v>
      </c>
      <c r="J40" s="140">
        <v>3318</v>
      </c>
      <c r="K40" s="114">
        <v>-32</v>
      </c>
      <c r="L40" s="116">
        <v>-0.9644364074743822</v>
      </c>
    </row>
    <row r="41" spans="1:12" s="110" customFormat="1" ht="15" customHeight="1" x14ac:dyDescent="0.2">
      <c r="A41" s="120"/>
      <c r="B41" s="320" t="s">
        <v>517</v>
      </c>
      <c r="C41" s="258"/>
      <c r="E41" s="113">
        <v>13.206388206388207</v>
      </c>
      <c r="F41" s="115">
        <v>1720</v>
      </c>
      <c r="G41" s="114">
        <v>1762</v>
      </c>
      <c r="H41" s="114">
        <v>1779</v>
      </c>
      <c r="I41" s="114">
        <v>1819</v>
      </c>
      <c r="J41" s="140">
        <v>1731</v>
      </c>
      <c r="K41" s="114">
        <v>-11</v>
      </c>
      <c r="L41" s="116">
        <v>-0.63547082611207395</v>
      </c>
    </row>
    <row r="42" spans="1:12" s="110" customFormat="1" ht="15" customHeight="1" x14ac:dyDescent="0.2">
      <c r="A42" s="120"/>
      <c r="B42" s="119"/>
      <c r="C42" s="268" t="s">
        <v>106</v>
      </c>
      <c r="D42" s="182"/>
      <c r="E42" s="113">
        <v>51.220930232558139</v>
      </c>
      <c r="F42" s="115">
        <v>881</v>
      </c>
      <c r="G42" s="114">
        <v>876</v>
      </c>
      <c r="H42" s="114">
        <v>900</v>
      </c>
      <c r="I42" s="114">
        <v>915</v>
      </c>
      <c r="J42" s="140">
        <v>884</v>
      </c>
      <c r="K42" s="114">
        <v>-3</v>
      </c>
      <c r="L42" s="116">
        <v>-0.33936651583710409</v>
      </c>
    </row>
    <row r="43" spans="1:12" s="110" customFormat="1" ht="15" customHeight="1" x14ac:dyDescent="0.2">
      <c r="A43" s="120"/>
      <c r="B43" s="119"/>
      <c r="C43" s="268" t="s">
        <v>107</v>
      </c>
      <c r="D43" s="182"/>
      <c r="E43" s="113">
        <v>48.779069767441861</v>
      </c>
      <c r="F43" s="115">
        <v>839</v>
      </c>
      <c r="G43" s="114">
        <v>886</v>
      </c>
      <c r="H43" s="114">
        <v>879</v>
      </c>
      <c r="I43" s="114">
        <v>904</v>
      </c>
      <c r="J43" s="140">
        <v>847</v>
      </c>
      <c r="K43" s="114">
        <v>-8</v>
      </c>
      <c r="L43" s="116">
        <v>-0.94451003541912637</v>
      </c>
    </row>
    <row r="44" spans="1:12" s="110" customFormat="1" ht="15" customHeight="1" x14ac:dyDescent="0.2">
      <c r="A44" s="120"/>
      <c r="B44" s="119" t="s">
        <v>205</v>
      </c>
      <c r="C44" s="268"/>
      <c r="D44" s="182"/>
      <c r="E44" s="113">
        <v>16.0012285012285</v>
      </c>
      <c r="F44" s="115">
        <v>2084</v>
      </c>
      <c r="G44" s="114">
        <v>2280</v>
      </c>
      <c r="H44" s="114">
        <v>2276</v>
      </c>
      <c r="I44" s="114">
        <v>2235</v>
      </c>
      <c r="J44" s="140">
        <v>2202</v>
      </c>
      <c r="K44" s="114">
        <v>-118</v>
      </c>
      <c r="L44" s="116">
        <v>-5.3587647593097181</v>
      </c>
    </row>
    <row r="45" spans="1:12" s="110" customFormat="1" ht="15" customHeight="1" x14ac:dyDescent="0.2">
      <c r="A45" s="120"/>
      <c r="B45" s="119"/>
      <c r="C45" s="268" t="s">
        <v>106</v>
      </c>
      <c r="D45" s="182"/>
      <c r="E45" s="113">
        <v>50.911708253358924</v>
      </c>
      <c r="F45" s="115">
        <v>1061</v>
      </c>
      <c r="G45" s="114">
        <v>1135</v>
      </c>
      <c r="H45" s="114">
        <v>1104</v>
      </c>
      <c r="I45" s="114">
        <v>1101</v>
      </c>
      <c r="J45" s="140">
        <v>1076</v>
      </c>
      <c r="K45" s="114">
        <v>-15</v>
      </c>
      <c r="L45" s="116">
        <v>-1.3940520446096654</v>
      </c>
    </row>
    <row r="46" spans="1:12" s="110" customFormat="1" ht="15" customHeight="1" x14ac:dyDescent="0.2">
      <c r="A46" s="123"/>
      <c r="B46" s="124"/>
      <c r="C46" s="260" t="s">
        <v>107</v>
      </c>
      <c r="D46" s="261"/>
      <c r="E46" s="125">
        <v>49.088291746641076</v>
      </c>
      <c r="F46" s="143">
        <v>1023</v>
      </c>
      <c r="G46" s="144">
        <v>1145</v>
      </c>
      <c r="H46" s="144">
        <v>1172</v>
      </c>
      <c r="I46" s="144">
        <v>1134</v>
      </c>
      <c r="J46" s="145">
        <v>1126</v>
      </c>
      <c r="K46" s="144">
        <v>-103</v>
      </c>
      <c r="L46" s="146">
        <v>-9.1474245115452923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13024</v>
      </c>
      <c r="E11" s="114">
        <v>13707</v>
      </c>
      <c r="F11" s="114">
        <v>13731</v>
      </c>
      <c r="G11" s="114">
        <v>13856</v>
      </c>
      <c r="H11" s="140">
        <v>13233</v>
      </c>
      <c r="I11" s="115">
        <v>-209</v>
      </c>
      <c r="J11" s="116">
        <v>-1.5793848711554448</v>
      </c>
    </row>
    <row r="12" spans="1:15" s="110" customFormat="1" ht="24.95" customHeight="1" x14ac:dyDescent="0.2">
      <c r="A12" s="193" t="s">
        <v>132</v>
      </c>
      <c r="B12" s="194" t="s">
        <v>133</v>
      </c>
      <c r="C12" s="113">
        <v>5.3746928746928747E-2</v>
      </c>
      <c r="D12" s="115">
        <v>7</v>
      </c>
      <c r="E12" s="114">
        <v>7</v>
      </c>
      <c r="F12" s="114">
        <v>8</v>
      </c>
      <c r="G12" s="114">
        <v>7</v>
      </c>
      <c r="H12" s="140">
        <v>6</v>
      </c>
      <c r="I12" s="115">
        <v>1</v>
      </c>
      <c r="J12" s="116">
        <v>16.666666666666668</v>
      </c>
    </row>
    <row r="13" spans="1:15" s="110" customFormat="1" ht="24.95" customHeight="1" x14ac:dyDescent="0.2">
      <c r="A13" s="193" t="s">
        <v>134</v>
      </c>
      <c r="B13" s="199" t="s">
        <v>214</v>
      </c>
      <c r="C13" s="113">
        <v>0.3224815724815725</v>
      </c>
      <c r="D13" s="115">
        <v>42</v>
      </c>
      <c r="E13" s="114">
        <v>39</v>
      </c>
      <c r="F13" s="114">
        <v>41</v>
      </c>
      <c r="G13" s="114">
        <v>36</v>
      </c>
      <c r="H13" s="140">
        <v>35</v>
      </c>
      <c r="I13" s="115">
        <v>7</v>
      </c>
      <c r="J13" s="116">
        <v>20</v>
      </c>
    </row>
    <row r="14" spans="1:15" s="287" customFormat="1" ht="24.95" customHeight="1" x14ac:dyDescent="0.2">
      <c r="A14" s="193" t="s">
        <v>215</v>
      </c>
      <c r="B14" s="199" t="s">
        <v>137</v>
      </c>
      <c r="C14" s="113">
        <v>2.8409090909090908</v>
      </c>
      <c r="D14" s="115">
        <v>370</v>
      </c>
      <c r="E14" s="114">
        <v>364</v>
      </c>
      <c r="F14" s="114">
        <v>374</v>
      </c>
      <c r="G14" s="114">
        <v>373</v>
      </c>
      <c r="H14" s="140">
        <v>361</v>
      </c>
      <c r="I14" s="115">
        <v>9</v>
      </c>
      <c r="J14" s="116">
        <v>2.4930747922437675</v>
      </c>
      <c r="K14" s="110"/>
      <c r="L14" s="110"/>
      <c r="M14" s="110"/>
      <c r="N14" s="110"/>
      <c r="O14" s="110"/>
    </row>
    <row r="15" spans="1:15" s="110" customFormat="1" ht="24.95" customHeight="1" x14ac:dyDescent="0.2">
      <c r="A15" s="193" t="s">
        <v>216</v>
      </c>
      <c r="B15" s="199" t="s">
        <v>217</v>
      </c>
      <c r="C15" s="113">
        <v>1.0058353808353808</v>
      </c>
      <c r="D15" s="115">
        <v>131</v>
      </c>
      <c r="E15" s="114">
        <v>123</v>
      </c>
      <c r="F15" s="114">
        <v>133</v>
      </c>
      <c r="G15" s="114">
        <v>138</v>
      </c>
      <c r="H15" s="140">
        <v>127</v>
      </c>
      <c r="I15" s="115">
        <v>4</v>
      </c>
      <c r="J15" s="116">
        <v>3.1496062992125986</v>
      </c>
    </row>
    <row r="16" spans="1:15" s="287" customFormat="1" ht="24.95" customHeight="1" x14ac:dyDescent="0.2">
      <c r="A16" s="193" t="s">
        <v>218</v>
      </c>
      <c r="B16" s="199" t="s">
        <v>141</v>
      </c>
      <c r="C16" s="113">
        <v>1.742936117936118</v>
      </c>
      <c r="D16" s="115">
        <v>227</v>
      </c>
      <c r="E16" s="114">
        <v>230</v>
      </c>
      <c r="F16" s="114">
        <v>226</v>
      </c>
      <c r="G16" s="114">
        <v>222</v>
      </c>
      <c r="H16" s="140">
        <v>223</v>
      </c>
      <c r="I16" s="115">
        <v>4</v>
      </c>
      <c r="J16" s="116">
        <v>1.7937219730941705</v>
      </c>
      <c r="K16" s="110"/>
      <c r="L16" s="110"/>
      <c r="M16" s="110"/>
      <c r="N16" s="110"/>
      <c r="O16" s="110"/>
    </row>
    <row r="17" spans="1:15" s="110" customFormat="1" ht="24.95" customHeight="1" x14ac:dyDescent="0.2">
      <c r="A17" s="193" t="s">
        <v>142</v>
      </c>
      <c r="B17" s="199" t="s">
        <v>220</v>
      </c>
      <c r="C17" s="113">
        <v>9.2137592137592136E-2</v>
      </c>
      <c r="D17" s="115">
        <v>12</v>
      </c>
      <c r="E17" s="114">
        <v>11</v>
      </c>
      <c r="F17" s="114">
        <v>15</v>
      </c>
      <c r="G17" s="114">
        <v>13</v>
      </c>
      <c r="H17" s="140">
        <v>11</v>
      </c>
      <c r="I17" s="115">
        <v>1</v>
      </c>
      <c r="J17" s="116">
        <v>9.0909090909090917</v>
      </c>
    </row>
    <row r="18" spans="1:15" s="287" customFormat="1" ht="24.95" customHeight="1" x14ac:dyDescent="0.2">
      <c r="A18" s="201" t="s">
        <v>144</v>
      </c>
      <c r="B18" s="202" t="s">
        <v>145</v>
      </c>
      <c r="C18" s="113">
        <v>2.2343366093366095</v>
      </c>
      <c r="D18" s="115">
        <v>291</v>
      </c>
      <c r="E18" s="114">
        <v>289</v>
      </c>
      <c r="F18" s="114">
        <v>302</v>
      </c>
      <c r="G18" s="114">
        <v>298</v>
      </c>
      <c r="H18" s="140">
        <v>300</v>
      </c>
      <c r="I18" s="115">
        <v>-9</v>
      </c>
      <c r="J18" s="116">
        <v>-3</v>
      </c>
      <c r="K18" s="110"/>
      <c r="L18" s="110"/>
      <c r="M18" s="110"/>
      <c r="N18" s="110"/>
      <c r="O18" s="110"/>
    </row>
    <row r="19" spans="1:15" s="110" customFormat="1" ht="24.95" customHeight="1" x14ac:dyDescent="0.2">
      <c r="A19" s="193" t="s">
        <v>146</v>
      </c>
      <c r="B19" s="199" t="s">
        <v>147</v>
      </c>
      <c r="C19" s="113">
        <v>15.064496314496315</v>
      </c>
      <c r="D19" s="115">
        <v>1962</v>
      </c>
      <c r="E19" s="114">
        <v>2048</v>
      </c>
      <c r="F19" s="114">
        <v>1963</v>
      </c>
      <c r="G19" s="114">
        <v>1985</v>
      </c>
      <c r="H19" s="140">
        <v>1909</v>
      </c>
      <c r="I19" s="115">
        <v>53</v>
      </c>
      <c r="J19" s="116">
        <v>2.7763226820324776</v>
      </c>
    </row>
    <row r="20" spans="1:15" s="287" customFormat="1" ht="24.95" customHeight="1" x14ac:dyDescent="0.2">
      <c r="A20" s="193" t="s">
        <v>148</v>
      </c>
      <c r="B20" s="199" t="s">
        <v>149</v>
      </c>
      <c r="C20" s="113">
        <v>5.8814496314496312</v>
      </c>
      <c r="D20" s="115">
        <v>766</v>
      </c>
      <c r="E20" s="114">
        <v>766</v>
      </c>
      <c r="F20" s="114">
        <v>817</v>
      </c>
      <c r="G20" s="114">
        <v>852</v>
      </c>
      <c r="H20" s="140">
        <v>783</v>
      </c>
      <c r="I20" s="115">
        <v>-17</v>
      </c>
      <c r="J20" s="116">
        <v>-2.1711366538952745</v>
      </c>
      <c r="K20" s="110"/>
      <c r="L20" s="110"/>
      <c r="M20" s="110"/>
      <c r="N20" s="110"/>
      <c r="O20" s="110"/>
    </row>
    <row r="21" spans="1:15" s="110" customFormat="1" ht="24.95" customHeight="1" x14ac:dyDescent="0.2">
      <c r="A21" s="201" t="s">
        <v>150</v>
      </c>
      <c r="B21" s="202" t="s">
        <v>151</v>
      </c>
      <c r="C21" s="113">
        <v>17.452395577395578</v>
      </c>
      <c r="D21" s="115">
        <v>2273</v>
      </c>
      <c r="E21" s="114">
        <v>2671</v>
      </c>
      <c r="F21" s="114">
        <v>2655</v>
      </c>
      <c r="G21" s="114">
        <v>2780</v>
      </c>
      <c r="H21" s="140">
        <v>2621</v>
      </c>
      <c r="I21" s="115">
        <v>-348</v>
      </c>
      <c r="J21" s="116">
        <v>-13.27737504769172</v>
      </c>
    </row>
    <row r="22" spans="1:15" s="110" customFormat="1" ht="24.95" customHeight="1" x14ac:dyDescent="0.2">
      <c r="A22" s="201" t="s">
        <v>152</v>
      </c>
      <c r="B22" s="199" t="s">
        <v>153</v>
      </c>
      <c r="C22" s="113">
        <v>1.6200859950859952</v>
      </c>
      <c r="D22" s="115">
        <v>211</v>
      </c>
      <c r="E22" s="114">
        <v>217</v>
      </c>
      <c r="F22" s="114">
        <v>209</v>
      </c>
      <c r="G22" s="114">
        <v>205</v>
      </c>
      <c r="H22" s="140">
        <v>216</v>
      </c>
      <c r="I22" s="115">
        <v>-5</v>
      </c>
      <c r="J22" s="116">
        <v>-2.3148148148148149</v>
      </c>
    </row>
    <row r="23" spans="1:15" s="110" customFormat="1" ht="24.95" customHeight="1" x14ac:dyDescent="0.2">
      <c r="A23" s="193" t="s">
        <v>154</v>
      </c>
      <c r="B23" s="199" t="s">
        <v>155</v>
      </c>
      <c r="C23" s="113">
        <v>0.93673218673218672</v>
      </c>
      <c r="D23" s="115">
        <v>122</v>
      </c>
      <c r="E23" s="114">
        <v>126</v>
      </c>
      <c r="F23" s="114">
        <v>118</v>
      </c>
      <c r="G23" s="114">
        <v>123</v>
      </c>
      <c r="H23" s="140">
        <v>129</v>
      </c>
      <c r="I23" s="115">
        <v>-7</v>
      </c>
      <c r="J23" s="116">
        <v>-5.4263565891472867</v>
      </c>
    </row>
    <row r="24" spans="1:15" s="110" customFormat="1" ht="24.95" customHeight="1" x14ac:dyDescent="0.2">
      <c r="A24" s="193" t="s">
        <v>156</v>
      </c>
      <c r="B24" s="199" t="s">
        <v>221</v>
      </c>
      <c r="C24" s="113">
        <v>9.8971130221130217</v>
      </c>
      <c r="D24" s="115">
        <v>1289</v>
      </c>
      <c r="E24" s="114">
        <v>1280</v>
      </c>
      <c r="F24" s="114">
        <v>1279</v>
      </c>
      <c r="G24" s="114">
        <v>1289</v>
      </c>
      <c r="H24" s="140">
        <v>1236</v>
      </c>
      <c r="I24" s="115">
        <v>53</v>
      </c>
      <c r="J24" s="116">
        <v>4.2880258899676376</v>
      </c>
    </row>
    <row r="25" spans="1:15" s="110" customFormat="1" ht="24.95" customHeight="1" x14ac:dyDescent="0.2">
      <c r="A25" s="193" t="s">
        <v>222</v>
      </c>
      <c r="B25" s="204" t="s">
        <v>159</v>
      </c>
      <c r="C25" s="113">
        <v>15.724815724815725</v>
      </c>
      <c r="D25" s="115">
        <v>2048</v>
      </c>
      <c r="E25" s="114">
        <v>2098</v>
      </c>
      <c r="F25" s="114">
        <v>2193</v>
      </c>
      <c r="G25" s="114">
        <v>2111</v>
      </c>
      <c r="H25" s="140">
        <v>1949</v>
      </c>
      <c r="I25" s="115">
        <v>99</v>
      </c>
      <c r="J25" s="116">
        <v>5.0795279630579788</v>
      </c>
    </row>
    <row r="26" spans="1:15" s="110" customFormat="1" ht="24.95" customHeight="1" x14ac:dyDescent="0.2">
      <c r="A26" s="201">
        <v>782.78300000000002</v>
      </c>
      <c r="B26" s="203" t="s">
        <v>160</v>
      </c>
      <c r="C26" s="113">
        <v>0.99047911547911549</v>
      </c>
      <c r="D26" s="115">
        <v>129</v>
      </c>
      <c r="E26" s="114">
        <v>148</v>
      </c>
      <c r="F26" s="114">
        <v>161</v>
      </c>
      <c r="G26" s="114">
        <v>162</v>
      </c>
      <c r="H26" s="140">
        <v>198</v>
      </c>
      <c r="I26" s="115">
        <v>-69</v>
      </c>
      <c r="J26" s="116">
        <v>-34.848484848484851</v>
      </c>
    </row>
    <row r="27" spans="1:15" s="110" customFormat="1" ht="24.95" customHeight="1" x14ac:dyDescent="0.2">
      <c r="A27" s="193" t="s">
        <v>161</v>
      </c>
      <c r="B27" s="199" t="s">
        <v>162</v>
      </c>
      <c r="C27" s="113">
        <v>0.15356265356265356</v>
      </c>
      <c r="D27" s="115">
        <v>20</v>
      </c>
      <c r="E27" s="114">
        <v>18</v>
      </c>
      <c r="F27" s="114">
        <v>21</v>
      </c>
      <c r="G27" s="114">
        <v>24</v>
      </c>
      <c r="H27" s="140">
        <v>31</v>
      </c>
      <c r="I27" s="115">
        <v>-11</v>
      </c>
      <c r="J27" s="116">
        <v>-35.483870967741936</v>
      </c>
    </row>
    <row r="28" spans="1:15" s="110" customFormat="1" ht="24.95" customHeight="1" x14ac:dyDescent="0.2">
      <c r="A28" s="193" t="s">
        <v>163</v>
      </c>
      <c r="B28" s="199" t="s">
        <v>164</v>
      </c>
      <c r="C28" s="113">
        <v>4.5377764127764131</v>
      </c>
      <c r="D28" s="115">
        <v>591</v>
      </c>
      <c r="E28" s="114">
        <v>611</v>
      </c>
      <c r="F28" s="114">
        <v>583</v>
      </c>
      <c r="G28" s="114">
        <v>596</v>
      </c>
      <c r="H28" s="140">
        <v>587</v>
      </c>
      <c r="I28" s="115">
        <v>4</v>
      </c>
      <c r="J28" s="116">
        <v>0.68143100511073251</v>
      </c>
    </row>
    <row r="29" spans="1:15" s="110" customFormat="1" ht="24.95" customHeight="1" x14ac:dyDescent="0.2">
      <c r="A29" s="193">
        <v>86</v>
      </c>
      <c r="B29" s="199" t="s">
        <v>165</v>
      </c>
      <c r="C29" s="113">
        <v>7.0638820638820636</v>
      </c>
      <c r="D29" s="115">
        <v>920</v>
      </c>
      <c r="E29" s="114">
        <v>943</v>
      </c>
      <c r="F29" s="114">
        <v>930</v>
      </c>
      <c r="G29" s="114">
        <v>963</v>
      </c>
      <c r="H29" s="140">
        <v>915</v>
      </c>
      <c r="I29" s="115">
        <v>5</v>
      </c>
      <c r="J29" s="116">
        <v>0.54644808743169404</v>
      </c>
    </row>
    <row r="30" spans="1:15" s="110" customFormat="1" ht="24.95" customHeight="1" x14ac:dyDescent="0.2">
      <c r="A30" s="193">
        <v>87.88</v>
      </c>
      <c r="B30" s="204" t="s">
        <v>166</v>
      </c>
      <c r="C30" s="113">
        <v>4.8449017199017197</v>
      </c>
      <c r="D30" s="115">
        <v>631</v>
      </c>
      <c r="E30" s="114">
        <v>622</v>
      </c>
      <c r="F30" s="114">
        <v>628</v>
      </c>
      <c r="G30" s="114">
        <v>618</v>
      </c>
      <c r="H30" s="140">
        <v>606</v>
      </c>
      <c r="I30" s="115">
        <v>25</v>
      </c>
      <c r="J30" s="116">
        <v>4.1254125412541258</v>
      </c>
    </row>
    <row r="31" spans="1:15" s="110" customFormat="1" ht="24.95" customHeight="1" x14ac:dyDescent="0.2">
      <c r="A31" s="193" t="s">
        <v>167</v>
      </c>
      <c r="B31" s="199" t="s">
        <v>168</v>
      </c>
      <c r="C31" s="113">
        <v>10.38083538083538</v>
      </c>
      <c r="D31" s="115">
        <v>1352</v>
      </c>
      <c r="E31" s="114">
        <v>1460</v>
      </c>
      <c r="F31" s="114">
        <v>1449</v>
      </c>
      <c r="G31" s="114">
        <v>1434</v>
      </c>
      <c r="H31" s="140">
        <v>1351</v>
      </c>
      <c r="I31" s="115">
        <v>1</v>
      </c>
      <c r="J31" s="116">
        <v>7.4019245003700967E-2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5.3746928746928747E-2</v>
      </c>
      <c r="D34" s="115">
        <v>7</v>
      </c>
      <c r="E34" s="114">
        <v>7</v>
      </c>
      <c r="F34" s="114">
        <v>8</v>
      </c>
      <c r="G34" s="114">
        <v>7</v>
      </c>
      <c r="H34" s="140">
        <v>6</v>
      </c>
      <c r="I34" s="115">
        <v>1</v>
      </c>
      <c r="J34" s="116">
        <v>16.666666666666668</v>
      </c>
    </row>
    <row r="35" spans="1:10" s="110" customFormat="1" ht="24.95" customHeight="1" x14ac:dyDescent="0.2">
      <c r="A35" s="292" t="s">
        <v>171</v>
      </c>
      <c r="B35" s="293" t="s">
        <v>172</v>
      </c>
      <c r="C35" s="113">
        <v>5.3977272727272725</v>
      </c>
      <c r="D35" s="115">
        <v>703</v>
      </c>
      <c r="E35" s="114">
        <v>692</v>
      </c>
      <c r="F35" s="114">
        <v>717</v>
      </c>
      <c r="G35" s="114">
        <v>707</v>
      </c>
      <c r="H35" s="140">
        <v>696</v>
      </c>
      <c r="I35" s="115">
        <v>7</v>
      </c>
      <c r="J35" s="116">
        <v>1.0057471264367817</v>
      </c>
    </row>
    <row r="36" spans="1:10" s="110" customFormat="1" ht="24.95" customHeight="1" x14ac:dyDescent="0.2">
      <c r="A36" s="294" t="s">
        <v>173</v>
      </c>
      <c r="B36" s="295" t="s">
        <v>174</v>
      </c>
      <c r="C36" s="125">
        <v>94.548525798525802</v>
      </c>
      <c r="D36" s="143">
        <v>12314</v>
      </c>
      <c r="E36" s="144">
        <v>13008</v>
      </c>
      <c r="F36" s="144">
        <v>13006</v>
      </c>
      <c r="G36" s="144">
        <v>13142</v>
      </c>
      <c r="H36" s="145">
        <v>12531</v>
      </c>
      <c r="I36" s="143">
        <v>-217</v>
      </c>
      <c r="J36" s="146">
        <v>-1.7317053706807117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13024</v>
      </c>
      <c r="F11" s="264">
        <v>13707</v>
      </c>
      <c r="G11" s="264">
        <v>13731</v>
      </c>
      <c r="H11" s="264">
        <v>13856</v>
      </c>
      <c r="I11" s="265">
        <v>13233</v>
      </c>
      <c r="J11" s="263">
        <v>-209</v>
      </c>
      <c r="K11" s="266">
        <v>-1.5793848711554448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37.807125307125304</v>
      </c>
      <c r="E13" s="115">
        <v>4924</v>
      </c>
      <c r="F13" s="114">
        <v>5217</v>
      </c>
      <c r="G13" s="114">
        <v>5392</v>
      </c>
      <c r="H13" s="114">
        <v>5398</v>
      </c>
      <c r="I13" s="140">
        <v>5123</v>
      </c>
      <c r="J13" s="115">
        <v>-199</v>
      </c>
      <c r="K13" s="116">
        <v>-3.8844427093499903</v>
      </c>
    </row>
    <row r="14" spans="1:15" ht="15.95" customHeight="1" x14ac:dyDescent="0.2">
      <c r="A14" s="306" t="s">
        <v>230</v>
      </c>
      <c r="B14" s="307"/>
      <c r="C14" s="308"/>
      <c r="D14" s="113">
        <v>45.807739557739559</v>
      </c>
      <c r="E14" s="115">
        <v>5966</v>
      </c>
      <c r="F14" s="114">
        <v>6197</v>
      </c>
      <c r="G14" s="114">
        <v>6135</v>
      </c>
      <c r="H14" s="114">
        <v>6246</v>
      </c>
      <c r="I14" s="140">
        <v>5924</v>
      </c>
      <c r="J14" s="115">
        <v>42</v>
      </c>
      <c r="K14" s="116">
        <v>0.70898041863605676</v>
      </c>
    </row>
    <row r="15" spans="1:15" ht="15.95" customHeight="1" x14ac:dyDescent="0.2">
      <c r="A15" s="306" t="s">
        <v>231</v>
      </c>
      <c r="B15" s="307"/>
      <c r="C15" s="308"/>
      <c r="D15" s="113">
        <v>7.992936117936118</v>
      </c>
      <c r="E15" s="115">
        <v>1041</v>
      </c>
      <c r="F15" s="114">
        <v>1138</v>
      </c>
      <c r="G15" s="114">
        <v>1116</v>
      </c>
      <c r="H15" s="114">
        <v>1119</v>
      </c>
      <c r="I15" s="140">
        <v>1134</v>
      </c>
      <c r="J15" s="115">
        <v>-93</v>
      </c>
      <c r="K15" s="116">
        <v>-8.2010582010582009</v>
      </c>
    </row>
    <row r="16" spans="1:15" ht="15.95" customHeight="1" x14ac:dyDescent="0.2">
      <c r="A16" s="306" t="s">
        <v>232</v>
      </c>
      <c r="B16" s="307"/>
      <c r="C16" s="308"/>
      <c r="D16" s="113">
        <v>6.2039312039312042</v>
      </c>
      <c r="E16" s="115">
        <v>808</v>
      </c>
      <c r="F16" s="114">
        <v>850</v>
      </c>
      <c r="G16" s="114">
        <v>794</v>
      </c>
      <c r="H16" s="114">
        <v>808</v>
      </c>
      <c r="I16" s="140">
        <v>786</v>
      </c>
      <c r="J16" s="115">
        <v>22</v>
      </c>
      <c r="K16" s="116">
        <v>2.7989821882951653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0.3224815724815725</v>
      </c>
      <c r="E18" s="115">
        <v>42</v>
      </c>
      <c r="F18" s="114">
        <v>45</v>
      </c>
      <c r="G18" s="114">
        <v>44</v>
      </c>
      <c r="H18" s="114">
        <v>49</v>
      </c>
      <c r="I18" s="140">
        <v>45</v>
      </c>
      <c r="J18" s="115">
        <v>-3</v>
      </c>
      <c r="K18" s="116">
        <v>-6.666666666666667</v>
      </c>
    </row>
    <row r="19" spans="1:11" ht="14.1" customHeight="1" x14ac:dyDescent="0.2">
      <c r="A19" s="306" t="s">
        <v>235</v>
      </c>
      <c r="B19" s="307" t="s">
        <v>236</v>
      </c>
      <c r="C19" s="308"/>
      <c r="D19" s="113">
        <v>0.23802211302211301</v>
      </c>
      <c r="E19" s="115">
        <v>31</v>
      </c>
      <c r="F19" s="114">
        <v>34</v>
      </c>
      <c r="G19" s="114">
        <v>31</v>
      </c>
      <c r="H19" s="114">
        <v>35</v>
      </c>
      <c r="I19" s="140">
        <v>33</v>
      </c>
      <c r="J19" s="115">
        <v>-2</v>
      </c>
      <c r="K19" s="116">
        <v>-6.0606060606060606</v>
      </c>
    </row>
    <row r="20" spans="1:11" ht="14.1" customHeight="1" x14ac:dyDescent="0.2">
      <c r="A20" s="306">
        <v>12</v>
      </c>
      <c r="B20" s="307" t="s">
        <v>237</v>
      </c>
      <c r="C20" s="308"/>
      <c r="D20" s="113">
        <v>0.56818181818181823</v>
      </c>
      <c r="E20" s="115">
        <v>74</v>
      </c>
      <c r="F20" s="114">
        <v>77</v>
      </c>
      <c r="G20" s="114">
        <v>74</v>
      </c>
      <c r="H20" s="114">
        <v>72</v>
      </c>
      <c r="I20" s="140">
        <v>83</v>
      </c>
      <c r="J20" s="115">
        <v>-9</v>
      </c>
      <c r="K20" s="116">
        <v>-10.843373493975903</v>
      </c>
    </row>
    <row r="21" spans="1:11" ht="14.1" customHeight="1" x14ac:dyDescent="0.2">
      <c r="A21" s="306">
        <v>21</v>
      </c>
      <c r="B21" s="307" t="s">
        <v>238</v>
      </c>
      <c r="C21" s="308"/>
      <c r="D21" s="113">
        <v>7.6781326781326778E-2</v>
      </c>
      <c r="E21" s="115">
        <v>10</v>
      </c>
      <c r="F21" s="114">
        <v>13</v>
      </c>
      <c r="G21" s="114">
        <v>14</v>
      </c>
      <c r="H21" s="114">
        <v>9</v>
      </c>
      <c r="I21" s="140">
        <v>12</v>
      </c>
      <c r="J21" s="115">
        <v>-2</v>
      </c>
      <c r="K21" s="116">
        <v>-16.666666666666668</v>
      </c>
    </row>
    <row r="22" spans="1:11" ht="14.1" customHeight="1" x14ac:dyDescent="0.2">
      <c r="A22" s="306">
        <v>22</v>
      </c>
      <c r="B22" s="307" t="s">
        <v>239</v>
      </c>
      <c r="C22" s="308"/>
      <c r="D22" s="113">
        <v>9.9815724815724816E-2</v>
      </c>
      <c r="E22" s="115">
        <v>13</v>
      </c>
      <c r="F22" s="114">
        <v>11</v>
      </c>
      <c r="G22" s="114">
        <v>12</v>
      </c>
      <c r="H22" s="114">
        <v>14</v>
      </c>
      <c r="I22" s="140">
        <v>15</v>
      </c>
      <c r="J22" s="115">
        <v>-2</v>
      </c>
      <c r="K22" s="116">
        <v>-13.333333333333334</v>
      </c>
    </row>
    <row r="23" spans="1:11" ht="14.1" customHeight="1" x14ac:dyDescent="0.2">
      <c r="A23" s="306">
        <v>23</v>
      </c>
      <c r="B23" s="307" t="s">
        <v>240</v>
      </c>
      <c r="C23" s="308"/>
      <c r="D23" s="113">
        <v>0.2533783783783784</v>
      </c>
      <c r="E23" s="115">
        <v>33</v>
      </c>
      <c r="F23" s="114">
        <v>35</v>
      </c>
      <c r="G23" s="114">
        <v>34</v>
      </c>
      <c r="H23" s="114">
        <v>33</v>
      </c>
      <c r="I23" s="140">
        <v>30</v>
      </c>
      <c r="J23" s="115">
        <v>3</v>
      </c>
      <c r="K23" s="116">
        <v>10</v>
      </c>
    </row>
    <row r="24" spans="1:11" ht="14.1" customHeight="1" x14ac:dyDescent="0.2">
      <c r="A24" s="306">
        <v>24</v>
      </c>
      <c r="B24" s="307" t="s">
        <v>241</v>
      </c>
      <c r="C24" s="308"/>
      <c r="D24" s="113">
        <v>0.36855036855036855</v>
      </c>
      <c r="E24" s="115">
        <v>48</v>
      </c>
      <c r="F24" s="114">
        <v>50</v>
      </c>
      <c r="G24" s="114">
        <v>44</v>
      </c>
      <c r="H24" s="114">
        <v>47</v>
      </c>
      <c r="I24" s="140">
        <v>52</v>
      </c>
      <c r="J24" s="115">
        <v>-4</v>
      </c>
      <c r="K24" s="116">
        <v>-7.6923076923076925</v>
      </c>
    </row>
    <row r="25" spans="1:11" ht="14.1" customHeight="1" x14ac:dyDescent="0.2">
      <c r="A25" s="306">
        <v>25</v>
      </c>
      <c r="B25" s="307" t="s">
        <v>242</v>
      </c>
      <c r="C25" s="308"/>
      <c r="D25" s="113">
        <v>1.1747542997542997</v>
      </c>
      <c r="E25" s="115">
        <v>153</v>
      </c>
      <c r="F25" s="114">
        <v>156</v>
      </c>
      <c r="G25" s="114">
        <v>168</v>
      </c>
      <c r="H25" s="114">
        <v>163</v>
      </c>
      <c r="I25" s="140">
        <v>166</v>
      </c>
      <c r="J25" s="115">
        <v>-13</v>
      </c>
      <c r="K25" s="116">
        <v>-7.831325301204819</v>
      </c>
    </row>
    <row r="26" spans="1:11" ht="14.1" customHeight="1" x14ac:dyDescent="0.2">
      <c r="A26" s="306">
        <v>26</v>
      </c>
      <c r="B26" s="307" t="s">
        <v>243</v>
      </c>
      <c r="C26" s="308"/>
      <c r="D26" s="113">
        <v>0.48372235872235875</v>
      </c>
      <c r="E26" s="115">
        <v>63</v>
      </c>
      <c r="F26" s="114">
        <v>63</v>
      </c>
      <c r="G26" s="114">
        <v>57</v>
      </c>
      <c r="H26" s="114">
        <v>55</v>
      </c>
      <c r="I26" s="140">
        <v>59</v>
      </c>
      <c r="J26" s="115">
        <v>4</v>
      </c>
      <c r="K26" s="116">
        <v>6.7796610169491522</v>
      </c>
    </row>
    <row r="27" spans="1:11" ht="14.1" customHeight="1" x14ac:dyDescent="0.2">
      <c r="A27" s="306">
        <v>27</v>
      </c>
      <c r="B27" s="307" t="s">
        <v>244</v>
      </c>
      <c r="C27" s="308"/>
      <c r="D27" s="113">
        <v>1.0519041769041768</v>
      </c>
      <c r="E27" s="115">
        <v>137</v>
      </c>
      <c r="F27" s="114">
        <v>74</v>
      </c>
      <c r="G27" s="114">
        <v>74</v>
      </c>
      <c r="H27" s="114">
        <v>69</v>
      </c>
      <c r="I27" s="140">
        <v>69</v>
      </c>
      <c r="J27" s="115">
        <v>68</v>
      </c>
      <c r="K27" s="116">
        <v>98.550724637681157</v>
      </c>
    </row>
    <row r="28" spans="1:11" ht="14.1" customHeight="1" x14ac:dyDescent="0.2">
      <c r="A28" s="306">
        <v>28</v>
      </c>
      <c r="B28" s="307" t="s">
        <v>245</v>
      </c>
      <c r="C28" s="308"/>
      <c r="D28" s="113">
        <v>0.16891891891891891</v>
      </c>
      <c r="E28" s="115">
        <v>22</v>
      </c>
      <c r="F28" s="114">
        <v>25</v>
      </c>
      <c r="G28" s="114">
        <v>25</v>
      </c>
      <c r="H28" s="114">
        <v>25</v>
      </c>
      <c r="I28" s="140">
        <v>21</v>
      </c>
      <c r="J28" s="115">
        <v>1</v>
      </c>
      <c r="K28" s="116">
        <v>4.7619047619047619</v>
      </c>
    </row>
    <row r="29" spans="1:11" ht="14.1" customHeight="1" x14ac:dyDescent="0.2">
      <c r="A29" s="306">
        <v>29</v>
      </c>
      <c r="B29" s="307" t="s">
        <v>246</v>
      </c>
      <c r="C29" s="308"/>
      <c r="D29" s="113">
        <v>2.5337837837837838</v>
      </c>
      <c r="E29" s="115">
        <v>330</v>
      </c>
      <c r="F29" s="114">
        <v>370</v>
      </c>
      <c r="G29" s="114">
        <v>383</v>
      </c>
      <c r="H29" s="114">
        <v>390</v>
      </c>
      <c r="I29" s="140">
        <v>395</v>
      </c>
      <c r="J29" s="115">
        <v>-65</v>
      </c>
      <c r="K29" s="116">
        <v>-16.455696202531644</v>
      </c>
    </row>
    <row r="30" spans="1:11" ht="14.1" customHeight="1" x14ac:dyDescent="0.2">
      <c r="A30" s="306" t="s">
        <v>247</v>
      </c>
      <c r="B30" s="307" t="s">
        <v>248</v>
      </c>
      <c r="C30" s="308"/>
      <c r="D30" s="113">
        <v>0.22266584766584765</v>
      </c>
      <c r="E30" s="115">
        <v>29</v>
      </c>
      <c r="F30" s="114">
        <v>35</v>
      </c>
      <c r="G30" s="114">
        <v>39</v>
      </c>
      <c r="H30" s="114">
        <v>38</v>
      </c>
      <c r="I30" s="140">
        <v>35</v>
      </c>
      <c r="J30" s="115">
        <v>-6</v>
      </c>
      <c r="K30" s="116">
        <v>-17.142857142857142</v>
      </c>
    </row>
    <row r="31" spans="1:11" ht="14.1" customHeight="1" x14ac:dyDescent="0.2">
      <c r="A31" s="306" t="s">
        <v>249</v>
      </c>
      <c r="B31" s="307" t="s">
        <v>250</v>
      </c>
      <c r="C31" s="308"/>
      <c r="D31" s="113">
        <v>2.3111179361179359</v>
      </c>
      <c r="E31" s="115">
        <v>301</v>
      </c>
      <c r="F31" s="114">
        <v>335</v>
      </c>
      <c r="G31" s="114">
        <v>344</v>
      </c>
      <c r="H31" s="114">
        <v>352</v>
      </c>
      <c r="I31" s="140">
        <v>360</v>
      </c>
      <c r="J31" s="115">
        <v>-59</v>
      </c>
      <c r="K31" s="116">
        <v>-16.388888888888889</v>
      </c>
    </row>
    <row r="32" spans="1:11" ht="14.1" customHeight="1" x14ac:dyDescent="0.2">
      <c r="A32" s="306">
        <v>31</v>
      </c>
      <c r="B32" s="307" t="s">
        <v>251</v>
      </c>
      <c r="C32" s="308"/>
      <c r="D32" s="113">
        <v>0.17659705159705161</v>
      </c>
      <c r="E32" s="115">
        <v>23</v>
      </c>
      <c r="F32" s="114">
        <v>19</v>
      </c>
      <c r="G32" s="114">
        <v>19</v>
      </c>
      <c r="H32" s="114">
        <v>22</v>
      </c>
      <c r="I32" s="140">
        <v>26</v>
      </c>
      <c r="J32" s="115">
        <v>-3</v>
      </c>
      <c r="K32" s="116">
        <v>-11.538461538461538</v>
      </c>
    </row>
    <row r="33" spans="1:11" ht="14.1" customHeight="1" x14ac:dyDescent="0.2">
      <c r="A33" s="306">
        <v>32</v>
      </c>
      <c r="B33" s="307" t="s">
        <v>252</v>
      </c>
      <c r="C33" s="308"/>
      <c r="D33" s="113">
        <v>0.43765356265356264</v>
      </c>
      <c r="E33" s="115">
        <v>57</v>
      </c>
      <c r="F33" s="114">
        <v>57</v>
      </c>
      <c r="G33" s="114">
        <v>65</v>
      </c>
      <c r="H33" s="114">
        <v>74</v>
      </c>
      <c r="I33" s="140">
        <v>66</v>
      </c>
      <c r="J33" s="115">
        <v>-9</v>
      </c>
      <c r="K33" s="116">
        <v>-13.636363636363637</v>
      </c>
    </row>
    <row r="34" spans="1:11" ht="14.1" customHeight="1" x14ac:dyDescent="0.2">
      <c r="A34" s="306">
        <v>33</v>
      </c>
      <c r="B34" s="307" t="s">
        <v>253</v>
      </c>
      <c r="C34" s="308"/>
      <c r="D34" s="113">
        <v>0.19195331695331697</v>
      </c>
      <c r="E34" s="115">
        <v>25</v>
      </c>
      <c r="F34" s="114">
        <v>26</v>
      </c>
      <c r="G34" s="114">
        <v>24</v>
      </c>
      <c r="H34" s="114">
        <v>24</v>
      </c>
      <c r="I34" s="140">
        <v>27</v>
      </c>
      <c r="J34" s="115">
        <v>-2</v>
      </c>
      <c r="K34" s="116">
        <v>-7.4074074074074074</v>
      </c>
    </row>
    <row r="35" spans="1:11" ht="14.1" customHeight="1" x14ac:dyDescent="0.2">
      <c r="A35" s="306">
        <v>34</v>
      </c>
      <c r="B35" s="307" t="s">
        <v>254</v>
      </c>
      <c r="C35" s="308"/>
      <c r="D35" s="113">
        <v>3.9158476658476657</v>
      </c>
      <c r="E35" s="115">
        <v>510</v>
      </c>
      <c r="F35" s="114">
        <v>510</v>
      </c>
      <c r="G35" s="114">
        <v>495</v>
      </c>
      <c r="H35" s="114">
        <v>482</v>
      </c>
      <c r="I35" s="140">
        <v>467</v>
      </c>
      <c r="J35" s="115">
        <v>43</v>
      </c>
      <c r="K35" s="116">
        <v>9.2077087794432551</v>
      </c>
    </row>
    <row r="36" spans="1:11" ht="14.1" customHeight="1" x14ac:dyDescent="0.2">
      <c r="A36" s="306">
        <v>41</v>
      </c>
      <c r="B36" s="307" t="s">
        <v>255</v>
      </c>
      <c r="C36" s="308"/>
      <c r="D36" s="113">
        <v>0.72174447174447176</v>
      </c>
      <c r="E36" s="115">
        <v>94</v>
      </c>
      <c r="F36" s="114">
        <v>92</v>
      </c>
      <c r="G36" s="114">
        <v>85</v>
      </c>
      <c r="H36" s="114">
        <v>85</v>
      </c>
      <c r="I36" s="140">
        <v>82</v>
      </c>
      <c r="J36" s="115">
        <v>12</v>
      </c>
      <c r="K36" s="116">
        <v>14.634146341463415</v>
      </c>
    </row>
    <row r="37" spans="1:11" ht="14.1" customHeight="1" x14ac:dyDescent="0.2">
      <c r="A37" s="306">
        <v>42</v>
      </c>
      <c r="B37" s="307" t="s">
        <v>256</v>
      </c>
      <c r="C37" s="308"/>
      <c r="D37" s="113">
        <v>6.1425061425061427E-2</v>
      </c>
      <c r="E37" s="115">
        <v>8</v>
      </c>
      <c r="F37" s="114">
        <v>7</v>
      </c>
      <c r="G37" s="114">
        <v>7</v>
      </c>
      <c r="H37" s="114">
        <v>8</v>
      </c>
      <c r="I37" s="140">
        <v>7</v>
      </c>
      <c r="J37" s="115">
        <v>1</v>
      </c>
      <c r="K37" s="116">
        <v>14.285714285714286</v>
      </c>
    </row>
    <row r="38" spans="1:11" ht="14.1" customHeight="1" x14ac:dyDescent="0.2">
      <c r="A38" s="306">
        <v>43</v>
      </c>
      <c r="B38" s="307" t="s">
        <v>257</v>
      </c>
      <c r="C38" s="308"/>
      <c r="D38" s="113">
        <v>0.44533169533169531</v>
      </c>
      <c r="E38" s="115">
        <v>58</v>
      </c>
      <c r="F38" s="114">
        <v>62</v>
      </c>
      <c r="G38" s="114">
        <v>63</v>
      </c>
      <c r="H38" s="114">
        <v>60</v>
      </c>
      <c r="I38" s="140">
        <v>60</v>
      </c>
      <c r="J38" s="115">
        <v>-2</v>
      </c>
      <c r="K38" s="116">
        <v>-3.3333333333333335</v>
      </c>
    </row>
    <row r="39" spans="1:11" ht="14.1" customHeight="1" x14ac:dyDescent="0.2">
      <c r="A39" s="306">
        <v>51</v>
      </c>
      <c r="B39" s="307" t="s">
        <v>258</v>
      </c>
      <c r="C39" s="308"/>
      <c r="D39" s="113">
        <v>6.8642506142506141</v>
      </c>
      <c r="E39" s="115">
        <v>894</v>
      </c>
      <c r="F39" s="114">
        <v>884</v>
      </c>
      <c r="G39" s="114">
        <v>899</v>
      </c>
      <c r="H39" s="114">
        <v>926</v>
      </c>
      <c r="I39" s="140">
        <v>914</v>
      </c>
      <c r="J39" s="115">
        <v>-20</v>
      </c>
      <c r="K39" s="116">
        <v>-2.1881838074398248</v>
      </c>
    </row>
    <row r="40" spans="1:11" ht="14.1" customHeight="1" x14ac:dyDescent="0.2">
      <c r="A40" s="306" t="s">
        <v>259</v>
      </c>
      <c r="B40" s="307" t="s">
        <v>260</v>
      </c>
      <c r="C40" s="308"/>
      <c r="D40" s="113">
        <v>6.4957002457002453</v>
      </c>
      <c r="E40" s="115">
        <v>846</v>
      </c>
      <c r="F40" s="114">
        <v>837</v>
      </c>
      <c r="G40" s="114">
        <v>849</v>
      </c>
      <c r="H40" s="114">
        <v>873</v>
      </c>
      <c r="I40" s="140">
        <v>867</v>
      </c>
      <c r="J40" s="115">
        <v>-21</v>
      </c>
      <c r="K40" s="116">
        <v>-2.422145328719723</v>
      </c>
    </row>
    <row r="41" spans="1:11" ht="14.1" customHeight="1" x14ac:dyDescent="0.2">
      <c r="A41" s="306"/>
      <c r="B41" s="307" t="s">
        <v>261</v>
      </c>
      <c r="C41" s="308"/>
      <c r="D41" s="113">
        <v>1.3052825552825553</v>
      </c>
      <c r="E41" s="115">
        <v>170</v>
      </c>
      <c r="F41" s="114">
        <v>170</v>
      </c>
      <c r="G41" s="114">
        <v>171</v>
      </c>
      <c r="H41" s="114">
        <v>167</v>
      </c>
      <c r="I41" s="140">
        <v>192</v>
      </c>
      <c r="J41" s="115">
        <v>-22</v>
      </c>
      <c r="K41" s="116">
        <v>-11.458333333333334</v>
      </c>
    </row>
    <row r="42" spans="1:11" ht="14.1" customHeight="1" x14ac:dyDescent="0.2">
      <c r="A42" s="306">
        <v>52</v>
      </c>
      <c r="B42" s="307" t="s">
        <v>262</v>
      </c>
      <c r="C42" s="308"/>
      <c r="D42" s="113">
        <v>5.1443488943488944</v>
      </c>
      <c r="E42" s="115">
        <v>670</v>
      </c>
      <c r="F42" s="114">
        <v>680</v>
      </c>
      <c r="G42" s="114">
        <v>697</v>
      </c>
      <c r="H42" s="114">
        <v>664</v>
      </c>
      <c r="I42" s="140">
        <v>634</v>
      </c>
      <c r="J42" s="115">
        <v>36</v>
      </c>
      <c r="K42" s="116">
        <v>5.6782334384858046</v>
      </c>
    </row>
    <row r="43" spans="1:11" ht="14.1" customHeight="1" x14ac:dyDescent="0.2">
      <c r="A43" s="306" t="s">
        <v>263</v>
      </c>
      <c r="B43" s="307" t="s">
        <v>264</v>
      </c>
      <c r="C43" s="308"/>
      <c r="D43" s="113">
        <v>4.9984643734643734</v>
      </c>
      <c r="E43" s="115">
        <v>651</v>
      </c>
      <c r="F43" s="114">
        <v>655</v>
      </c>
      <c r="G43" s="114">
        <v>667</v>
      </c>
      <c r="H43" s="114">
        <v>643</v>
      </c>
      <c r="I43" s="140">
        <v>615</v>
      </c>
      <c r="J43" s="115">
        <v>36</v>
      </c>
      <c r="K43" s="116">
        <v>5.8536585365853657</v>
      </c>
    </row>
    <row r="44" spans="1:11" ht="14.1" customHeight="1" x14ac:dyDescent="0.2">
      <c r="A44" s="306">
        <v>53</v>
      </c>
      <c r="B44" s="307" t="s">
        <v>265</v>
      </c>
      <c r="C44" s="308"/>
      <c r="D44" s="113">
        <v>6.395884520884521</v>
      </c>
      <c r="E44" s="115">
        <v>833</v>
      </c>
      <c r="F44" s="114">
        <v>914</v>
      </c>
      <c r="G44" s="114">
        <v>999</v>
      </c>
      <c r="H44" s="114">
        <v>952</v>
      </c>
      <c r="I44" s="140">
        <v>857</v>
      </c>
      <c r="J44" s="115">
        <v>-24</v>
      </c>
      <c r="K44" s="116">
        <v>-2.8004667444574096</v>
      </c>
    </row>
    <row r="45" spans="1:11" ht="14.1" customHeight="1" x14ac:dyDescent="0.2">
      <c r="A45" s="306" t="s">
        <v>266</v>
      </c>
      <c r="B45" s="307" t="s">
        <v>267</v>
      </c>
      <c r="C45" s="308"/>
      <c r="D45" s="113">
        <v>6.3882063882063882</v>
      </c>
      <c r="E45" s="115">
        <v>832</v>
      </c>
      <c r="F45" s="114">
        <v>913</v>
      </c>
      <c r="G45" s="114">
        <v>998</v>
      </c>
      <c r="H45" s="114">
        <v>951</v>
      </c>
      <c r="I45" s="140">
        <v>856</v>
      </c>
      <c r="J45" s="115">
        <v>-24</v>
      </c>
      <c r="K45" s="116">
        <v>-2.8037383177570092</v>
      </c>
    </row>
    <row r="46" spans="1:11" ht="14.1" customHeight="1" x14ac:dyDescent="0.2">
      <c r="A46" s="306">
        <v>54</v>
      </c>
      <c r="B46" s="307" t="s">
        <v>268</v>
      </c>
      <c r="C46" s="308"/>
      <c r="D46" s="113">
        <v>10.956695331695332</v>
      </c>
      <c r="E46" s="115">
        <v>1427</v>
      </c>
      <c r="F46" s="114">
        <v>1469</v>
      </c>
      <c r="G46" s="114">
        <v>1485</v>
      </c>
      <c r="H46" s="114">
        <v>1453</v>
      </c>
      <c r="I46" s="140">
        <v>1460</v>
      </c>
      <c r="J46" s="115">
        <v>-33</v>
      </c>
      <c r="K46" s="116">
        <v>-2.2602739726027399</v>
      </c>
    </row>
    <row r="47" spans="1:11" ht="14.1" customHeight="1" x14ac:dyDescent="0.2">
      <c r="A47" s="306">
        <v>61</v>
      </c>
      <c r="B47" s="307" t="s">
        <v>269</v>
      </c>
      <c r="C47" s="308"/>
      <c r="D47" s="113">
        <v>0.86762899262899262</v>
      </c>
      <c r="E47" s="115">
        <v>113</v>
      </c>
      <c r="F47" s="114">
        <v>117</v>
      </c>
      <c r="G47" s="114">
        <v>109</v>
      </c>
      <c r="H47" s="114">
        <v>119</v>
      </c>
      <c r="I47" s="140">
        <v>112</v>
      </c>
      <c r="J47" s="115">
        <v>1</v>
      </c>
      <c r="K47" s="116">
        <v>0.8928571428571429</v>
      </c>
    </row>
    <row r="48" spans="1:11" ht="14.1" customHeight="1" x14ac:dyDescent="0.2">
      <c r="A48" s="306">
        <v>62</v>
      </c>
      <c r="B48" s="307" t="s">
        <v>270</v>
      </c>
      <c r="C48" s="308"/>
      <c r="D48" s="113">
        <v>12.169840294840295</v>
      </c>
      <c r="E48" s="115">
        <v>1585</v>
      </c>
      <c r="F48" s="114">
        <v>1719</v>
      </c>
      <c r="G48" s="114">
        <v>1680</v>
      </c>
      <c r="H48" s="114">
        <v>1737</v>
      </c>
      <c r="I48" s="140">
        <v>1535</v>
      </c>
      <c r="J48" s="115">
        <v>50</v>
      </c>
      <c r="K48" s="116">
        <v>3.2573289902280131</v>
      </c>
    </row>
    <row r="49" spans="1:11" ht="14.1" customHeight="1" x14ac:dyDescent="0.2">
      <c r="A49" s="306">
        <v>63</v>
      </c>
      <c r="B49" s="307" t="s">
        <v>271</v>
      </c>
      <c r="C49" s="308"/>
      <c r="D49" s="113">
        <v>14.035626535626536</v>
      </c>
      <c r="E49" s="115">
        <v>1828</v>
      </c>
      <c r="F49" s="114">
        <v>2131</v>
      </c>
      <c r="G49" s="114">
        <v>2147</v>
      </c>
      <c r="H49" s="114">
        <v>2260</v>
      </c>
      <c r="I49" s="140">
        <v>2102</v>
      </c>
      <c r="J49" s="115">
        <v>-274</v>
      </c>
      <c r="K49" s="116">
        <v>-13.035204567078972</v>
      </c>
    </row>
    <row r="50" spans="1:11" ht="14.1" customHeight="1" x14ac:dyDescent="0.2">
      <c r="A50" s="306" t="s">
        <v>272</v>
      </c>
      <c r="B50" s="307" t="s">
        <v>273</v>
      </c>
      <c r="C50" s="308"/>
      <c r="D50" s="113">
        <v>1.4588452088452089</v>
      </c>
      <c r="E50" s="115">
        <v>190</v>
      </c>
      <c r="F50" s="114">
        <v>211</v>
      </c>
      <c r="G50" s="114">
        <v>231</v>
      </c>
      <c r="H50" s="114">
        <v>252</v>
      </c>
      <c r="I50" s="140">
        <v>224</v>
      </c>
      <c r="J50" s="115">
        <v>-34</v>
      </c>
      <c r="K50" s="116">
        <v>-15.178571428571429</v>
      </c>
    </row>
    <row r="51" spans="1:11" ht="14.1" customHeight="1" x14ac:dyDescent="0.2">
      <c r="A51" s="306" t="s">
        <v>274</v>
      </c>
      <c r="B51" s="307" t="s">
        <v>275</v>
      </c>
      <c r="C51" s="308"/>
      <c r="D51" s="113">
        <v>11.808968058968059</v>
      </c>
      <c r="E51" s="115">
        <v>1538</v>
      </c>
      <c r="F51" s="114">
        <v>1822</v>
      </c>
      <c r="G51" s="114">
        <v>1800</v>
      </c>
      <c r="H51" s="114">
        <v>1869</v>
      </c>
      <c r="I51" s="140">
        <v>1776</v>
      </c>
      <c r="J51" s="115">
        <v>-238</v>
      </c>
      <c r="K51" s="116">
        <v>-13.400900900900901</v>
      </c>
    </row>
    <row r="52" spans="1:11" ht="14.1" customHeight="1" x14ac:dyDescent="0.2">
      <c r="A52" s="306">
        <v>71</v>
      </c>
      <c r="B52" s="307" t="s">
        <v>276</v>
      </c>
      <c r="C52" s="308"/>
      <c r="D52" s="113">
        <v>12.714987714987714</v>
      </c>
      <c r="E52" s="115">
        <v>1656</v>
      </c>
      <c r="F52" s="114">
        <v>1672</v>
      </c>
      <c r="G52" s="114">
        <v>1668</v>
      </c>
      <c r="H52" s="114">
        <v>1703</v>
      </c>
      <c r="I52" s="140">
        <v>1675</v>
      </c>
      <c r="J52" s="115">
        <v>-19</v>
      </c>
      <c r="K52" s="116">
        <v>-1.1343283582089552</v>
      </c>
    </row>
    <row r="53" spans="1:11" ht="14.1" customHeight="1" x14ac:dyDescent="0.2">
      <c r="A53" s="306" t="s">
        <v>277</v>
      </c>
      <c r="B53" s="307" t="s">
        <v>278</v>
      </c>
      <c r="C53" s="308"/>
      <c r="D53" s="113">
        <v>1.2438574938574938</v>
      </c>
      <c r="E53" s="115">
        <v>162</v>
      </c>
      <c r="F53" s="114">
        <v>175</v>
      </c>
      <c r="G53" s="114">
        <v>180</v>
      </c>
      <c r="H53" s="114">
        <v>186</v>
      </c>
      <c r="I53" s="140">
        <v>186</v>
      </c>
      <c r="J53" s="115">
        <v>-24</v>
      </c>
      <c r="K53" s="116">
        <v>-12.903225806451612</v>
      </c>
    </row>
    <row r="54" spans="1:11" ht="14.1" customHeight="1" x14ac:dyDescent="0.2">
      <c r="A54" s="306" t="s">
        <v>279</v>
      </c>
      <c r="B54" s="307" t="s">
        <v>280</v>
      </c>
      <c r="C54" s="308"/>
      <c r="D54" s="113">
        <v>10.89527027027027</v>
      </c>
      <c r="E54" s="115">
        <v>1419</v>
      </c>
      <c r="F54" s="114">
        <v>1425</v>
      </c>
      <c r="G54" s="114">
        <v>1419</v>
      </c>
      <c r="H54" s="114">
        <v>1448</v>
      </c>
      <c r="I54" s="140">
        <v>1419</v>
      </c>
      <c r="J54" s="115">
        <v>0</v>
      </c>
      <c r="K54" s="116">
        <v>0</v>
      </c>
    </row>
    <row r="55" spans="1:11" ht="14.1" customHeight="1" x14ac:dyDescent="0.2">
      <c r="A55" s="306">
        <v>72</v>
      </c>
      <c r="B55" s="307" t="s">
        <v>281</v>
      </c>
      <c r="C55" s="308"/>
      <c r="D55" s="113">
        <v>1.335995085995086</v>
      </c>
      <c r="E55" s="115">
        <v>174</v>
      </c>
      <c r="F55" s="114">
        <v>176</v>
      </c>
      <c r="G55" s="114">
        <v>168</v>
      </c>
      <c r="H55" s="114">
        <v>165</v>
      </c>
      <c r="I55" s="140">
        <v>164</v>
      </c>
      <c r="J55" s="115">
        <v>10</v>
      </c>
      <c r="K55" s="116">
        <v>6.0975609756097562</v>
      </c>
    </row>
    <row r="56" spans="1:11" ht="14.1" customHeight="1" x14ac:dyDescent="0.2">
      <c r="A56" s="306" t="s">
        <v>282</v>
      </c>
      <c r="B56" s="307" t="s">
        <v>283</v>
      </c>
      <c r="C56" s="308"/>
      <c r="D56" s="113">
        <v>0.16124078624078625</v>
      </c>
      <c r="E56" s="115">
        <v>21</v>
      </c>
      <c r="F56" s="114">
        <v>22</v>
      </c>
      <c r="G56" s="114">
        <v>19</v>
      </c>
      <c r="H56" s="114">
        <v>23</v>
      </c>
      <c r="I56" s="140">
        <v>23</v>
      </c>
      <c r="J56" s="115">
        <v>-2</v>
      </c>
      <c r="K56" s="116">
        <v>-8.695652173913043</v>
      </c>
    </row>
    <row r="57" spans="1:11" ht="14.1" customHeight="1" x14ac:dyDescent="0.2">
      <c r="A57" s="306" t="s">
        <v>284</v>
      </c>
      <c r="B57" s="307" t="s">
        <v>285</v>
      </c>
      <c r="C57" s="308"/>
      <c r="D57" s="113">
        <v>0.8983415233415234</v>
      </c>
      <c r="E57" s="115">
        <v>117</v>
      </c>
      <c r="F57" s="114">
        <v>124</v>
      </c>
      <c r="G57" s="114">
        <v>117</v>
      </c>
      <c r="H57" s="114">
        <v>109</v>
      </c>
      <c r="I57" s="140">
        <v>111</v>
      </c>
      <c r="J57" s="115">
        <v>6</v>
      </c>
      <c r="K57" s="116">
        <v>5.4054054054054053</v>
      </c>
    </row>
    <row r="58" spans="1:11" ht="14.1" customHeight="1" x14ac:dyDescent="0.2">
      <c r="A58" s="306">
        <v>73</v>
      </c>
      <c r="B58" s="307" t="s">
        <v>286</v>
      </c>
      <c r="C58" s="308"/>
      <c r="D58" s="113">
        <v>0.88298525798525795</v>
      </c>
      <c r="E58" s="115">
        <v>115</v>
      </c>
      <c r="F58" s="114">
        <v>119</v>
      </c>
      <c r="G58" s="114">
        <v>115</v>
      </c>
      <c r="H58" s="114">
        <v>119</v>
      </c>
      <c r="I58" s="140">
        <v>121</v>
      </c>
      <c r="J58" s="115">
        <v>-6</v>
      </c>
      <c r="K58" s="116">
        <v>-4.9586776859504136</v>
      </c>
    </row>
    <row r="59" spans="1:11" ht="14.1" customHeight="1" x14ac:dyDescent="0.2">
      <c r="A59" s="306" t="s">
        <v>287</v>
      </c>
      <c r="B59" s="307" t="s">
        <v>288</v>
      </c>
      <c r="C59" s="308"/>
      <c r="D59" s="113">
        <v>0.61425061425061422</v>
      </c>
      <c r="E59" s="115">
        <v>80</v>
      </c>
      <c r="F59" s="114">
        <v>82</v>
      </c>
      <c r="G59" s="114">
        <v>81</v>
      </c>
      <c r="H59" s="114">
        <v>78</v>
      </c>
      <c r="I59" s="140">
        <v>77</v>
      </c>
      <c r="J59" s="115">
        <v>3</v>
      </c>
      <c r="K59" s="116">
        <v>3.8961038961038961</v>
      </c>
    </row>
    <row r="60" spans="1:11" ht="14.1" customHeight="1" x14ac:dyDescent="0.2">
      <c r="A60" s="306">
        <v>81</v>
      </c>
      <c r="B60" s="307" t="s">
        <v>289</v>
      </c>
      <c r="C60" s="308"/>
      <c r="D60" s="113">
        <v>3.9849508599508598</v>
      </c>
      <c r="E60" s="115">
        <v>519</v>
      </c>
      <c r="F60" s="114">
        <v>531</v>
      </c>
      <c r="G60" s="114">
        <v>526</v>
      </c>
      <c r="H60" s="114">
        <v>540</v>
      </c>
      <c r="I60" s="140">
        <v>508</v>
      </c>
      <c r="J60" s="115">
        <v>11</v>
      </c>
      <c r="K60" s="116">
        <v>2.1653543307086616</v>
      </c>
    </row>
    <row r="61" spans="1:11" ht="14.1" customHeight="1" x14ac:dyDescent="0.2">
      <c r="A61" s="306" t="s">
        <v>290</v>
      </c>
      <c r="B61" s="307" t="s">
        <v>291</v>
      </c>
      <c r="C61" s="308"/>
      <c r="D61" s="113">
        <v>0.81388206388206386</v>
      </c>
      <c r="E61" s="115">
        <v>106</v>
      </c>
      <c r="F61" s="114">
        <v>104</v>
      </c>
      <c r="G61" s="114">
        <v>99</v>
      </c>
      <c r="H61" s="114">
        <v>105</v>
      </c>
      <c r="I61" s="140">
        <v>101</v>
      </c>
      <c r="J61" s="115">
        <v>5</v>
      </c>
      <c r="K61" s="116">
        <v>4.9504950495049505</v>
      </c>
    </row>
    <row r="62" spans="1:11" ht="14.1" customHeight="1" x14ac:dyDescent="0.2">
      <c r="A62" s="306" t="s">
        <v>292</v>
      </c>
      <c r="B62" s="307" t="s">
        <v>293</v>
      </c>
      <c r="C62" s="308"/>
      <c r="D62" s="113">
        <v>2.2266584766584767</v>
      </c>
      <c r="E62" s="115">
        <v>290</v>
      </c>
      <c r="F62" s="114">
        <v>298</v>
      </c>
      <c r="G62" s="114">
        <v>304</v>
      </c>
      <c r="H62" s="114">
        <v>300</v>
      </c>
      <c r="I62" s="140">
        <v>278</v>
      </c>
      <c r="J62" s="115">
        <v>12</v>
      </c>
      <c r="K62" s="116">
        <v>4.3165467625899279</v>
      </c>
    </row>
    <row r="63" spans="1:11" ht="14.1" customHeight="1" x14ac:dyDescent="0.2">
      <c r="A63" s="306"/>
      <c r="B63" s="307" t="s">
        <v>294</v>
      </c>
      <c r="C63" s="308"/>
      <c r="D63" s="113">
        <v>2.126842751842752</v>
      </c>
      <c r="E63" s="115">
        <v>277</v>
      </c>
      <c r="F63" s="114">
        <v>286</v>
      </c>
      <c r="G63" s="114">
        <v>292</v>
      </c>
      <c r="H63" s="114">
        <v>289</v>
      </c>
      <c r="I63" s="140">
        <v>265</v>
      </c>
      <c r="J63" s="115">
        <v>12</v>
      </c>
      <c r="K63" s="116">
        <v>4.5283018867924527</v>
      </c>
    </row>
    <row r="64" spans="1:11" ht="14.1" customHeight="1" x14ac:dyDescent="0.2">
      <c r="A64" s="306" t="s">
        <v>295</v>
      </c>
      <c r="B64" s="307" t="s">
        <v>296</v>
      </c>
      <c r="C64" s="308"/>
      <c r="D64" s="113">
        <v>0.19963144963144963</v>
      </c>
      <c r="E64" s="115">
        <v>26</v>
      </c>
      <c r="F64" s="114">
        <v>31</v>
      </c>
      <c r="G64" s="114">
        <v>27</v>
      </c>
      <c r="H64" s="114">
        <v>29</v>
      </c>
      <c r="I64" s="140">
        <v>35</v>
      </c>
      <c r="J64" s="115">
        <v>-9</v>
      </c>
      <c r="K64" s="116">
        <v>-25.714285714285715</v>
      </c>
    </row>
    <row r="65" spans="1:11" ht="14.1" customHeight="1" x14ac:dyDescent="0.2">
      <c r="A65" s="306" t="s">
        <v>297</v>
      </c>
      <c r="B65" s="307" t="s">
        <v>298</v>
      </c>
      <c r="C65" s="308"/>
      <c r="D65" s="113">
        <v>0.54514742014742013</v>
      </c>
      <c r="E65" s="115">
        <v>71</v>
      </c>
      <c r="F65" s="114">
        <v>72</v>
      </c>
      <c r="G65" s="114">
        <v>72</v>
      </c>
      <c r="H65" s="114">
        <v>79</v>
      </c>
      <c r="I65" s="140">
        <v>68</v>
      </c>
      <c r="J65" s="115">
        <v>3</v>
      </c>
      <c r="K65" s="116">
        <v>4.4117647058823533</v>
      </c>
    </row>
    <row r="66" spans="1:11" ht="14.1" customHeight="1" x14ac:dyDescent="0.2">
      <c r="A66" s="306">
        <v>82</v>
      </c>
      <c r="B66" s="307" t="s">
        <v>299</v>
      </c>
      <c r="C66" s="308"/>
      <c r="D66" s="113">
        <v>1.3052825552825553</v>
      </c>
      <c r="E66" s="115">
        <v>170</v>
      </c>
      <c r="F66" s="114">
        <v>179</v>
      </c>
      <c r="G66" s="114">
        <v>183</v>
      </c>
      <c r="H66" s="114">
        <v>169</v>
      </c>
      <c r="I66" s="140">
        <v>154</v>
      </c>
      <c r="J66" s="115">
        <v>16</v>
      </c>
      <c r="K66" s="116">
        <v>10.38961038961039</v>
      </c>
    </row>
    <row r="67" spans="1:11" ht="14.1" customHeight="1" x14ac:dyDescent="0.2">
      <c r="A67" s="306" t="s">
        <v>300</v>
      </c>
      <c r="B67" s="307" t="s">
        <v>301</v>
      </c>
      <c r="C67" s="308"/>
      <c r="D67" s="113">
        <v>0.56818181818181823</v>
      </c>
      <c r="E67" s="115">
        <v>74</v>
      </c>
      <c r="F67" s="114">
        <v>78</v>
      </c>
      <c r="G67" s="114">
        <v>74</v>
      </c>
      <c r="H67" s="114">
        <v>68</v>
      </c>
      <c r="I67" s="140">
        <v>61</v>
      </c>
      <c r="J67" s="115">
        <v>13</v>
      </c>
      <c r="K67" s="116">
        <v>21.311475409836067</v>
      </c>
    </row>
    <row r="68" spans="1:11" ht="14.1" customHeight="1" x14ac:dyDescent="0.2">
      <c r="A68" s="306" t="s">
        <v>302</v>
      </c>
      <c r="B68" s="307" t="s">
        <v>303</v>
      </c>
      <c r="C68" s="308"/>
      <c r="D68" s="113">
        <v>0.41461916461916459</v>
      </c>
      <c r="E68" s="115">
        <v>54</v>
      </c>
      <c r="F68" s="114">
        <v>62</v>
      </c>
      <c r="G68" s="114">
        <v>65</v>
      </c>
      <c r="H68" s="114">
        <v>54</v>
      </c>
      <c r="I68" s="140">
        <v>51</v>
      </c>
      <c r="J68" s="115">
        <v>3</v>
      </c>
      <c r="K68" s="116">
        <v>5.882352941176471</v>
      </c>
    </row>
    <row r="69" spans="1:11" ht="14.1" customHeight="1" x14ac:dyDescent="0.2">
      <c r="A69" s="306">
        <v>83</v>
      </c>
      <c r="B69" s="307" t="s">
        <v>304</v>
      </c>
      <c r="C69" s="308"/>
      <c r="D69" s="113">
        <v>1.83507371007371</v>
      </c>
      <c r="E69" s="115">
        <v>239</v>
      </c>
      <c r="F69" s="114">
        <v>226</v>
      </c>
      <c r="G69" s="114">
        <v>235</v>
      </c>
      <c r="H69" s="114">
        <v>241</v>
      </c>
      <c r="I69" s="140">
        <v>241</v>
      </c>
      <c r="J69" s="115">
        <v>-2</v>
      </c>
      <c r="K69" s="116">
        <v>-0.82987551867219922</v>
      </c>
    </row>
    <row r="70" spans="1:11" ht="14.1" customHeight="1" x14ac:dyDescent="0.2">
      <c r="A70" s="306" t="s">
        <v>305</v>
      </c>
      <c r="B70" s="307" t="s">
        <v>306</v>
      </c>
      <c r="C70" s="308"/>
      <c r="D70" s="113">
        <v>1.2668918918918919</v>
      </c>
      <c r="E70" s="115">
        <v>165</v>
      </c>
      <c r="F70" s="114">
        <v>157</v>
      </c>
      <c r="G70" s="114">
        <v>162</v>
      </c>
      <c r="H70" s="114">
        <v>170</v>
      </c>
      <c r="I70" s="140">
        <v>162</v>
      </c>
      <c r="J70" s="115">
        <v>3</v>
      </c>
      <c r="K70" s="116">
        <v>1.8518518518518519</v>
      </c>
    </row>
    <row r="71" spans="1:11" ht="14.1" customHeight="1" x14ac:dyDescent="0.2">
      <c r="A71" s="306"/>
      <c r="B71" s="307" t="s">
        <v>307</v>
      </c>
      <c r="C71" s="308"/>
      <c r="D71" s="113">
        <v>0.59889434889434889</v>
      </c>
      <c r="E71" s="115">
        <v>78</v>
      </c>
      <c r="F71" s="114">
        <v>74</v>
      </c>
      <c r="G71" s="114">
        <v>81</v>
      </c>
      <c r="H71" s="114">
        <v>87</v>
      </c>
      <c r="I71" s="140">
        <v>79</v>
      </c>
      <c r="J71" s="115">
        <v>-1</v>
      </c>
      <c r="K71" s="116">
        <v>-1.2658227848101267</v>
      </c>
    </row>
    <row r="72" spans="1:11" ht="14.1" customHeight="1" x14ac:dyDescent="0.2">
      <c r="A72" s="306">
        <v>84</v>
      </c>
      <c r="B72" s="307" t="s">
        <v>308</v>
      </c>
      <c r="C72" s="308"/>
      <c r="D72" s="113">
        <v>4.4379606879606879</v>
      </c>
      <c r="E72" s="115">
        <v>578</v>
      </c>
      <c r="F72" s="114">
        <v>607</v>
      </c>
      <c r="G72" s="114">
        <v>566</v>
      </c>
      <c r="H72" s="114">
        <v>588</v>
      </c>
      <c r="I72" s="140">
        <v>557</v>
      </c>
      <c r="J72" s="115">
        <v>21</v>
      </c>
      <c r="K72" s="116">
        <v>3.7701974865350092</v>
      </c>
    </row>
    <row r="73" spans="1:11" ht="14.1" customHeight="1" x14ac:dyDescent="0.2">
      <c r="A73" s="306" t="s">
        <v>309</v>
      </c>
      <c r="B73" s="307" t="s">
        <v>310</v>
      </c>
      <c r="C73" s="308"/>
      <c r="D73" s="113">
        <v>0.2533783783783784</v>
      </c>
      <c r="E73" s="115">
        <v>33</v>
      </c>
      <c r="F73" s="114">
        <v>33</v>
      </c>
      <c r="G73" s="114">
        <v>30</v>
      </c>
      <c r="H73" s="114">
        <v>28</v>
      </c>
      <c r="I73" s="140">
        <v>35</v>
      </c>
      <c r="J73" s="115">
        <v>-2</v>
      </c>
      <c r="K73" s="116">
        <v>-5.7142857142857144</v>
      </c>
    </row>
    <row r="74" spans="1:11" ht="14.1" customHeight="1" x14ac:dyDescent="0.2">
      <c r="A74" s="306" t="s">
        <v>311</v>
      </c>
      <c r="B74" s="307" t="s">
        <v>312</v>
      </c>
      <c r="C74" s="308"/>
      <c r="D74" s="113">
        <v>8.4459459459459457E-2</v>
      </c>
      <c r="E74" s="115">
        <v>11</v>
      </c>
      <c r="F74" s="114">
        <v>11</v>
      </c>
      <c r="G74" s="114">
        <v>10</v>
      </c>
      <c r="H74" s="114">
        <v>14</v>
      </c>
      <c r="I74" s="140">
        <v>15</v>
      </c>
      <c r="J74" s="115">
        <v>-4</v>
      </c>
      <c r="K74" s="116">
        <v>-26.666666666666668</v>
      </c>
    </row>
    <row r="75" spans="1:11" ht="14.1" customHeight="1" x14ac:dyDescent="0.2">
      <c r="A75" s="306" t="s">
        <v>313</v>
      </c>
      <c r="B75" s="307" t="s">
        <v>314</v>
      </c>
      <c r="C75" s="308"/>
      <c r="D75" s="113">
        <v>2.9176904176904177</v>
      </c>
      <c r="E75" s="115">
        <v>380</v>
      </c>
      <c r="F75" s="114">
        <v>406</v>
      </c>
      <c r="G75" s="114">
        <v>376</v>
      </c>
      <c r="H75" s="114">
        <v>389</v>
      </c>
      <c r="I75" s="140">
        <v>352</v>
      </c>
      <c r="J75" s="115">
        <v>28</v>
      </c>
      <c r="K75" s="116">
        <v>7.9545454545454541</v>
      </c>
    </row>
    <row r="76" spans="1:11" ht="14.1" customHeight="1" x14ac:dyDescent="0.2">
      <c r="A76" s="306">
        <v>91</v>
      </c>
      <c r="B76" s="307" t="s">
        <v>315</v>
      </c>
      <c r="C76" s="308"/>
      <c r="D76" s="113">
        <v>0.31480343980343978</v>
      </c>
      <c r="E76" s="115">
        <v>41</v>
      </c>
      <c r="F76" s="114">
        <v>41</v>
      </c>
      <c r="G76" s="114">
        <v>39</v>
      </c>
      <c r="H76" s="114">
        <v>34</v>
      </c>
      <c r="I76" s="140">
        <v>33</v>
      </c>
      <c r="J76" s="115">
        <v>8</v>
      </c>
      <c r="K76" s="116">
        <v>24.242424242424242</v>
      </c>
    </row>
    <row r="77" spans="1:11" ht="14.1" customHeight="1" x14ac:dyDescent="0.2">
      <c r="A77" s="306">
        <v>92</v>
      </c>
      <c r="B77" s="307" t="s">
        <v>316</v>
      </c>
      <c r="C77" s="308"/>
      <c r="D77" s="113">
        <v>0.95208845208845205</v>
      </c>
      <c r="E77" s="115">
        <v>124</v>
      </c>
      <c r="F77" s="114">
        <v>142</v>
      </c>
      <c r="G77" s="114">
        <v>150</v>
      </c>
      <c r="H77" s="114">
        <v>155</v>
      </c>
      <c r="I77" s="140">
        <v>163</v>
      </c>
      <c r="J77" s="115">
        <v>-39</v>
      </c>
      <c r="K77" s="116">
        <v>-23.926380368098158</v>
      </c>
    </row>
    <row r="78" spans="1:11" ht="14.1" customHeight="1" x14ac:dyDescent="0.2">
      <c r="A78" s="306">
        <v>93</v>
      </c>
      <c r="B78" s="307" t="s">
        <v>317</v>
      </c>
      <c r="C78" s="308"/>
      <c r="D78" s="113" t="s">
        <v>513</v>
      </c>
      <c r="E78" s="115" t="s">
        <v>513</v>
      </c>
      <c r="F78" s="114" t="s">
        <v>513</v>
      </c>
      <c r="G78" s="114">
        <v>5</v>
      </c>
      <c r="H78" s="114">
        <v>6</v>
      </c>
      <c r="I78" s="140">
        <v>6</v>
      </c>
      <c r="J78" s="115" t="s">
        <v>513</v>
      </c>
      <c r="K78" s="116" t="s">
        <v>513</v>
      </c>
    </row>
    <row r="79" spans="1:11" ht="14.1" customHeight="1" x14ac:dyDescent="0.2">
      <c r="A79" s="306">
        <v>94</v>
      </c>
      <c r="B79" s="307" t="s">
        <v>318</v>
      </c>
      <c r="C79" s="308"/>
      <c r="D79" s="113">
        <v>0.52211302211302213</v>
      </c>
      <c r="E79" s="115">
        <v>68</v>
      </c>
      <c r="F79" s="114">
        <v>97</v>
      </c>
      <c r="G79" s="114">
        <v>76</v>
      </c>
      <c r="H79" s="114">
        <v>56</v>
      </c>
      <c r="I79" s="140">
        <v>46</v>
      </c>
      <c r="J79" s="115">
        <v>22</v>
      </c>
      <c r="K79" s="116">
        <v>47.826086956521742</v>
      </c>
    </row>
    <row r="80" spans="1:11" ht="14.1" customHeight="1" x14ac:dyDescent="0.2">
      <c r="A80" s="306" t="s">
        <v>319</v>
      </c>
      <c r="B80" s="307" t="s">
        <v>320</v>
      </c>
      <c r="C80" s="308"/>
      <c r="D80" s="113" t="s">
        <v>513</v>
      </c>
      <c r="E80" s="115" t="s">
        <v>513</v>
      </c>
      <c r="F80" s="114" t="s">
        <v>513</v>
      </c>
      <c r="G80" s="114">
        <v>3</v>
      </c>
      <c r="H80" s="114">
        <v>3</v>
      </c>
      <c r="I80" s="140">
        <v>3</v>
      </c>
      <c r="J80" s="115" t="s">
        <v>513</v>
      </c>
      <c r="K80" s="116" t="s">
        <v>513</v>
      </c>
    </row>
    <row r="81" spans="1:11" ht="14.1" customHeight="1" x14ac:dyDescent="0.2">
      <c r="A81" s="310" t="s">
        <v>321</v>
      </c>
      <c r="B81" s="311" t="s">
        <v>333</v>
      </c>
      <c r="C81" s="312"/>
      <c r="D81" s="125">
        <v>2.1882678132678133</v>
      </c>
      <c r="E81" s="143">
        <v>285</v>
      </c>
      <c r="F81" s="144">
        <v>305</v>
      </c>
      <c r="G81" s="144">
        <v>294</v>
      </c>
      <c r="H81" s="144">
        <v>285</v>
      </c>
      <c r="I81" s="145">
        <v>266</v>
      </c>
      <c r="J81" s="143">
        <v>19</v>
      </c>
      <c r="K81" s="146">
        <v>7.1428571428571432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6794</v>
      </c>
      <c r="G12" s="536">
        <v>5639</v>
      </c>
      <c r="H12" s="536">
        <v>9189</v>
      </c>
      <c r="I12" s="536">
        <v>6671</v>
      </c>
      <c r="J12" s="537">
        <v>7114</v>
      </c>
      <c r="K12" s="538">
        <v>-320</v>
      </c>
      <c r="L12" s="349">
        <v>-4.4981726173741921</v>
      </c>
    </row>
    <row r="13" spans="1:17" s="110" customFormat="1" ht="15" customHeight="1" x14ac:dyDescent="0.2">
      <c r="A13" s="350" t="s">
        <v>344</v>
      </c>
      <c r="B13" s="351" t="s">
        <v>345</v>
      </c>
      <c r="C13" s="347"/>
      <c r="D13" s="347"/>
      <c r="E13" s="348"/>
      <c r="F13" s="536">
        <v>3823</v>
      </c>
      <c r="G13" s="536">
        <v>3070</v>
      </c>
      <c r="H13" s="536">
        <v>5047</v>
      </c>
      <c r="I13" s="536">
        <v>3830</v>
      </c>
      <c r="J13" s="537">
        <v>4095</v>
      </c>
      <c r="K13" s="538">
        <v>-272</v>
      </c>
      <c r="L13" s="349">
        <v>-6.6422466422466426</v>
      </c>
    </row>
    <row r="14" spans="1:17" s="110" customFormat="1" ht="22.5" customHeight="1" x14ac:dyDescent="0.2">
      <c r="A14" s="350"/>
      <c r="B14" s="351" t="s">
        <v>346</v>
      </c>
      <c r="C14" s="347"/>
      <c r="D14" s="347"/>
      <c r="E14" s="348"/>
      <c r="F14" s="536">
        <v>2971</v>
      </c>
      <c r="G14" s="536">
        <v>2569</v>
      </c>
      <c r="H14" s="536">
        <v>4142</v>
      </c>
      <c r="I14" s="536">
        <v>2841</v>
      </c>
      <c r="J14" s="537">
        <v>3019</v>
      </c>
      <c r="K14" s="538">
        <v>-48</v>
      </c>
      <c r="L14" s="349">
        <v>-1.5899304405432262</v>
      </c>
    </row>
    <row r="15" spans="1:17" s="110" customFormat="1" ht="15" customHeight="1" x14ac:dyDescent="0.2">
      <c r="A15" s="350" t="s">
        <v>347</v>
      </c>
      <c r="B15" s="351" t="s">
        <v>108</v>
      </c>
      <c r="C15" s="347"/>
      <c r="D15" s="347"/>
      <c r="E15" s="348"/>
      <c r="F15" s="536">
        <v>1236</v>
      </c>
      <c r="G15" s="536">
        <v>1142</v>
      </c>
      <c r="H15" s="536">
        <v>3441</v>
      </c>
      <c r="I15" s="536">
        <v>1136</v>
      </c>
      <c r="J15" s="537">
        <v>1213</v>
      </c>
      <c r="K15" s="538">
        <v>23</v>
      </c>
      <c r="L15" s="349">
        <v>1.8961253091508656</v>
      </c>
    </row>
    <row r="16" spans="1:17" s="110" customFormat="1" ht="15" customHeight="1" x14ac:dyDescent="0.2">
      <c r="A16" s="350"/>
      <c r="B16" s="351" t="s">
        <v>109</v>
      </c>
      <c r="C16" s="347"/>
      <c r="D16" s="347"/>
      <c r="E16" s="348"/>
      <c r="F16" s="536">
        <v>4801</v>
      </c>
      <c r="G16" s="536">
        <v>3972</v>
      </c>
      <c r="H16" s="536">
        <v>5215</v>
      </c>
      <c r="I16" s="536">
        <v>4881</v>
      </c>
      <c r="J16" s="537">
        <v>5185</v>
      </c>
      <c r="K16" s="538">
        <v>-384</v>
      </c>
      <c r="L16" s="349">
        <v>-7.4059787849566057</v>
      </c>
    </row>
    <row r="17" spans="1:12" s="110" customFormat="1" ht="15" customHeight="1" x14ac:dyDescent="0.2">
      <c r="A17" s="350"/>
      <c r="B17" s="351" t="s">
        <v>110</v>
      </c>
      <c r="C17" s="347"/>
      <c r="D17" s="347"/>
      <c r="E17" s="348"/>
      <c r="F17" s="536">
        <v>681</v>
      </c>
      <c r="G17" s="536">
        <v>430</v>
      </c>
      <c r="H17" s="536">
        <v>447</v>
      </c>
      <c r="I17" s="536">
        <v>583</v>
      </c>
      <c r="J17" s="537">
        <v>616</v>
      </c>
      <c r="K17" s="538">
        <v>65</v>
      </c>
      <c r="L17" s="349">
        <v>10.551948051948052</v>
      </c>
    </row>
    <row r="18" spans="1:12" s="110" customFormat="1" ht="15" customHeight="1" x14ac:dyDescent="0.2">
      <c r="A18" s="350"/>
      <c r="B18" s="351" t="s">
        <v>111</v>
      </c>
      <c r="C18" s="347"/>
      <c r="D18" s="347"/>
      <c r="E18" s="348"/>
      <c r="F18" s="536">
        <v>76</v>
      </c>
      <c r="G18" s="536">
        <v>95</v>
      </c>
      <c r="H18" s="536">
        <v>86</v>
      </c>
      <c r="I18" s="536">
        <v>71</v>
      </c>
      <c r="J18" s="537">
        <v>100</v>
      </c>
      <c r="K18" s="538">
        <v>-24</v>
      </c>
      <c r="L18" s="349">
        <v>-24</v>
      </c>
    </row>
    <row r="19" spans="1:12" s="110" customFormat="1" ht="15" customHeight="1" x14ac:dyDescent="0.2">
      <c r="A19" s="118" t="s">
        <v>113</v>
      </c>
      <c r="B19" s="119" t="s">
        <v>181</v>
      </c>
      <c r="C19" s="347"/>
      <c r="D19" s="347"/>
      <c r="E19" s="348"/>
      <c r="F19" s="536">
        <v>4414</v>
      </c>
      <c r="G19" s="536">
        <v>3404</v>
      </c>
      <c r="H19" s="536">
        <v>6463</v>
      </c>
      <c r="I19" s="536">
        <v>4301</v>
      </c>
      <c r="J19" s="537">
        <v>4637</v>
      </c>
      <c r="K19" s="538">
        <v>-223</v>
      </c>
      <c r="L19" s="349">
        <v>-4.8091438430019409</v>
      </c>
    </row>
    <row r="20" spans="1:12" s="110" customFormat="1" ht="15" customHeight="1" x14ac:dyDescent="0.2">
      <c r="A20" s="118"/>
      <c r="B20" s="119" t="s">
        <v>182</v>
      </c>
      <c r="C20" s="347"/>
      <c r="D20" s="347"/>
      <c r="E20" s="348"/>
      <c r="F20" s="536">
        <v>2380</v>
      </c>
      <c r="G20" s="536">
        <v>2235</v>
      </c>
      <c r="H20" s="536">
        <v>2726</v>
      </c>
      <c r="I20" s="536">
        <v>2370</v>
      </c>
      <c r="J20" s="537">
        <v>2477</v>
      </c>
      <c r="K20" s="538">
        <v>-97</v>
      </c>
      <c r="L20" s="349">
        <v>-3.916027452563585</v>
      </c>
    </row>
    <row r="21" spans="1:12" s="110" customFormat="1" ht="15" customHeight="1" x14ac:dyDescent="0.2">
      <c r="A21" s="118" t="s">
        <v>113</v>
      </c>
      <c r="B21" s="119" t="s">
        <v>116</v>
      </c>
      <c r="C21" s="347"/>
      <c r="D21" s="347"/>
      <c r="E21" s="348"/>
      <c r="F21" s="536">
        <v>5910</v>
      </c>
      <c r="G21" s="536">
        <v>4861</v>
      </c>
      <c r="H21" s="536">
        <v>8083</v>
      </c>
      <c r="I21" s="536">
        <v>5682</v>
      </c>
      <c r="J21" s="537">
        <v>6126</v>
      </c>
      <c r="K21" s="538">
        <v>-216</v>
      </c>
      <c r="L21" s="349">
        <v>-3.525954946131244</v>
      </c>
    </row>
    <row r="22" spans="1:12" s="110" customFormat="1" ht="15" customHeight="1" x14ac:dyDescent="0.2">
      <c r="A22" s="118"/>
      <c r="B22" s="119" t="s">
        <v>117</v>
      </c>
      <c r="C22" s="347"/>
      <c r="D22" s="347"/>
      <c r="E22" s="348"/>
      <c r="F22" s="536">
        <v>874</v>
      </c>
      <c r="G22" s="536">
        <v>772</v>
      </c>
      <c r="H22" s="536">
        <v>1095</v>
      </c>
      <c r="I22" s="536">
        <v>986</v>
      </c>
      <c r="J22" s="537">
        <v>982</v>
      </c>
      <c r="K22" s="538">
        <v>-108</v>
      </c>
      <c r="L22" s="349">
        <v>-10.997963340122199</v>
      </c>
    </row>
    <row r="23" spans="1:12" s="110" customFormat="1" ht="15" customHeight="1" x14ac:dyDescent="0.2">
      <c r="A23" s="352" t="s">
        <v>347</v>
      </c>
      <c r="B23" s="353" t="s">
        <v>193</v>
      </c>
      <c r="C23" s="354"/>
      <c r="D23" s="354"/>
      <c r="E23" s="355"/>
      <c r="F23" s="539">
        <v>95</v>
      </c>
      <c r="G23" s="539">
        <v>128</v>
      </c>
      <c r="H23" s="539">
        <v>1667</v>
      </c>
      <c r="I23" s="539">
        <v>47</v>
      </c>
      <c r="J23" s="540">
        <v>114</v>
      </c>
      <c r="K23" s="541">
        <v>-19</v>
      </c>
      <c r="L23" s="356">
        <v>-16.666666666666668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34.200000000000003</v>
      </c>
      <c r="G25" s="542">
        <v>41.5</v>
      </c>
      <c r="H25" s="542">
        <v>38.6</v>
      </c>
      <c r="I25" s="542">
        <v>39.299999999999997</v>
      </c>
      <c r="J25" s="542">
        <v>37</v>
      </c>
      <c r="K25" s="543" t="s">
        <v>349</v>
      </c>
      <c r="L25" s="364">
        <v>-2.7999999999999972</v>
      </c>
    </row>
    <row r="26" spans="1:12" s="110" customFormat="1" ht="15" customHeight="1" x14ac:dyDescent="0.2">
      <c r="A26" s="365" t="s">
        <v>105</v>
      </c>
      <c r="B26" s="366" t="s">
        <v>345</v>
      </c>
      <c r="C26" s="362"/>
      <c r="D26" s="362"/>
      <c r="E26" s="363"/>
      <c r="F26" s="542">
        <v>30.8</v>
      </c>
      <c r="G26" s="542">
        <v>40.299999999999997</v>
      </c>
      <c r="H26" s="542">
        <v>36.299999999999997</v>
      </c>
      <c r="I26" s="542">
        <v>37.9</v>
      </c>
      <c r="J26" s="544">
        <v>35.1</v>
      </c>
      <c r="K26" s="543" t="s">
        <v>349</v>
      </c>
      <c r="L26" s="364">
        <v>-4.3000000000000007</v>
      </c>
    </row>
    <row r="27" spans="1:12" s="110" customFormat="1" ht="15" customHeight="1" x14ac:dyDescent="0.2">
      <c r="A27" s="365"/>
      <c r="B27" s="366" t="s">
        <v>346</v>
      </c>
      <c r="C27" s="362"/>
      <c r="D27" s="362"/>
      <c r="E27" s="363"/>
      <c r="F27" s="542">
        <v>38.6</v>
      </c>
      <c r="G27" s="542">
        <v>43</v>
      </c>
      <c r="H27" s="542">
        <v>41.3</v>
      </c>
      <c r="I27" s="542">
        <v>41.1</v>
      </c>
      <c r="J27" s="542">
        <v>39.4</v>
      </c>
      <c r="K27" s="543" t="s">
        <v>349</v>
      </c>
      <c r="L27" s="364">
        <v>-0.79999999999999716</v>
      </c>
    </row>
    <row r="28" spans="1:12" s="110" customFormat="1" ht="15" customHeight="1" x14ac:dyDescent="0.2">
      <c r="A28" s="365" t="s">
        <v>113</v>
      </c>
      <c r="B28" s="366" t="s">
        <v>108</v>
      </c>
      <c r="C28" s="362"/>
      <c r="D28" s="362"/>
      <c r="E28" s="363"/>
      <c r="F28" s="542">
        <v>45.4</v>
      </c>
      <c r="G28" s="542">
        <v>49</v>
      </c>
      <c r="H28" s="542">
        <v>44.5</v>
      </c>
      <c r="I28" s="542">
        <v>50.7</v>
      </c>
      <c r="J28" s="542">
        <v>46.3</v>
      </c>
      <c r="K28" s="543" t="s">
        <v>349</v>
      </c>
      <c r="L28" s="364">
        <v>-0.89999999999999858</v>
      </c>
    </row>
    <row r="29" spans="1:12" s="110" customFormat="1" ht="11.25" x14ac:dyDescent="0.2">
      <c r="A29" s="365"/>
      <c r="B29" s="366" t="s">
        <v>109</v>
      </c>
      <c r="C29" s="362"/>
      <c r="D29" s="362"/>
      <c r="E29" s="363"/>
      <c r="F29" s="542">
        <v>32.9</v>
      </c>
      <c r="G29" s="542">
        <v>39.5</v>
      </c>
      <c r="H29" s="542">
        <v>37</v>
      </c>
      <c r="I29" s="542">
        <v>37.299999999999997</v>
      </c>
      <c r="J29" s="544">
        <v>36.4</v>
      </c>
      <c r="K29" s="543" t="s">
        <v>349</v>
      </c>
      <c r="L29" s="364">
        <v>-3.5</v>
      </c>
    </row>
    <row r="30" spans="1:12" s="110" customFormat="1" ht="15" customHeight="1" x14ac:dyDescent="0.2">
      <c r="A30" s="365"/>
      <c r="B30" s="366" t="s">
        <v>110</v>
      </c>
      <c r="C30" s="362"/>
      <c r="D30" s="362"/>
      <c r="E30" s="363"/>
      <c r="F30" s="542">
        <v>25.7</v>
      </c>
      <c r="G30" s="542">
        <v>41.5</v>
      </c>
      <c r="H30" s="542">
        <v>32.4</v>
      </c>
      <c r="I30" s="542">
        <v>33.799999999999997</v>
      </c>
      <c r="J30" s="542">
        <v>25.5</v>
      </c>
      <c r="K30" s="543" t="s">
        <v>349</v>
      </c>
      <c r="L30" s="364">
        <v>0.19999999999999929</v>
      </c>
    </row>
    <row r="31" spans="1:12" s="110" customFormat="1" ht="15" customHeight="1" x14ac:dyDescent="0.2">
      <c r="A31" s="365"/>
      <c r="B31" s="366" t="s">
        <v>111</v>
      </c>
      <c r="C31" s="362"/>
      <c r="D31" s="362"/>
      <c r="E31" s="363"/>
      <c r="F31" s="542">
        <v>25</v>
      </c>
      <c r="G31" s="542">
        <v>48.4</v>
      </c>
      <c r="H31" s="542">
        <v>48.2</v>
      </c>
      <c r="I31" s="542">
        <v>45.1</v>
      </c>
      <c r="J31" s="542">
        <v>34</v>
      </c>
      <c r="K31" s="543" t="s">
        <v>349</v>
      </c>
      <c r="L31" s="364">
        <v>-9</v>
      </c>
    </row>
    <row r="32" spans="1:12" s="110" customFormat="1" ht="15" customHeight="1" x14ac:dyDescent="0.2">
      <c r="A32" s="367" t="s">
        <v>113</v>
      </c>
      <c r="B32" s="368" t="s">
        <v>181</v>
      </c>
      <c r="C32" s="362"/>
      <c r="D32" s="362"/>
      <c r="E32" s="363"/>
      <c r="F32" s="542">
        <v>29.2</v>
      </c>
      <c r="G32" s="542">
        <v>34.9</v>
      </c>
      <c r="H32" s="542">
        <v>32.4</v>
      </c>
      <c r="I32" s="542">
        <v>33.9</v>
      </c>
      <c r="J32" s="544">
        <v>32.700000000000003</v>
      </c>
      <c r="K32" s="543" t="s">
        <v>349</v>
      </c>
      <c r="L32" s="364">
        <v>-3.5000000000000036</v>
      </c>
    </row>
    <row r="33" spans="1:12" s="110" customFormat="1" ht="15" customHeight="1" x14ac:dyDescent="0.2">
      <c r="A33" s="367"/>
      <c r="B33" s="368" t="s">
        <v>182</v>
      </c>
      <c r="C33" s="362"/>
      <c r="D33" s="362"/>
      <c r="E33" s="363"/>
      <c r="F33" s="542">
        <v>43.4</v>
      </c>
      <c r="G33" s="542">
        <v>51.1</v>
      </c>
      <c r="H33" s="542">
        <v>49</v>
      </c>
      <c r="I33" s="542">
        <v>48.9</v>
      </c>
      <c r="J33" s="542">
        <v>44.8</v>
      </c>
      <c r="K33" s="543" t="s">
        <v>349</v>
      </c>
      <c r="L33" s="364">
        <v>-1.3999999999999986</v>
      </c>
    </row>
    <row r="34" spans="1:12" s="369" customFormat="1" ht="15" customHeight="1" x14ac:dyDescent="0.2">
      <c r="A34" s="367" t="s">
        <v>113</v>
      </c>
      <c r="B34" s="368" t="s">
        <v>116</v>
      </c>
      <c r="C34" s="362"/>
      <c r="D34" s="362"/>
      <c r="E34" s="363"/>
      <c r="F34" s="542">
        <v>34</v>
      </c>
      <c r="G34" s="542">
        <v>40.1</v>
      </c>
      <c r="H34" s="542">
        <v>37.799999999999997</v>
      </c>
      <c r="I34" s="542">
        <v>37.700000000000003</v>
      </c>
      <c r="J34" s="542">
        <v>35.4</v>
      </c>
      <c r="K34" s="543" t="s">
        <v>349</v>
      </c>
      <c r="L34" s="364">
        <v>-1.3999999999999986</v>
      </c>
    </row>
    <row r="35" spans="1:12" s="369" customFormat="1" ht="11.25" x14ac:dyDescent="0.2">
      <c r="A35" s="370"/>
      <c r="B35" s="371" t="s">
        <v>117</v>
      </c>
      <c r="C35" s="372"/>
      <c r="D35" s="372"/>
      <c r="E35" s="373"/>
      <c r="F35" s="545">
        <v>35.9</v>
      </c>
      <c r="G35" s="545">
        <v>50.3</v>
      </c>
      <c r="H35" s="545">
        <v>43.5</v>
      </c>
      <c r="I35" s="545">
        <v>48.6</v>
      </c>
      <c r="J35" s="546">
        <v>46.6</v>
      </c>
      <c r="K35" s="547" t="s">
        <v>349</v>
      </c>
      <c r="L35" s="374">
        <v>-10.700000000000003</v>
      </c>
    </row>
    <row r="36" spans="1:12" s="369" customFormat="1" ht="15.95" customHeight="1" x14ac:dyDescent="0.2">
      <c r="A36" s="375" t="s">
        <v>350</v>
      </c>
      <c r="B36" s="376"/>
      <c r="C36" s="377"/>
      <c r="D36" s="376"/>
      <c r="E36" s="378"/>
      <c r="F36" s="548">
        <v>6665</v>
      </c>
      <c r="G36" s="548">
        <v>5436</v>
      </c>
      <c r="H36" s="548">
        <v>7212</v>
      </c>
      <c r="I36" s="548">
        <v>6594</v>
      </c>
      <c r="J36" s="548">
        <v>6953</v>
      </c>
      <c r="K36" s="549">
        <v>-288</v>
      </c>
      <c r="L36" s="380">
        <v>-4.1420969365741405</v>
      </c>
    </row>
    <row r="37" spans="1:12" s="369" customFormat="1" ht="15.95" customHeight="1" x14ac:dyDescent="0.2">
      <c r="A37" s="381"/>
      <c r="B37" s="382" t="s">
        <v>113</v>
      </c>
      <c r="C37" s="382" t="s">
        <v>351</v>
      </c>
      <c r="D37" s="382"/>
      <c r="E37" s="383"/>
      <c r="F37" s="548">
        <v>2281</v>
      </c>
      <c r="G37" s="548">
        <v>2257</v>
      </c>
      <c r="H37" s="548">
        <v>2781</v>
      </c>
      <c r="I37" s="548">
        <v>2589</v>
      </c>
      <c r="J37" s="548">
        <v>2570</v>
      </c>
      <c r="K37" s="549">
        <v>-289</v>
      </c>
      <c r="L37" s="380">
        <v>-11.245136186770427</v>
      </c>
    </row>
    <row r="38" spans="1:12" s="369" customFormat="1" ht="15.95" customHeight="1" x14ac:dyDescent="0.2">
      <c r="A38" s="381"/>
      <c r="B38" s="384" t="s">
        <v>105</v>
      </c>
      <c r="C38" s="384" t="s">
        <v>106</v>
      </c>
      <c r="D38" s="385"/>
      <c r="E38" s="383"/>
      <c r="F38" s="548">
        <v>3761</v>
      </c>
      <c r="G38" s="548">
        <v>2961</v>
      </c>
      <c r="H38" s="548">
        <v>4000</v>
      </c>
      <c r="I38" s="548">
        <v>3791</v>
      </c>
      <c r="J38" s="550">
        <v>4002</v>
      </c>
      <c r="K38" s="549">
        <v>-241</v>
      </c>
      <c r="L38" s="380">
        <v>-6.0219890054972511</v>
      </c>
    </row>
    <row r="39" spans="1:12" s="369" customFormat="1" ht="15.95" customHeight="1" x14ac:dyDescent="0.2">
      <c r="A39" s="381"/>
      <c r="B39" s="385"/>
      <c r="C39" s="382" t="s">
        <v>352</v>
      </c>
      <c r="D39" s="385"/>
      <c r="E39" s="383"/>
      <c r="F39" s="548">
        <v>1160</v>
      </c>
      <c r="G39" s="548">
        <v>1192</v>
      </c>
      <c r="H39" s="548">
        <v>1453</v>
      </c>
      <c r="I39" s="548">
        <v>1437</v>
      </c>
      <c r="J39" s="548">
        <v>1406</v>
      </c>
      <c r="K39" s="549">
        <v>-246</v>
      </c>
      <c r="L39" s="380">
        <v>-17.496443812233284</v>
      </c>
    </row>
    <row r="40" spans="1:12" s="369" customFormat="1" ht="15.95" customHeight="1" x14ac:dyDescent="0.2">
      <c r="A40" s="381"/>
      <c r="B40" s="384"/>
      <c r="C40" s="384" t="s">
        <v>107</v>
      </c>
      <c r="D40" s="385"/>
      <c r="E40" s="383"/>
      <c r="F40" s="548">
        <v>2904</v>
      </c>
      <c r="G40" s="548">
        <v>2475</v>
      </c>
      <c r="H40" s="548">
        <v>3212</v>
      </c>
      <c r="I40" s="548">
        <v>2803</v>
      </c>
      <c r="J40" s="548">
        <v>2951</v>
      </c>
      <c r="K40" s="549">
        <v>-47</v>
      </c>
      <c r="L40" s="380">
        <v>-1.5926804473059979</v>
      </c>
    </row>
    <row r="41" spans="1:12" s="369" customFormat="1" ht="24" customHeight="1" x14ac:dyDescent="0.2">
      <c r="A41" s="381"/>
      <c r="B41" s="385"/>
      <c r="C41" s="382" t="s">
        <v>352</v>
      </c>
      <c r="D41" s="385"/>
      <c r="E41" s="383"/>
      <c r="F41" s="548">
        <v>1121</v>
      </c>
      <c r="G41" s="548">
        <v>1065</v>
      </c>
      <c r="H41" s="548">
        <v>1328</v>
      </c>
      <c r="I41" s="548">
        <v>1152</v>
      </c>
      <c r="J41" s="550">
        <v>1164</v>
      </c>
      <c r="K41" s="549">
        <v>-43</v>
      </c>
      <c r="L41" s="380">
        <v>-3.6941580756013748</v>
      </c>
    </row>
    <row r="42" spans="1:12" s="110" customFormat="1" ht="15" customHeight="1" x14ac:dyDescent="0.2">
      <c r="A42" s="381"/>
      <c r="B42" s="384" t="s">
        <v>113</v>
      </c>
      <c r="C42" s="384" t="s">
        <v>353</v>
      </c>
      <c r="D42" s="385"/>
      <c r="E42" s="383"/>
      <c r="F42" s="548">
        <v>1142</v>
      </c>
      <c r="G42" s="548">
        <v>976</v>
      </c>
      <c r="H42" s="548">
        <v>1680</v>
      </c>
      <c r="I42" s="548">
        <v>1095</v>
      </c>
      <c r="J42" s="548">
        <v>1100</v>
      </c>
      <c r="K42" s="549">
        <v>42</v>
      </c>
      <c r="L42" s="380">
        <v>3.8181818181818183</v>
      </c>
    </row>
    <row r="43" spans="1:12" s="110" customFormat="1" ht="15" customHeight="1" x14ac:dyDescent="0.2">
      <c r="A43" s="381"/>
      <c r="B43" s="385"/>
      <c r="C43" s="382" t="s">
        <v>352</v>
      </c>
      <c r="D43" s="385"/>
      <c r="E43" s="383"/>
      <c r="F43" s="548">
        <v>519</v>
      </c>
      <c r="G43" s="548">
        <v>478</v>
      </c>
      <c r="H43" s="548">
        <v>747</v>
      </c>
      <c r="I43" s="548">
        <v>555</v>
      </c>
      <c r="J43" s="548">
        <v>509</v>
      </c>
      <c r="K43" s="549">
        <v>10</v>
      </c>
      <c r="L43" s="380">
        <v>1.9646365422396856</v>
      </c>
    </row>
    <row r="44" spans="1:12" s="110" customFormat="1" ht="15" customHeight="1" x14ac:dyDescent="0.2">
      <c r="A44" s="381"/>
      <c r="B44" s="384"/>
      <c r="C44" s="366" t="s">
        <v>109</v>
      </c>
      <c r="D44" s="385"/>
      <c r="E44" s="383"/>
      <c r="F44" s="548">
        <v>4767</v>
      </c>
      <c r="G44" s="548">
        <v>3939</v>
      </c>
      <c r="H44" s="548">
        <v>5000</v>
      </c>
      <c r="I44" s="548">
        <v>4848</v>
      </c>
      <c r="J44" s="550">
        <v>5141</v>
      </c>
      <c r="K44" s="549">
        <v>-374</v>
      </c>
      <c r="L44" s="380">
        <v>-7.274849251118459</v>
      </c>
    </row>
    <row r="45" spans="1:12" s="110" customFormat="1" ht="15" customHeight="1" x14ac:dyDescent="0.2">
      <c r="A45" s="381"/>
      <c r="B45" s="385"/>
      <c r="C45" s="382" t="s">
        <v>352</v>
      </c>
      <c r="D45" s="385"/>
      <c r="E45" s="383"/>
      <c r="F45" s="548">
        <v>1568</v>
      </c>
      <c r="G45" s="548">
        <v>1556</v>
      </c>
      <c r="H45" s="548">
        <v>1848</v>
      </c>
      <c r="I45" s="548">
        <v>1806</v>
      </c>
      <c r="J45" s="548">
        <v>1871</v>
      </c>
      <c r="K45" s="549">
        <v>-303</v>
      </c>
      <c r="L45" s="380">
        <v>-16.194548369855692</v>
      </c>
    </row>
    <row r="46" spans="1:12" s="110" customFormat="1" ht="15" customHeight="1" x14ac:dyDescent="0.2">
      <c r="A46" s="381"/>
      <c r="B46" s="384"/>
      <c r="C46" s="366" t="s">
        <v>110</v>
      </c>
      <c r="D46" s="385"/>
      <c r="E46" s="383"/>
      <c r="F46" s="548">
        <v>680</v>
      </c>
      <c r="G46" s="548">
        <v>426</v>
      </c>
      <c r="H46" s="548">
        <v>447</v>
      </c>
      <c r="I46" s="548">
        <v>580</v>
      </c>
      <c r="J46" s="548">
        <v>612</v>
      </c>
      <c r="K46" s="549">
        <v>68</v>
      </c>
      <c r="L46" s="380">
        <v>11.111111111111111</v>
      </c>
    </row>
    <row r="47" spans="1:12" s="110" customFormat="1" ht="15" customHeight="1" x14ac:dyDescent="0.2">
      <c r="A47" s="381"/>
      <c r="B47" s="385"/>
      <c r="C47" s="382" t="s">
        <v>352</v>
      </c>
      <c r="D47" s="385"/>
      <c r="E47" s="383"/>
      <c r="F47" s="548">
        <v>175</v>
      </c>
      <c r="G47" s="548">
        <v>177</v>
      </c>
      <c r="H47" s="548">
        <v>145</v>
      </c>
      <c r="I47" s="548">
        <v>196</v>
      </c>
      <c r="J47" s="550">
        <v>156</v>
      </c>
      <c r="K47" s="549">
        <v>19</v>
      </c>
      <c r="L47" s="380">
        <v>12.179487179487179</v>
      </c>
    </row>
    <row r="48" spans="1:12" s="110" customFormat="1" ht="15" customHeight="1" x14ac:dyDescent="0.2">
      <c r="A48" s="381"/>
      <c r="B48" s="385"/>
      <c r="C48" s="366" t="s">
        <v>111</v>
      </c>
      <c r="D48" s="386"/>
      <c r="E48" s="387"/>
      <c r="F48" s="548">
        <v>76</v>
      </c>
      <c r="G48" s="548">
        <v>95</v>
      </c>
      <c r="H48" s="548">
        <v>85</v>
      </c>
      <c r="I48" s="548">
        <v>71</v>
      </c>
      <c r="J48" s="548">
        <v>100</v>
      </c>
      <c r="K48" s="549">
        <v>-24</v>
      </c>
      <c r="L48" s="380">
        <v>-24</v>
      </c>
    </row>
    <row r="49" spans="1:12" s="110" customFormat="1" ht="15" customHeight="1" x14ac:dyDescent="0.2">
      <c r="A49" s="381"/>
      <c r="B49" s="385"/>
      <c r="C49" s="382" t="s">
        <v>352</v>
      </c>
      <c r="D49" s="385"/>
      <c r="E49" s="383"/>
      <c r="F49" s="548">
        <v>19</v>
      </c>
      <c r="G49" s="548">
        <v>46</v>
      </c>
      <c r="H49" s="548">
        <v>41</v>
      </c>
      <c r="I49" s="548">
        <v>32</v>
      </c>
      <c r="J49" s="548">
        <v>34</v>
      </c>
      <c r="K49" s="549">
        <v>-15</v>
      </c>
      <c r="L49" s="380">
        <v>-44.117647058823529</v>
      </c>
    </row>
    <row r="50" spans="1:12" s="110" customFormat="1" ht="15" customHeight="1" x14ac:dyDescent="0.2">
      <c r="A50" s="381"/>
      <c r="B50" s="384" t="s">
        <v>113</v>
      </c>
      <c r="C50" s="382" t="s">
        <v>181</v>
      </c>
      <c r="D50" s="385"/>
      <c r="E50" s="383"/>
      <c r="F50" s="548">
        <v>4298</v>
      </c>
      <c r="G50" s="548">
        <v>3217</v>
      </c>
      <c r="H50" s="548">
        <v>4545</v>
      </c>
      <c r="I50" s="548">
        <v>4240</v>
      </c>
      <c r="J50" s="550">
        <v>4495</v>
      </c>
      <c r="K50" s="549">
        <v>-197</v>
      </c>
      <c r="L50" s="380">
        <v>-4.382647385984427</v>
      </c>
    </row>
    <row r="51" spans="1:12" s="110" customFormat="1" ht="15" customHeight="1" x14ac:dyDescent="0.2">
      <c r="A51" s="381"/>
      <c r="B51" s="385"/>
      <c r="C51" s="382" t="s">
        <v>352</v>
      </c>
      <c r="D51" s="385"/>
      <c r="E51" s="383"/>
      <c r="F51" s="548">
        <v>1253</v>
      </c>
      <c r="G51" s="548">
        <v>1124</v>
      </c>
      <c r="H51" s="548">
        <v>1473</v>
      </c>
      <c r="I51" s="548">
        <v>1437</v>
      </c>
      <c r="J51" s="548">
        <v>1468</v>
      </c>
      <c r="K51" s="549">
        <v>-215</v>
      </c>
      <c r="L51" s="380">
        <v>-14.645776566757494</v>
      </c>
    </row>
    <row r="52" spans="1:12" s="110" customFormat="1" ht="15" customHeight="1" x14ac:dyDescent="0.2">
      <c r="A52" s="381"/>
      <c r="B52" s="384"/>
      <c r="C52" s="382" t="s">
        <v>182</v>
      </c>
      <c r="D52" s="385"/>
      <c r="E52" s="383"/>
      <c r="F52" s="548">
        <v>2367</v>
      </c>
      <c r="G52" s="548">
        <v>2219</v>
      </c>
      <c r="H52" s="548">
        <v>2667</v>
      </c>
      <c r="I52" s="548">
        <v>2354</v>
      </c>
      <c r="J52" s="548">
        <v>2458</v>
      </c>
      <c r="K52" s="549">
        <v>-91</v>
      </c>
      <c r="L52" s="380">
        <v>-3.7021969080553294</v>
      </c>
    </row>
    <row r="53" spans="1:12" s="269" customFormat="1" ht="11.25" customHeight="1" x14ac:dyDescent="0.2">
      <c r="A53" s="381"/>
      <c r="B53" s="385"/>
      <c r="C53" s="382" t="s">
        <v>352</v>
      </c>
      <c r="D53" s="385"/>
      <c r="E53" s="383"/>
      <c r="F53" s="548">
        <v>1028</v>
      </c>
      <c r="G53" s="548">
        <v>1133</v>
      </c>
      <c r="H53" s="548">
        <v>1308</v>
      </c>
      <c r="I53" s="548">
        <v>1152</v>
      </c>
      <c r="J53" s="550">
        <v>1102</v>
      </c>
      <c r="K53" s="549">
        <v>-74</v>
      </c>
      <c r="L53" s="380">
        <v>-6.7150635208711433</v>
      </c>
    </row>
    <row r="54" spans="1:12" s="151" customFormat="1" ht="12.75" customHeight="1" x14ac:dyDescent="0.2">
      <c r="A54" s="381"/>
      <c r="B54" s="384" t="s">
        <v>113</v>
      </c>
      <c r="C54" s="384" t="s">
        <v>116</v>
      </c>
      <c r="D54" s="385"/>
      <c r="E54" s="383"/>
      <c r="F54" s="548">
        <v>5798</v>
      </c>
      <c r="G54" s="548">
        <v>4691</v>
      </c>
      <c r="H54" s="548">
        <v>6227</v>
      </c>
      <c r="I54" s="548">
        <v>5612</v>
      </c>
      <c r="J54" s="548">
        <v>5982</v>
      </c>
      <c r="K54" s="549">
        <v>-184</v>
      </c>
      <c r="L54" s="380">
        <v>-3.075894349715814</v>
      </c>
    </row>
    <row r="55" spans="1:12" ht="11.25" x14ac:dyDescent="0.2">
      <c r="A55" s="381"/>
      <c r="B55" s="385"/>
      <c r="C55" s="382" t="s">
        <v>352</v>
      </c>
      <c r="D55" s="385"/>
      <c r="E55" s="383"/>
      <c r="F55" s="548">
        <v>1969</v>
      </c>
      <c r="G55" s="548">
        <v>1883</v>
      </c>
      <c r="H55" s="548">
        <v>2353</v>
      </c>
      <c r="I55" s="548">
        <v>2113</v>
      </c>
      <c r="J55" s="548">
        <v>2118</v>
      </c>
      <c r="K55" s="549">
        <v>-149</v>
      </c>
      <c r="L55" s="380">
        <v>-7.0349386213408875</v>
      </c>
    </row>
    <row r="56" spans="1:12" ht="14.25" customHeight="1" x14ac:dyDescent="0.2">
      <c r="A56" s="381"/>
      <c r="B56" s="385"/>
      <c r="C56" s="384" t="s">
        <v>117</v>
      </c>
      <c r="D56" s="385"/>
      <c r="E56" s="383"/>
      <c r="F56" s="548">
        <v>858</v>
      </c>
      <c r="G56" s="548">
        <v>739</v>
      </c>
      <c r="H56" s="548">
        <v>975</v>
      </c>
      <c r="I56" s="548">
        <v>979</v>
      </c>
      <c r="J56" s="548">
        <v>965</v>
      </c>
      <c r="K56" s="549">
        <v>-107</v>
      </c>
      <c r="L56" s="380">
        <v>-11.088082901554404</v>
      </c>
    </row>
    <row r="57" spans="1:12" ht="18.75" customHeight="1" x14ac:dyDescent="0.2">
      <c r="A57" s="388"/>
      <c r="B57" s="389"/>
      <c r="C57" s="390" t="s">
        <v>352</v>
      </c>
      <c r="D57" s="389"/>
      <c r="E57" s="391"/>
      <c r="F57" s="551">
        <v>308</v>
      </c>
      <c r="G57" s="552">
        <v>372</v>
      </c>
      <c r="H57" s="552">
        <v>424</v>
      </c>
      <c r="I57" s="552">
        <v>476</v>
      </c>
      <c r="J57" s="552">
        <v>450</v>
      </c>
      <c r="K57" s="553">
        <f t="shared" ref="K57" si="0">IF(OR(F57=".",J57=".")=TRUE,".",IF(OR(F57="*",J57="*")=TRUE,"*",IF(AND(F57="-",J57="-")=TRUE,"-",IF(AND(ISNUMBER(J57),ISNUMBER(F57))=TRUE,IF(F57-J57=0,0,F57-J57),IF(ISNUMBER(F57)=TRUE,F57,-J57)))))</f>
        <v>-142</v>
      </c>
      <c r="L57" s="392">
        <f t="shared" ref="L57" si="1">IF(K57 =".",".",IF(K57 ="*","*",IF(K57="-","-",IF(K57=0,0,IF(OR(J57="-",J57=".",F57="-",F57=".")=TRUE,"X",IF(J57=0,"0,0",IF(ABS(K57*100/J57)&gt;250,".X",(K57*100/J57))))))))</f>
        <v>-31.555555555555557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6794</v>
      </c>
      <c r="E11" s="114">
        <v>5639</v>
      </c>
      <c r="F11" s="114">
        <v>9189</v>
      </c>
      <c r="G11" s="114">
        <v>6671</v>
      </c>
      <c r="H11" s="140">
        <v>7114</v>
      </c>
      <c r="I11" s="115">
        <v>-320</v>
      </c>
      <c r="J11" s="116">
        <v>-4.4981726173741921</v>
      </c>
    </row>
    <row r="12" spans="1:15" s="110" customFormat="1" ht="24.95" customHeight="1" x14ac:dyDescent="0.2">
      <c r="A12" s="193" t="s">
        <v>132</v>
      </c>
      <c r="B12" s="194" t="s">
        <v>133</v>
      </c>
      <c r="C12" s="113">
        <v>4.4156608772446274E-2</v>
      </c>
      <c r="D12" s="115">
        <v>3</v>
      </c>
      <c r="E12" s="114" t="s">
        <v>513</v>
      </c>
      <c r="F12" s="114">
        <v>6</v>
      </c>
      <c r="G12" s="114" t="s">
        <v>513</v>
      </c>
      <c r="H12" s="140">
        <v>3</v>
      </c>
      <c r="I12" s="115">
        <v>0</v>
      </c>
      <c r="J12" s="116">
        <v>0</v>
      </c>
    </row>
    <row r="13" spans="1:15" s="110" customFormat="1" ht="24.95" customHeight="1" x14ac:dyDescent="0.2">
      <c r="A13" s="193" t="s">
        <v>134</v>
      </c>
      <c r="B13" s="199" t="s">
        <v>214</v>
      </c>
      <c r="C13" s="113">
        <v>1.3541360023550191</v>
      </c>
      <c r="D13" s="115">
        <v>92</v>
      </c>
      <c r="E13" s="114" t="s">
        <v>513</v>
      </c>
      <c r="F13" s="114">
        <v>147</v>
      </c>
      <c r="G13" s="114" t="s">
        <v>513</v>
      </c>
      <c r="H13" s="140">
        <v>66</v>
      </c>
      <c r="I13" s="115">
        <v>26</v>
      </c>
      <c r="J13" s="116">
        <v>39.393939393939391</v>
      </c>
    </row>
    <row r="14" spans="1:15" s="287" customFormat="1" ht="24.95" customHeight="1" x14ac:dyDescent="0.2">
      <c r="A14" s="193" t="s">
        <v>215</v>
      </c>
      <c r="B14" s="199" t="s">
        <v>137</v>
      </c>
      <c r="C14" s="113">
        <v>8.3308801884015313</v>
      </c>
      <c r="D14" s="115">
        <v>566</v>
      </c>
      <c r="E14" s="114">
        <v>329</v>
      </c>
      <c r="F14" s="114">
        <v>616</v>
      </c>
      <c r="G14" s="114">
        <v>436</v>
      </c>
      <c r="H14" s="140">
        <v>549</v>
      </c>
      <c r="I14" s="115">
        <v>17</v>
      </c>
      <c r="J14" s="116">
        <v>3.0965391621129328</v>
      </c>
      <c r="K14" s="110"/>
      <c r="L14" s="110"/>
      <c r="M14" s="110"/>
      <c r="N14" s="110"/>
      <c r="O14" s="110"/>
    </row>
    <row r="15" spans="1:15" s="110" customFormat="1" ht="24.95" customHeight="1" x14ac:dyDescent="0.2">
      <c r="A15" s="193" t="s">
        <v>216</v>
      </c>
      <c r="B15" s="199" t="s">
        <v>217</v>
      </c>
      <c r="C15" s="113">
        <v>1.3688548719458347</v>
      </c>
      <c r="D15" s="115">
        <v>93</v>
      </c>
      <c r="E15" s="114">
        <v>80</v>
      </c>
      <c r="F15" s="114">
        <v>101</v>
      </c>
      <c r="G15" s="114">
        <v>96</v>
      </c>
      <c r="H15" s="140">
        <v>82</v>
      </c>
      <c r="I15" s="115">
        <v>11</v>
      </c>
      <c r="J15" s="116">
        <v>13.414634146341463</v>
      </c>
    </row>
    <row r="16" spans="1:15" s="287" customFormat="1" ht="24.95" customHeight="1" x14ac:dyDescent="0.2">
      <c r="A16" s="193" t="s">
        <v>218</v>
      </c>
      <c r="B16" s="199" t="s">
        <v>141</v>
      </c>
      <c r="C16" s="113">
        <v>6.5057403591404181</v>
      </c>
      <c r="D16" s="115">
        <v>442</v>
      </c>
      <c r="E16" s="114">
        <v>241</v>
      </c>
      <c r="F16" s="114">
        <v>502</v>
      </c>
      <c r="G16" s="114">
        <v>325</v>
      </c>
      <c r="H16" s="140">
        <v>451</v>
      </c>
      <c r="I16" s="115">
        <v>-9</v>
      </c>
      <c r="J16" s="116">
        <v>-1.9955654101995566</v>
      </c>
      <c r="K16" s="110"/>
      <c r="L16" s="110"/>
      <c r="M16" s="110"/>
      <c r="N16" s="110"/>
      <c r="O16" s="110"/>
    </row>
    <row r="17" spans="1:15" s="110" customFormat="1" ht="24.95" customHeight="1" x14ac:dyDescent="0.2">
      <c r="A17" s="193" t="s">
        <v>142</v>
      </c>
      <c r="B17" s="199" t="s">
        <v>220</v>
      </c>
      <c r="C17" s="113">
        <v>0.45628495731527818</v>
      </c>
      <c r="D17" s="115">
        <v>31</v>
      </c>
      <c r="E17" s="114">
        <v>8</v>
      </c>
      <c r="F17" s="114">
        <v>13</v>
      </c>
      <c r="G17" s="114">
        <v>15</v>
      </c>
      <c r="H17" s="140">
        <v>16</v>
      </c>
      <c r="I17" s="115">
        <v>15</v>
      </c>
      <c r="J17" s="116">
        <v>93.75</v>
      </c>
    </row>
    <row r="18" spans="1:15" s="287" customFormat="1" ht="24.95" customHeight="1" x14ac:dyDescent="0.2">
      <c r="A18" s="201" t="s">
        <v>144</v>
      </c>
      <c r="B18" s="202" t="s">
        <v>145</v>
      </c>
      <c r="C18" s="113">
        <v>4.077126876655873</v>
      </c>
      <c r="D18" s="115">
        <v>277</v>
      </c>
      <c r="E18" s="114" t="s">
        <v>513</v>
      </c>
      <c r="F18" s="114">
        <v>299</v>
      </c>
      <c r="G18" s="114" t="s">
        <v>513</v>
      </c>
      <c r="H18" s="140">
        <v>227</v>
      </c>
      <c r="I18" s="115">
        <v>50</v>
      </c>
      <c r="J18" s="116">
        <v>22.026431718061673</v>
      </c>
      <c r="K18" s="110"/>
      <c r="L18" s="110"/>
      <c r="M18" s="110"/>
      <c r="N18" s="110"/>
      <c r="O18" s="110"/>
    </row>
    <row r="19" spans="1:15" s="110" customFormat="1" ht="24.95" customHeight="1" x14ac:dyDescent="0.2">
      <c r="A19" s="193" t="s">
        <v>146</v>
      </c>
      <c r="B19" s="199" t="s">
        <v>147</v>
      </c>
      <c r="C19" s="113">
        <v>12.025316455696203</v>
      </c>
      <c r="D19" s="115">
        <v>817</v>
      </c>
      <c r="E19" s="114">
        <v>572</v>
      </c>
      <c r="F19" s="114">
        <v>900</v>
      </c>
      <c r="G19" s="114">
        <v>634</v>
      </c>
      <c r="H19" s="140">
        <v>692</v>
      </c>
      <c r="I19" s="115">
        <v>125</v>
      </c>
      <c r="J19" s="116">
        <v>18.063583815028903</v>
      </c>
    </row>
    <row r="20" spans="1:15" s="287" customFormat="1" ht="24.95" customHeight="1" x14ac:dyDescent="0.2">
      <c r="A20" s="193" t="s">
        <v>148</v>
      </c>
      <c r="B20" s="199" t="s">
        <v>149</v>
      </c>
      <c r="C20" s="113">
        <v>6.8001177509567263</v>
      </c>
      <c r="D20" s="115">
        <v>462</v>
      </c>
      <c r="E20" s="114">
        <v>434</v>
      </c>
      <c r="F20" s="114">
        <v>577</v>
      </c>
      <c r="G20" s="114">
        <v>521</v>
      </c>
      <c r="H20" s="140">
        <v>532</v>
      </c>
      <c r="I20" s="115">
        <v>-70</v>
      </c>
      <c r="J20" s="116">
        <v>-13.157894736842104</v>
      </c>
      <c r="K20" s="110"/>
      <c r="L20" s="110"/>
      <c r="M20" s="110"/>
      <c r="N20" s="110"/>
      <c r="O20" s="110"/>
    </row>
    <row r="21" spans="1:15" s="110" customFormat="1" ht="24.95" customHeight="1" x14ac:dyDescent="0.2">
      <c r="A21" s="201" t="s">
        <v>150</v>
      </c>
      <c r="B21" s="202" t="s">
        <v>151</v>
      </c>
      <c r="C21" s="113">
        <v>8.007065057403592</v>
      </c>
      <c r="D21" s="115">
        <v>544</v>
      </c>
      <c r="E21" s="114">
        <v>629</v>
      </c>
      <c r="F21" s="114">
        <v>944</v>
      </c>
      <c r="G21" s="114">
        <v>882</v>
      </c>
      <c r="H21" s="140">
        <v>694</v>
      </c>
      <c r="I21" s="115">
        <v>-150</v>
      </c>
      <c r="J21" s="116">
        <v>-21.613832853025936</v>
      </c>
    </row>
    <row r="22" spans="1:15" s="110" customFormat="1" ht="24.95" customHeight="1" x14ac:dyDescent="0.2">
      <c r="A22" s="201" t="s">
        <v>152</v>
      </c>
      <c r="B22" s="199" t="s">
        <v>153</v>
      </c>
      <c r="C22" s="113">
        <v>1.5454813070356197</v>
      </c>
      <c r="D22" s="115">
        <v>105</v>
      </c>
      <c r="E22" s="114">
        <v>100</v>
      </c>
      <c r="F22" s="114">
        <v>167</v>
      </c>
      <c r="G22" s="114">
        <v>120</v>
      </c>
      <c r="H22" s="140">
        <v>122</v>
      </c>
      <c r="I22" s="115">
        <v>-17</v>
      </c>
      <c r="J22" s="116">
        <v>-13.934426229508198</v>
      </c>
    </row>
    <row r="23" spans="1:15" s="110" customFormat="1" ht="24.95" customHeight="1" x14ac:dyDescent="0.2">
      <c r="A23" s="193" t="s">
        <v>154</v>
      </c>
      <c r="B23" s="199" t="s">
        <v>155</v>
      </c>
      <c r="C23" s="113">
        <v>2.5022078304386222</v>
      </c>
      <c r="D23" s="115">
        <v>170</v>
      </c>
      <c r="E23" s="114">
        <v>76</v>
      </c>
      <c r="F23" s="114">
        <v>183</v>
      </c>
      <c r="G23" s="114">
        <v>86</v>
      </c>
      <c r="H23" s="140">
        <v>94</v>
      </c>
      <c r="I23" s="115">
        <v>76</v>
      </c>
      <c r="J23" s="116">
        <v>80.851063829787236</v>
      </c>
    </row>
    <row r="24" spans="1:15" s="110" customFormat="1" ht="24.95" customHeight="1" x14ac:dyDescent="0.2">
      <c r="A24" s="193" t="s">
        <v>156</v>
      </c>
      <c r="B24" s="199" t="s">
        <v>221</v>
      </c>
      <c r="C24" s="113">
        <v>6.9767441860465116</v>
      </c>
      <c r="D24" s="115">
        <v>474</v>
      </c>
      <c r="E24" s="114">
        <v>360</v>
      </c>
      <c r="F24" s="114">
        <v>567</v>
      </c>
      <c r="G24" s="114">
        <v>559</v>
      </c>
      <c r="H24" s="140">
        <v>528</v>
      </c>
      <c r="I24" s="115">
        <v>-54</v>
      </c>
      <c r="J24" s="116">
        <v>-10.227272727272727</v>
      </c>
    </row>
    <row r="25" spans="1:15" s="110" customFormat="1" ht="24.95" customHeight="1" x14ac:dyDescent="0.2">
      <c r="A25" s="193" t="s">
        <v>222</v>
      </c>
      <c r="B25" s="204" t="s">
        <v>159</v>
      </c>
      <c r="C25" s="113">
        <v>11.701501324698263</v>
      </c>
      <c r="D25" s="115">
        <v>795</v>
      </c>
      <c r="E25" s="114">
        <v>751</v>
      </c>
      <c r="F25" s="114">
        <v>920</v>
      </c>
      <c r="G25" s="114">
        <v>755</v>
      </c>
      <c r="H25" s="140">
        <v>931</v>
      </c>
      <c r="I25" s="115">
        <v>-136</v>
      </c>
      <c r="J25" s="116">
        <v>-14.607948442534909</v>
      </c>
    </row>
    <row r="26" spans="1:15" s="110" customFormat="1" ht="24.95" customHeight="1" x14ac:dyDescent="0.2">
      <c r="A26" s="201">
        <v>782.78300000000002</v>
      </c>
      <c r="B26" s="203" t="s">
        <v>160</v>
      </c>
      <c r="C26" s="113">
        <v>8.7282896673535468</v>
      </c>
      <c r="D26" s="115">
        <v>593</v>
      </c>
      <c r="E26" s="114">
        <v>435</v>
      </c>
      <c r="F26" s="114">
        <v>792</v>
      </c>
      <c r="G26" s="114">
        <v>770</v>
      </c>
      <c r="H26" s="140">
        <v>780</v>
      </c>
      <c r="I26" s="115">
        <v>-187</v>
      </c>
      <c r="J26" s="116">
        <v>-23.974358974358974</v>
      </c>
    </row>
    <row r="27" spans="1:15" s="110" customFormat="1" ht="24.95" customHeight="1" x14ac:dyDescent="0.2">
      <c r="A27" s="193" t="s">
        <v>161</v>
      </c>
      <c r="B27" s="199" t="s">
        <v>162</v>
      </c>
      <c r="C27" s="113">
        <v>3.0026493965263468</v>
      </c>
      <c r="D27" s="115">
        <v>204</v>
      </c>
      <c r="E27" s="114">
        <v>190</v>
      </c>
      <c r="F27" s="114">
        <v>232</v>
      </c>
      <c r="G27" s="114">
        <v>131</v>
      </c>
      <c r="H27" s="140">
        <v>115</v>
      </c>
      <c r="I27" s="115">
        <v>89</v>
      </c>
      <c r="J27" s="116">
        <v>77.391304347826093</v>
      </c>
    </row>
    <row r="28" spans="1:15" s="110" customFormat="1" ht="24.95" customHeight="1" x14ac:dyDescent="0.2">
      <c r="A28" s="193" t="s">
        <v>163</v>
      </c>
      <c r="B28" s="199" t="s">
        <v>164</v>
      </c>
      <c r="C28" s="113">
        <v>4.9896967912864296</v>
      </c>
      <c r="D28" s="115">
        <v>339</v>
      </c>
      <c r="E28" s="114">
        <v>374</v>
      </c>
      <c r="F28" s="114">
        <v>686</v>
      </c>
      <c r="G28" s="114">
        <v>334</v>
      </c>
      <c r="H28" s="140">
        <v>378</v>
      </c>
      <c r="I28" s="115">
        <v>-39</v>
      </c>
      <c r="J28" s="116">
        <v>-10.317460317460318</v>
      </c>
    </row>
    <row r="29" spans="1:15" s="110" customFormat="1" ht="24.95" customHeight="1" x14ac:dyDescent="0.2">
      <c r="A29" s="193">
        <v>86</v>
      </c>
      <c r="B29" s="199" t="s">
        <v>165</v>
      </c>
      <c r="C29" s="113">
        <v>7.4771857521342362</v>
      </c>
      <c r="D29" s="115">
        <v>508</v>
      </c>
      <c r="E29" s="114">
        <v>386</v>
      </c>
      <c r="F29" s="114">
        <v>757</v>
      </c>
      <c r="G29" s="114">
        <v>401</v>
      </c>
      <c r="H29" s="140">
        <v>555</v>
      </c>
      <c r="I29" s="115">
        <v>-47</v>
      </c>
      <c r="J29" s="116">
        <v>-8.468468468468469</v>
      </c>
    </row>
    <row r="30" spans="1:15" s="110" customFormat="1" ht="24.95" customHeight="1" x14ac:dyDescent="0.2">
      <c r="A30" s="193">
        <v>87.88</v>
      </c>
      <c r="B30" s="204" t="s">
        <v>166</v>
      </c>
      <c r="C30" s="113">
        <v>7.1092140123638501</v>
      </c>
      <c r="D30" s="115">
        <v>483</v>
      </c>
      <c r="E30" s="114">
        <v>461</v>
      </c>
      <c r="F30" s="114">
        <v>923</v>
      </c>
      <c r="G30" s="114">
        <v>436</v>
      </c>
      <c r="H30" s="140">
        <v>489</v>
      </c>
      <c r="I30" s="115">
        <v>-6</v>
      </c>
      <c r="J30" s="116">
        <v>-1.2269938650306749</v>
      </c>
    </row>
    <row r="31" spans="1:15" s="110" customFormat="1" ht="24.95" customHeight="1" x14ac:dyDescent="0.2">
      <c r="A31" s="193" t="s">
        <v>167</v>
      </c>
      <c r="B31" s="199" t="s">
        <v>168</v>
      </c>
      <c r="C31" s="113">
        <v>5.3282307918751837</v>
      </c>
      <c r="D31" s="115">
        <v>362</v>
      </c>
      <c r="E31" s="114">
        <v>339</v>
      </c>
      <c r="F31" s="114">
        <v>473</v>
      </c>
      <c r="G31" s="114">
        <v>321</v>
      </c>
      <c r="H31" s="140">
        <v>359</v>
      </c>
      <c r="I31" s="115">
        <v>3</v>
      </c>
      <c r="J31" s="116">
        <v>0.83565459610027859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4.4156608772446274E-2</v>
      </c>
      <c r="D34" s="115">
        <v>3</v>
      </c>
      <c r="E34" s="114" t="s">
        <v>513</v>
      </c>
      <c r="F34" s="114">
        <v>6</v>
      </c>
      <c r="G34" s="114" t="s">
        <v>513</v>
      </c>
      <c r="H34" s="140">
        <v>3</v>
      </c>
      <c r="I34" s="115">
        <v>0</v>
      </c>
      <c r="J34" s="116">
        <v>0</v>
      </c>
    </row>
    <row r="35" spans="1:10" s="110" customFormat="1" ht="24.95" customHeight="1" x14ac:dyDescent="0.2">
      <c r="A35" s="292" t="s">
        <v>171</v>
      </c>
      <c r="B35" s="293" t="s">
        <v>172</v>
      </c>
      <c r="C35" s="113">
        <v>13.762143067412422</v>
      </c>
      <c r="D35" s="115">
        <v>935</v>
      </c>
      <c r="E35" s="114" t="s">
        <v>513</v>
      </c>
      <c r="F35" s="114">
        <v>1062</v>
      </c>
      <c r="G35" s="114" t="s">
        <v>513</v>
      </c>
      <c r="H35" s="140">
        <v>842</v>
      </c>
      <c r="I35" s="115">
        <v>93</v>
      </c>
      <c r="J35" s="116">
        <v>11.045130641330166</v>
      </c>
    </row>
    <row r="36" spans="1:10" s="110" customFormat="1" ht="24.95" customHeight="1" x14ac:dyDescent="0.2">
      <c r="A36" s="294" t="s">
        <v>173</v>
      </c>
      <c r="B36" s="295" t="s">
        <v>174</v>
      </c>
      <c r="C36" s="125">
        <v>86.193700323815136</v>
      </c>
      <c r="D36" s="143">
        <v>5856</v>
      </c>
      <c r="E36" s="144">
        <v>5107</v>
      </c>
      <c r="F36" s="144">
        <v>8121</v>
      </c>
      <c r="G36" s="144">
        <v>5950</v>
      </c>
      <c r="H36" s="145">
        <v>6269</v>
      </c>
      <c r="I36" s="143">
        <v>-413</v>
      </c>
      <c r="J36" s="146">
        <v>-6.5879725634072424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6794</v>
      </c>
      <c r="F11" s="264">
        <v>5639</v>
      </c>
      <c r="G11" s="264">
        <v>9189</v>
      </c>
      <c r="H11" s="264">
        <v>6671</v>
      </c>
      <c r="I11" s="265">
        <v>7114</v>
      </c>
      <c r="J11" s="263">
        <v>-320</v>
      </c>
      <c r="K11" s="266">
        <v>-4.4981726173741921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18.648807771563146</v>
      </c>
      <c r="E13" s="115">
        <v>1267</v>
      </c>
      <c r="F13" s="114">
        <v>1144</v>
      </c>
      <c r="G13" s="114">
        <v>1792</v>
      </c>
      <c r="H13" s="114">
        <v>1581</v>
      </c>
      <c r="I13" s="140">
        <v>1478</v>
      </c>
      <c r="J13" s="115">
        <v>-211</v>
      </c>
      <c r="K13" s="116">
        <v>-14.276048714479026</v>
      </c>
    </row>
    <row r="14" spans="1:15" ht="15.95" customHeight="1" x14ac:dyDescent="0.2">
      <c r="A14" s="306" t="s">
        <v>230</v>
      </c>
      <c r="B14" s="307"/>
      <c r="C14" s="308"/>
      <c r="D14" s="113">
        <v>57.285840447453637</v>
      </c>
      <c r="E14" s="115">
        <v>3892</v>
      </c>
      <c r="F14" s="114">
        <v>3135</v>
      </c>
      <c r="G14" s="114">
        <v>5530</v>
      </c>
      <c r="H14" s="114">
        <v>3694</v>
      </c>
      <c r="I14" s="140">
        <v>3910</v>
      </c>
      <c r="J14" s="115">
        <v>-18</v>
      </c>
      <c r="K14" s="116">
        <v>-0.46035805626598464</v>
      </c>
    </row>
    <row r="15" spans="1:15" ht="15.95" customHeight="1" x14ac:dyDescent="0.2">
      <c r="A15" s="306" t="s">
        <v>231</v>
      </c>
      <c r="B15" s="307"/>
      <c r="C15" s="308"/>
      <c r="D15" s="113">
        <v>11.039152193111569</v>
      </c>
      <c r="E15" s="115">
        <v>750</v>
      </c>
      <c r="F15" s="114">
        <v>511</v>
      </c>
      <c r="G15" s="114">
        <v>762</v>
      </c>
      <c r="H15" s="114">
        <v>599</v>
      </c>
      <c r="I15" s="140">
        <v>763</v>
      </c>
      <c r="J15" s="115">
        <v>-13</v>
      </c>
      <c r="K15" s="116">
        <v>-1.7038007863695936</v>
      </c>
    </row>
    <row r="16" spans="1:15" ht="15.95" customHeight="1" x14ac:dyDescent="0.2">
      <c r="A16" s="306" t="s">
        <v>232</v>
      </c>
      <c r="B16" s="307"/>
      <c r="C16" s="308"/>
      <c r="D16" s="113">
        <v>12.761259935236973</v>
      </c>
      <c r="E16" s="115">
        <v>867</v>
      </c>
      <c r="F16" s="114">
        <v>818</v>
      </c>
      <c r="G16" s="114">
        <v>1010</v>
      </c>
      <c r="H16" s="114">
        <v>783</v>
      </c>
      <c r="I16" s="140">
        <v>947</v>
      </c>
      <c r="J16" s="115">
        <v>-80</v>
      </c>
      <c r="K16" s="116">
        <v>-8.4477296726504747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0.2355019134530468</v>
      </c>
      <c r="E18" s="115">
        <v>16</v>
      </c>
      <c r="F18" s="114">
        <v>9</v>
      </c>
      <c r="G18" s="114">
        <v>18</v>
      </c>
      <c r="H18" s="114">
        <v>12</v>
      </c>
      <c r="I18" s="140">
        <v>10</v>
      </c>
      <c r="J18" s="115">
        <v>6</v>
      </c>
      <c r="K18" s="116">
        <v>60</v>
      </c>
    </row>
    <row r="19" spans="1:11" ht="14.1" customHeight="1" x14ac:dyDescent="0.2">
      <c r="A19" s="306" t="s">
        <v>235</v>
      </c>
      <c r="B19" s="307" t="s">
        <v>236</v>
      </c>
      <c r="C19" s="308"/>
      <c r="D19" s="113">
        <v>7.3594347954077127E-2</v>
      </c>
      <c r="E19" s="115">
        <v>5</v>
      </c>
      <c r="F19" s="114">
        <v>4</v>
      </c>
      <c r="G19" s="114">
        <v>7</v>
      </c>
      <c r="H19" s="114">
        <v>5</v>
      </c>
      <c r="I19" s="140">
        <v>7</v>
      </c>
      <c r="J19" s="115">
        <v>-2</v>
      </c>
      <c r="K19" s="116">
        <v>-28.571428571428573</v>
      </c>
    </row>
    <row r="20" spans="1:11" ht="14.1" customHeight="1" x14ac:dyDescent="0.2">
      <c r="A20" s="306">
        <v>12</v>
      </c>
      <c r="B20" s="307" t="s">
        <v>237</v>
      </c>
      <c r="C20" s="308"/>
      <c r="D20" s="113">
        <v>0.86841330585811005</v>
      </c>
      <c r="E20" s="115">
        <v>59</v>
      </c>
      <c r="F20" s="114">
        <v>40</v>
      </c>
      <c r="G20" s="114">
        <v>81</v>
      </c>
      <c r="H20" s="114">
        <v>79</v>
      </c>
      <c r="I20" s="140">
        <v>49</v>
      </c>
      <c r="J20" s="115">
        <v>10</v>
      </c>
      <c r="K20" s="116">
        <v>20.408163265306122</v>
      </c>
    </row>
    <row r="21" spans="1:11" ht="14.1" customHeight="1" x14ac:dyDescent="0.2">
      <c r="A21" s="306">
        <v>21</v>
      </c>
      <c r="B21" s="307" t="s">
        <v>238</v>
      </c>
      <c r="C21" s="308"/>
      <c r="D21" s="113">
        <v>8.8313217544892547E-2</v>
      </c>
      <c r="E21" s="115">
        <v>6</v>
      </c>
      <c r="F21" s="114">
        <v>3</v>
      </c>
      <c r="G21" s="114" t="s">
        <v>513</v>
      </c>
      <c r="H21" s="114">
        <v>6</v>
      </c>
      <c r="I21" s="140">
        <v>8</v>
      </c>
      <c r="J21" s="115">
        <v>-2</v>
      </c>
      <c r="K21" s="116">
        <v>-25</v>
      </c>
    </row>
    <row r="22" spans="1:11" ht="14.1" customHeight="1" x14ac:dyDescent="0.2">
      <c r="A22" s="306">
        <v>22</v>
      </c>
      <c r="B22" s="307" t="s">
        <v>239</v>
      </c>
      <c r="C22" s="308"/>
      <c r="D22" s="113">
        <v>0.63291139240506333</v>
      </c>
      <c r="E22" s="115">
        <v>43</v>
      </c>
      <c r="F22" s="114">
        <v>35</v>
      </c>
      <c r="G22" s="114">
        <v>74</v>
      </c>
      <c r="H22" s="114">
        <v>62</v>
      </c>
      <c r="I22" s="140">
        <v>50</v>
      </c>
      <c r="J22" s="115">
        <v>-7</v>
      </c>
      <c r="K22" s="116">
        <v>-14</v>
      </c>
    </row>
    <row r="23" spans="1:11" ht="14.1" customHeight="1" x14ac:dyDescent="0.2">
      <c r="A23" s="306">
        <v>23</v>
      </c>
      <c r="B23" s="307" t="s">
        <v>240</v>
      </c>
      <c r="C23" s="308"/>
      <c r="D23" s="113">
        <v>0.3974094789520165</v>
      </c>
      <c r="E23" s="115">
        <v>27</v>
      </c>
      <c r="F23" s="114">
        <v>9</v>
      </c>
      <c r="G23" s="114">
        <v>40</v>
      </c>
      <c r="H23" s="114">
        <v>22</v>
      </c>
      <c r="I23" s="140">
        <v>45</v>
      </c>
      <c r="J23" s="115">
        <v>-18</v>
      </c>
      <c r="K23" s="116">
        <v>-40</v>
      </c>
    </row>
    <row r="24" spans="1:11" ht="14.1" customHeight="1" x14ac:dyDescent="0.2">
      <c r="A24" s="306">
        <v>24</v>
      </c>
      <c r="B24" s="307" t="s">
        <v>241</v>
      </c>
      <c r="C24" s="308"/>
      <c r="D24" s="113">
        <v>2.973211657344716</v>
      </c>
      <c r="E24" s="115">
        <v>202</v>
      </c>
      <c r="F24" s="114">
        <v>108</v>
      </c>
      <c r="G24" s="114">
        <v>267</v>
      </c>
      <c r="H24" s="114">
        <v>212</v>
      </c>
      <c r="I24" s="140">
        <v>258</v>
      </c>
      <c r="J24" s="115">
        <v>-56</v>
      </c>
      <c r="K24" s="116">
        <v>-21.705426356589147</v>
      </c>
    </row>
    <row r="25" spans="1:11" ht="14.1" customHeight="1" x14ac:dyDescent="0.2">
      <c r="A25" s="306">
        <v>25</v>
      </c>
      <c r="B25" s="307" t="s">
        <v>242</v>
      </c>
      <c r="C25" s="308"/>
      <c r="D25" s="113">
        <v>5.239917574330291</v>
      </c>
      <c r="E25" s="115">
        <v>356</v>
      </c>
      <c r="F25" s="114">
        <v>190</v>
      </c>
      <c r="G25" s="114">
        <v>461</v>
      </c>
      <c r="H25" s="114">
        <v>380</v>
      </c>
      <c r="I25" s="140">
        <v>428</v>
      </c>
      <c r="J25" s="115">
        <v>-72</v>
      </c>
      <c r="K25" s="116">
        <v>-16.822429906542055</v>
      </c>
    </row>
    <row r="26" spans="1:11" ht="14.1" customHeight="1" x14ac:dyDescent="0.2">
      <c r="A26" s="306">
        <v>26</v>
      </c>
      <c r="B26" s="307" t="s">
        <v>243</v>
      </c>
      <c r="C26" s="308"/>
      <c r="D26" s="113">
        <v>2.6788342655284074</v>
      </c>
      <c r="E26" s="115">
        <v>182</v>
      </c>
      <c r="F26" s="114">
        <v>87</v>
      </c>
      <c r="G26" s="114">
        <v>230</v>
      </c>
      <c r="H26" s="114">
        <v>111</v>
      </c>
      <c r="I26" s="140">
        <v>145</v>
      </c>
      <c r="J26" s="115">
        <v>37</v>
      </c>
      <c r="K26" s="116">
        <v>25.517241379310345</v>
      </c>
    </row>
    <row r="27" spans="1:11" ht="14.1" customHeight="1" x14ac:dyDescent="0.2">
      <c r="A27" s="306">
        <v>27</v>
      </c>
      <c r="B27" s="307" t="s">
        <v>244</v>
      </c>
      <c r="C27" s="308"/>
      <c r="D27" s="113">
        <v>1.7515454813070357</v>
      </c>
      <c r="E27" s="115">
        <v>119</v>
      </c>
      <c r="F27" s="114">
        <v>85</v>
      </c>
      <c r="G27" s="114">
        <v>99</v>
      </c>
      <c r="H27" s="114">
        <v>123</v>
      </c>
      <c r="I27" s="140">
        <v>120</v>
      </c>
      <c r="J27" s="115">
        <v>-1</v>
      </c>
      <c r="K27" s="116">
        <v>-0.83333333333333337</v>
      </c>
    </row>
    <row r="28" spans="1:11" ht="14.1" customHeight="1" x14ac:dyDescent="0.2">
      <c r="A28" s="306">
        <v>28</v>
      </c>
      <c r="B28" s="307" t="s">
        <v>245</v>
      </c>
      <c r="C28" s="308"/>
      <c r="D28" s="113">
        <v>0.20606417427141596</v>
      </c>
      <c r="E28" s="115">
        <v>14</v>
      </c>
      <c r="F28" s="114">
        <v>11</v>
      </c>
      <c r="G28" s="114">
        <v>15</v>
      </c>
      <c r="H28" s="114">
        <v>10</v>
      </c>
      <c r="I28" s="140">
        <v>13</v>
      </c>
      <c r="J28" s="115">
        <v>1</v>
      </c>
      <c r="K28" s="116">
        <v>7.6923076923076925</v>
      </c>
    </row>
    <row r="29" spans="1:11" ht="14.1" customHeight="1" x14ac:dyDescent="0.2">
      <c r="A29" s="306">
        <v>29</v>
      </c>
      <c r="B29" s="307" t="s">
        <v>246</v>
      </c>
      <c r="C29" s="308"/>
      <c r="D29" s="113">
        <v>3.5619664409773328</v>
      </c>
      <c r="E29" s="115">
        <v>242</v>
      </c>
      <c r="F29" s="114">
        <v>240</v>
      </c>
      <c r="G29" s="114">
        <v>392</v>
      </c>
      <c r="H29" s="114">
        <v>324</v>
      </c>
      <c r="I29" s="140">
        <v>268</v>
      </c>
      <c r="J29" s="115">
        <v>-26</v>
      </c>
      <c r="K29" s="116">
        <v>-9.7014925373134329</v>
      </c>
    </row>
    <row r="30" spans="1:11" ht="14.1" customHeight="1" x14ac:dyDescent="0.2">
      <c r="A30" s="306" t="s">
        <v>247</v>
      </c>
      <c r="B30" s="307" t="s">
        <v>248</v>
      </c>
      <c r="C30" s="308"/>
      <c r="D30" s="113">
        <v>0.78010008831321753</v>
      </c>
      <c r="E30" s="115">
        <v>53</v>
      </c>
      <c r="F30" s="114" t="s">
        <v>513</v>
      </c>
      <c r="G30" s="114" t="s">
        <v>513</v>
      </c>
      <c r="H30" s="114" t="s">
        <v>513</v>
      </c>
      <c r="I30" s="140" t="s">
        <v>513</v>
      </c>
      <c r="J30" s="115" t="s">
        <v>513</v>
      </c>
      <c r="K30" s="116" t="s">
        <v>513</v>
      </c>
    </row>
    <row r="31" spans="1:11" ht="14.1" customHeight="1" x14ac:dyDescent="0.2">
      <c r="A31" s="306" t="s">
        <v>249</v>
      </c>
      <c r="B31" s="307" t="s">
        <v>250</v>
      </c>
      <c r="C31" s="308"/>
      <c r="D31" s="113">
        <v>2.7818663526641152</v>
      </c>
      <c r="E31" s="115">
        <v>189</v>
      </c>
      <c r="F31" s="114">
        <v>201</v>
      </c>
      <c r="G31" s="114">
        <v>335</v>
      </c>
      <c r="H31" s="114">
        <v>268</v>
      </c>
      <c r="I31" s="140">
        <v>238</v>
      </c>
      <c r="J31" s="115">
        <v>-49</v>
      </c>
      <c r="K31" s="116">
        <v>-20.588235294117649</v>
      </c>
    </row>
    <row r="32" spans="1:11" ht="14.1" customHeight="1" x14ac:dyDescent="0.2">
      <c r="A32" s="306">
        <v>31</v>
      </c>
      <c r="B32" s="307" t="s">
        <v>251</v>
      </c>
      <c r="C32" s="308"/>
      <c r="D32" s="113">
        <v>0.69178687076832501</v>
      </c>
      <c r="E32" s="115">
        <v>47</v>
      </c>
      <c r="F32" s="114">
        <v>31</v>
      </c>
      <c r="G32" s="114">
        <v>44</v>
      </c>
      <c r="H32" s="114">
        <v>31</v>
      </c>
      <c r="I32" s="140">
        <v>40</v>
      </c>
      <c r="J32" s="115">
        <v>7</v>
      </c>
      <c r="K32" s="116">
        <v>17.5</v>
      </c>
    </row>
    <row r="33" spans="1:11" ht="14.1" customHeight="1" x14ac:dyDescent="0.2">
      <c r="A33" s="306">
        <v>32</v>
      </c>
      <c r="B33" s="307" t="s">
        <v>252</v>
      </c>
      <c r="C33" s="308"/>
      <c r="D33" s="113">
        <v>1.2363850456284957</v>
      </c>
      <c r="E33" s="115">
        <v>84</v>
      </c>
      <c r="F33" s="114">
        <v>63</v>
      </c>
      <c r="G33" s="114">
        <v>128</v>
      </c>
      <c r="H33" s="114">
        <v>78</v>
      </c>
      <c r="I33" s="140">
        <v>83</v>
      </c>
      <c r="J33" s="115">
        <v>1</v>
      </c>
      <c r="K33" s="116">
        <v>1.2048192771084338</v>
      </c>
    </row>
    <row r="34" spans="1:11" ht="14.1" customHeight="1" x14ac:dyDescent="0.2">
      <c r="A34" s="306">
        <v>33</v>
      </c>
      <c r="B34" s="307" t="s">
        <v>253</v>
      </c>
      <c r="C34" s="308"/>
      <c r="D34" s="113">
        <v>1.0450397409478953</v>
      </c>
      <c r="E34" s="115">
        <v>71</v>
      </c>
      <c r="F34" s="114">
        <v>46</v>
      </c>
      <c r="G34" s="114">
        <v>94</v>
      </c>
      <c r="H34" s="114">
        <v>82</v>
      </c>
      <c r="I34" s="140">
        <v>87</v>
      </c>
      <c r="J34" s="115">
        <v>-16</v>
      </c>
      <c r="K34" s="116">
        <v>-18.390804597701148</v>
      </c>
    </row>
    <row r="35" spans="1:11" ht="14.1" customHeight="1" x14ac:dyDescent="0.2">
      <c r="A35" s="306">
        <v>34</v>
      </c>
      <c r="B35" s="307" t="s">
        <v>254</v>
      </c>
      <c r="C35" s="308"/>
      <c r="D35" s="113">
        <v>2.8260229614365615</v>
      </c>
      <c r="E35" s="115">
        <v>192</v>
      </c>
      <c r="F35" s="114">
        <v>91</v>
      </c>
      <c r="G35" s="114">
        <v>156</v>
      </c>
      <c r="H35" s="114">
        <v>138</v>
      </c>
      <c r="I35" s="140">
        <v>195</v>
      </c>
      <c r="J35" s="115">
        <v>-3</v>
      </c>
      <c r="K35" s="116">
        <v>-1.5384615384615385</v>
      </c>
    </row>
    <row r="36" spans="1:11" ht="14.1" customHeight="1" x14ac:dyDescent="0.2">
      <c r="A36" s="306">
        <v>41</v>
      </c>
      <c r="B36" s="307" t="s">
        <v>255</v>
      </c>
      <c r="C36" s="308"/>
      <c r="D36" s="113">
        <v>0.79481895790403301</v>
      </c>
      <c r="E36" s="115">
        <v>54</v>
      </c>
      <c r="F36" s="114">
        <v>44</v>
      </c>
      <c r="G36" s="114">
        <v>64</v>
      </c>
      <c r="H36" s="114">
        <v>43</v>
      </c>
      <c r="I36" s="140">
        <v>35</v>
      </c>
      <c r="J36" s="115">
        <v>19</v>
      </c>
      <c r="K36" s="116">
        <v>54.285714285714285</v>
      </c>
    </row>
    <row r="37" spans="1:11" ht="14.1" customHeight="1" x14ac:dyDescent="0.2">
      <c r="A37" s="306">
        <v>42</v>
      </c>
      <c r="B37" s="307" t="s">
        <v>256</v>
      </c>
      <c r="C37" s="308"/>
      <c r="D37" s="113">
        <v>0.13246982631733883</v>
      </c>
      <c r="E37" s="115">
        <v>9</v>
      </c>
      <c r="F37" s="114">
        <v>6</v>
      </c>
      <c r="G37" s="114">
        <v>12</v>
      </c>
      <c r="H37" s="114">
        <v>7</v>
      </c>
      <c r="I37" s="140">
        <v>6</v>
      </c>
      <c r="J37" s="115">
        <v>3</v>
      </c>
      <c r="K37" s="116">
        <v>50</v>
      </c>
    </row>
    <row r="38" spans="1:11" ht="14.1" customHeight="1" x14ac:dyDescent="0.2">
      <c r="A38" s="306">
        <v>43</v>
      </c>
      <c r="B38" s="307" t="s">
        <v>257</v>
      </c>
      <c r="C38" s="308"/>
      <c r="D38" s="113">
        <v>1.2658227848101267</v>
      </c>
      <c r="E38" s="115">
        <v>86</v>
      </c>
      <c r="F38" s="114">
        <v>79</v>
      </c>
      <c r="G38" s="114">
        <v>131</v>
      </c>
      <c r="H38" s="114">
        <v>85</v>
      </c>
      <c r="I38" s="140">
        <v>79</v>
      </c>
      <c r="J38" s="115">
        <v>7</v>
      </c>
      <c r="K38" s="116">
        <v>8.8607594936708853</v>
      </c>
    </row>
    <row r="39" spans="1:11" ht="14.1" customHeight="1" x14ac:dyDescent="0.2">
      <c r="A39" s="306">
        <v>51</v>
      </c>
      <c r="B39" s="307" t="s">
        <v>258</v>
      </c>
      <c r="C39" s="308"/>
      <c r="D39" s="113">
        <v>6.3879894024138943</v>
      </c>
      <c r="E39" s="115">
        <v>434</v>
      </c>
      <c r="F39" s="114">
        <v>372</v>
      </c>
      <c r="G39" s="114">
        <v>608</v>
      </c>
      <c r="H39" s="114">
        <v>489</v>
      </c>
      <c r="I39" s="140">
        <v>521</v>
      </c>
      <c r="J39" s="115">
        <v>-87</v>
      </c>
      <c r="K39" s="116">
        <v>-16.698656429942417</v>
      </c>
    </row>
    <row r="40" spans="1:11" ht="14.1" customHeight="1" x14ac:dyDescent="0.2">
      <c r="A40" s="306" t="s">
        <v>259</v>
      </c>
      <c r="B40" s="307" t="s">
        <v>260</v>
      </c>
      <c r="C40" s="308"/>
      <c r="D40" s="113">
        <v>4.8130703561966444</v>
      </c>
      <c r="E40" s="115">
        <v>327</v>
      </c>
      <c r="F40" s="114">
        <v>228</v>
      </c>
      <c r="G40" s="114">
        <v>497</v>
      </c>
      <c r="H40" s="114">
        <v>370</v>
      </c>
      <c r="I40" s="140">
        <v>374</v>
      </c>
      <c r="J40" s="115">
        <v>-47</v>
      </c>
      <c r="K40" s="116">
        <v>-12.566844919786096</v>
      </c>
    </row>
    <row r="41" spans="1:11" ht="14.1" customHeight="1" x14ac:dyDescent="0.2">
      <c r="A41" s="306"/>
      <c r="B41" s="307" t="s">
        <v>261</v>
      </c>
      <c r="C41" s="308"/>
      <c r="D41" s="113">
        <v>3.8857815719752722</v>
      </c>
      <c r="E41" s="115">
        <v>264</v>
      </c>
      <c r="F41" s="114">
        <v>170</v>
      </c>
      <c r="G41" s="114">
        <v>396</v>
      </c>
      <c r="H41" s="114">
        <v>313</v>
      </c>
      <c r="I41" s="140">
        <v>280</v>
      </c>
      <c r="J41" s="115">
        <v>-16</v>
      </c>
      <c r="K41" s="116">
        <v>-5.7142857142857144</v>
      </c>
    </row>
    <row r="42" spans="1:11" ht="14.1" customHeight="1" x14ac:dyDescent="0.2">
      <c r="A42" s="306">
        <v>52</v>
      </c>
      <c r="B42" s="307" t="s">
        <v>262</v>
      </c>
      <c r="C42" s="308"/>
      <c r="D42" s="113">
        <v>4.680600529879305</v>
      </c>
      <c r="E42" s="115">
        <v>318</v>
      </c>
      <c r="F42" s="114">
        <v>252</v>
      </c>
      <c r="G42" s="114">
        <v>294</v>
      </c>
      <c r="H42" s="114">
        <v>259</v>
      </c>
      <c r="I42" s="140">
        <v>258</v>
      </c>
      <c r="J42" s="115">
        <v>60</v>
      </c>
      <c r="K42" s="116">
        <v>23.255813953488371</v>
      </c>
    </row>
    <row r="43" spans="1:11" ht="14.1" customHeight="1" x14ac:dyDescent="0.2">
      <c r="A43" s="306" t="s">
        <v>263</v>
      </c>
      <c r="B43" s="307" t="s">
        <v>264</v>
      </c>
      <c r="C43" s="308"/>
      <c r="D43" s="113">
        <v>3.7385928760671181</v>
      </c>
      <c r="E43" s="115">
        <v>254</v>
      </c>
      <c r="F43" s="114">
        <v>210</v>
      </c>
      <c r="G43" s="114">
        <v>229</v>
      </c>
      <c r="H43" s="114">
        <v>209</v>
      </c>
      <c r="I43" s="140">
        <v>217</v>
      </c>
      <c r="J43" s="115">
        <v>37</v>
      </c>
      <c r="K43" s="116">
        <v>17.05069124423963</v>
      </c>
    </row>
    <row r="44" spans="1:11" ht="14.1" customHeight="1" x14ac:dyDescent="0.2">
      <c r="A44" s="306">
        <v>53</v>
      </c>
      <c r="B44" s="307" t="s">
        <v>265</v>
      </c>
      <c r="C44" s="308"/>
      <c r="D44" s="113">
        <v>1.5454813070356197</v>
      </c>
      <c r="E44" s="115">
        <v>105</v>
      </c>
      <c r="F44" s="114">
        <v>190</v>
      </c>
      <c r="G44" s="114">
        <v>167</v>
      </c>
      <c r="H44" s="114">
        <v>143</v>
      </c>
      <c r="I44" s="140">
        <v>167</v>
      </c>
      <c r="J44" s="115">
        <v>-62</v>
      </c>
      <c r="K44" s="116">
        <v>-37.125748502994014</v>
      </c>
    </row>
    <row r="45" spans="1:11" ht="14.1" customHeight="1" x14ac:dyDescent="0.2">
      <c r="A45" s="306" t="s">
        <v>266</v>
      </c>
      <c r="B45" s="307" t="s">
        <v>267</v>
      </c>
      <c r="C45" s="308"/>
      <c r="D45" s="113">
        <v>1.5307624374448043</v>
      </c>
      <c r="E45" s="115">
        <v>104</v>
      </c>
      <c r="F45" s="114">
        <v>189</v>
      </c>
      <c r="G45" s="114">
        <v>166</v>
      </c>
      <c r="H45" s="114">
        <v>143</v>
      </c>
      <c r="I45" s="140">
        <v>166</v>
      </c>
      <c r="J45" s="115">
        <v>-62</v>
      </c>
      <c r="K45" s="116">
        <v>-37.349397590361448</v>
      </c>
    </row>
    <row r="46" spans="1:11" ht="14.1" customHeight="1" x14ac:dyDescent="0.2">
      <c r="A46" s="306">
        <v>54</v>
      </c>
      <c r="B46" s="307" t="s">
        <v>268</v>
      </c>
      <c r="C46" s="308"/>
      <c r="D46" s="113">
        <v>4.974977921695614</v>
      </c>
      <c r="E46" s="115">
        <v>338</v>
      </c>
      <c r="F46" s="114">
        <v>312</v>
      </c>
      <c r="G46" s="114">
        <v>389</v>
      </c>
      <c r="H46" s="114">
        <v>369</v>
      </c>
      <c r="I46" s="140">
        <v>341</v>
      </c>
      <c r="J46" s="115">
        <v>-3</v>
      </c>
      <c r="K46" s="116">
        <v>-0.87976539589442815</v>
      </c>
    </row>
    <row r="47" spans="1:11" ht="14.1" customHeight="1" x14ac:dyDescent="0.2">
      <c r="A47" s="306">
        <v>61</v>
      </c>
      <c r="B47" s="307" t="s">
        <v>269</v>
      </c>
      <c r="C47" s="308"/>
      <c r="D47" s="113">
        <v>3.0026493965263468</v>
      </c>
      <c r="E47" s="115">
        <v>204</v>
      </c>
      <c r="F47" s="114">
        <v>134</v>
      </c>
      <c r="G47" s="114">
        <v>224</v>
      </c>
      <c r="H47" s="114">
        <v>174</v>
      </c>
      <c r="I47" s="140">
        <v>250</v>
      </c>
      <c r="J47" s="115">
        <v>-46</v>
      </c>
      <c r="K47" s="116">
        <v>-18.399999999999999</v>
      </c>
    </row>
    <row r="48" spans="1:11" ht="14.1" customHeight="1" x14ac:dyDescent="0.2">
      <c r="A48" s="306">
        <v>62</v>
      </c>
      <c r="B48" s="307" t="s">
        <v>270</v>
      </c>
      <c r="C48" s="308"/>
      <c r="D48" s="113">
        <v>8.6399764498086551</v>
      </c>
      <c r="E48" s="115">
        <v>587</v>
      </c>
      <c r="F48" s="114">
        <v>447</v>
      </c>
      <c r="G48" s="114">
        <v>605</v>
      </c>
      <c r="H48" s="114">
        <v>498</v>
      </c>
      <c r="I48" s="140">
        <v>399</v>
      </c>
      <c r="J48" s="115">
        <v>188</v>
      </c>
      <c r="K48" s="116">
        <v>47.117794486215537</v>
      </c>
    </row>
    <row r="49" spans="1:11" ht="14.1" customHeight="1" x14ac:dyDescent="0.2">
      <c r="A49" s="306">
        <v>63</v>
      </c>
      <c r="B49" s="307" t="s">
        <v>271</v>
      </c>
      <c r="C49" s="308"/>
      <c r="D49" s="113">
        <v>5.2693553135119222</v>
      </c>
      <c r="E49" s="115">
        <v>358</v>
      </c>
      <c r="F49" s="114">
        <v>453</v>
      </c>
      <c r="G49" s="114">
        <v>657</v>
      </c>
      <c r="H49" s="114">
        <v>637</v>
      </c>
      <c r="I49" s="140">
        <v>508</v>
      </c>
      <c r="J49" s="115">
        <v>-150</v>
      </c>
      <c r="K49" s="116">
        <v>-29.527559055118111</v>
      </c>
    </row>
    <row r="50" spans="1:11" ht="14.1" customHeight="1" x14ac:dyDescent="0.2">
      <c r="A50" s="306" t="s">
        <v>272</v>
      </c>
      <c r="B50" s="307" t="s">
        <v>273</v>
      </c>
      <c r="C50" s="308"/>
      <c r="D50" s="113">
        <v>1.3099793935825728</v>
      </c>
      <c r="E50" s="115">
        <v>89</v>
      </c>
      <c r="F50" s="114">
        <v>86</v>
      </c>
      <c r="G50" s="114">
        <v>132</v>
      </c>
      <c r="H50" s="114">
        <v>115</v>
      </c>
      <c r="I50" s="140">
        <v>105</v>
      </c>
      <c r="J50" s="115">
        <v>-16</v>
      </c>
      <c r="K50" s="116">
        <v>-15.238095238095237</v>
      </c>
    </row>
    <row r="51" spans="1:11" ht="14.1" customHeight="1" x14ac:dyDescent="0.2">
      <c r="A51" s="306" t="s">
        <v>274</v>
      </c>
      <c r="B51" s="307" t="s">
        <v>275</v>
      </c>
      <c r="C51" s="308"/>
      <c r="D51" s="113">
        <v>3.5619664409773328</v>
      </c>
      <c r="E51" s="115">
        <v>242</v>
      </c>
      <c r="F51" s="114">
        <v>345</v>
      </c>
      <c r="G51" s="114">
        <v>466</v>
      </c>
      <c r="H51" s="114">
        <v>477</v>
      </c>
      <c r="I51" s="140">
        <v>360</v>
      </c>
      <c r="J51" s="115">
        <v>-118</v>
      </c>
      <c r="K51" s="116">
        <v>-32.777777777777779</v>
      </c>
    </row>
    <row r="52" spans="1:11" ht="14.1" customHeight="1" x14ac:dyDescent="0.2">
      <c r="A52" s="306">
        <v>71</v>
      </c>
      <c r="B52" s="307" t="s">
        <v>276</v>
      </c>
      <c r="C52" s="308"/>
      <c r="D52" s="113">
        <v>8.9196349720341477</v>
      </c>
      <c r="E52" s="115">
        <v>606</v>
      </c>
      <c r="F52" s="114">
        <v>473</v>
      </c>
      <c r="G52" s="114">
        <v>687</v>
      </c>
      <c r="H52" s="114">
        <v>572</v>
      </c>
      <c r="I52" s="140">
        <v>630</v>
      </c>
      <c r="J52" s="115">
        <v>-24</v>
      </c>
      <c r="K52" s="116">
        <v>-3.8095238095238093</v>
      </c>
    </row>
    <row r="53" spans="1:11" ht="14.1" customHeight="1" x14ac:dyDescent="0.2">
      <c r="A53" s="306" t="s">
        <v>277</v>
      </c>
      <c r="B53" s="307" t="s">
        <v>278</v>
      </c>
      <c r="C53" s="308"/>
      <c r="D53" s="113">
        <v>3.6502796585222255</v>
      </c>
      <c r="E53" s="115">
        <v>248</v>
      </c>
      <c r="F53" s="114">
        <v>162</v>
      </c>
      <c r="G53" s="114">
        <v>248</v>
      </c>
      <c r="H53" s="114">
        <v>200</v>
      </c>
      <c r="I53" s="140">
        <v>232</v>
      </c>
      <c r="J53" s="115">
        <v>16</v>
      </c>
      <c r="K53" s="116">
        <v>6.8965517241379306</v>
      </c>
    </row>
    <row r="54" spans="1:11" ht="14.1" customHeight="1" x14ac:dyDescent="0.2">
      <c r="A54" s="306" t="s">
        <v>279</v>
      </c>
      <c r="B54" s="307" t="s">
        <v>280</v>
      </c>
      <c r="C54" s="308"/>
      <c r="D54" s="113">
        <v>4.3862231380629968</v>
      </c>
      <c r="E54" s="115">
        <v>298</v>
      </c>
      <c r="F54" s="114">
        <v>268</v>
      </c>
      <c r="G54" s="114">
        <v>372</v>
      </c>
      <c r="H54" s="114">
        <v>324</v>
      </c>
      <c r="I54" s="140">
        <v>339</v>
      </c>
      <c r="J54" s="115">
        <v>-41</v>
      </c>
      <c r="K54" s="116">
        <v>-12.094395280235988</v>
      </c>
    </row>
    <row r="55" spans="1:11" ht="14.1" customHeight="1" x14ac:dyDescent="0.2">
      <c r="A55" s="306">
        <v>72</v>
      </c>
      <c r="B55" s="307" t="s">
        <v>281</v>
      </c>
      <c r="C55" s="308"/>
      <c r="D55" s="113">
        <v>3.5030909626140714</v>
      </c>
      <c r="E55" s="115">
        <v>238</v>
      </c>
      <c r="F55" s="114">
        <v>126</v>
      </c>
      <c r="G55" s="114">
        <v>273</v>
      </c>
      <c r="H55" s="114">
        <v>151</v>
      </c>
      <c r="I55" s="140">
        <v>161</v>
      </c>
      <c r="J55" s="115">
        <v>77</v>
      </c>
      <c r="K55" s="116">
        <v>47.826086956521742</v>
      </c>
    </row>
    <row r="56" spans="1:11" ht="14.1" customHeight="1" x14ac:dyDescent="0.2">
      <c r="A56" s="306" t="s">
        <v>282</v>
      </c>
      <c r="B56" s="307" t="s">
        <v>283</v>
      </c>
      <c r="C56" s="308"/>
      <c r="D56" s="113">
        <v>1.5013246982631734</v>
      </c>
      <c r="E56" s="115">
        <v>102</v>
      </c>
      <c r="F56" s="114">
        <v>49</v>
      </c>
      <c r="G56" s="114">
        <v>140</v>
      </c>
      <c r="H56" s="114">
        <v>49</v>
      </c>
      <c r="I56" s="140">
        <v>59</v>
      </c>
      <c r="J56" s="115">
        <v>43</v>
      </c>
      <c r="K56" s="116">
        <v>72.881355932203391</v>
      </c>
    </row>
    <row r="57" spans="1:11" ht="14.1" customHeight="1" x14ac:dyDescent="0.2">
      <c r="A57" s="306" t="s">
        <v>284</v>
      </c>
      <c r="B57" s="307" t="s">
        <v>285</v>
      </c>
      <c r="C57" s="308"/>
      <c r="D57" s="113">
        <v>1.5602001766264351</v>
      </c>
      <c r="E57" s="115">
        <v>106</v>
      </c>
      <c r="F57" s="114">
        <v>67</v>
      </c>
      <c r="G57" s="114">
        <v>87</v>
      </c>
      <c r="H57" s="114">
        <v>78</v>
      </c>
      <c r="I57" s="140">
        <v>70</v>
      </c>
      <c r="J57" s="115">
        <v>36</v>
      </c>
      <c r="K57" s="116">
        <v>51.428571428571431</v>
      </c>
    </row>
    <row r="58" spans="1:11" ht="14.1" customHeight="1" x14ac:dyDescent="0.2">
      <c r="A58" s="306">
        <v>73</v>
      </c>
      <c r="B58" s="307" t="s">
        <v>286</v>
      </c>
      <c r="C58" s="308"/>
      <c r="D58" s="113">
        <v>1.589637915808066</v>
      </c>
      <c r="E58" s="115">
        <v>108</v>
      </c>
      <c r="F58" s="114">
        <v>98</v>
      </c>
      <c r="G58" s="114">
        <v>205</v>
      </c>
      <c r="H58" s="114">
        <v>95</v>
      </c>
      <c r="I58" s="140">
        <v>94</v>
      </c>
      <c r="J58" s="115">
        <v>14</v>
      </c>
      <c r="K58" s="116">
        <v>14.893617021276595</v>
      </c>
    </row>
    <row r="59" spans="1:11" ht="14.1" customHeight="1" x14ac:dyDescent="0.2">
      <c r="A59" s="306" t="s">
        <v>287</v>
      </c>
      <c r="B59" s="307" t="s">
        <v>288</v>
      </c>
      <c r="C59" s="308"/>
      <c r="D59" s="113">
        <v>1.000883132175449</v>
      </c>
      <c r="E59" s="115">
        <v>68</v>
      </c>
      <c r="F59" s="114">
        <v>66</v>
      </c>
      <c r="G59" s="114">
        <v>144</v>
      </c>
      <c r="H59" s="114">
        <v>50</v>
      </c>
      <c r="I59" s="140">
        <v>52</v>
      </c>
      <c r="J59" s="115">
        <v>16</v>
      </c>
      <c r="K59" s="116">
        <v>30.76923076923077</v>
      </c>
    </row>
    <row r="60" spans="1:11" ht="14.1" customHeight="1" x14ac:dyDescent="0.2">
      <c r="A60" s="306">
        <v>81</v>
      </c>
      <c r="B60" s="307" t="s">
        <v>289</v>
      </c>
      <c r="C60" s="308"/>
      <c r="D60" s="113">
        <v>8.1100971445392993</v>
      </c>
      <c r="E60" s="115">
        <v>551</v>
      </c>
      <c r="F60" s="114">
        <v>416</v>
      </c>
      <c r="G60" s="114">
        <v>823</v>
      </c>
      <c r="H60" s="114">
        <v>406</v>
      </c>
      <c r="I60" s="140">
        <v>606</v>
      </c>
      <c r="J60" s="115">
        <v>-55</v>
      </c>
      <c r="K60" s="116">
        <v>-9.0759075907590763</v>
      </c>
    </row>
    <row r="61" spans="1:11" ht="14.1" customHeight="1" x14ac:dyDescent="0.2">
      <c r="A61" s="306" t="s">
        <v>290</v>
      </c>
      <c r="B61" s="307" t="s">
        <v>291</v>
      </c>
      <c r="C61" s="308"/>
      <c r="D61" s="113">
        <v>1.795702090079482</v>
      </c>
      <c r="E61" s="115">
        <v>122</v>
      </c>
      <c r="F61" s="114">
        <v>66</v>
      </c>
      <c r="G61" s="114">
        <v>163</v>
      </c>
      <c r="H61" s="114">
        <v>100</v>
      </c>
      <c r="I61" s="140">
        <v>140</v>
      </c>
      <c r="J61" s="115">
        <v>-18</v>
      </c>
      <c r="K61" s="116">
        <v>-12.857142857142858</v>
      </c>
    </row>
    <row r="62" spans="1:11" ht="14.1" customHeight="1" x14ac:dyDescent="0.2">
      <c r="A62" s="306" t="s">
        <v>292</v>
      </c>
      <c r="B62" s="307" t="s">
        <v>293</v>
      </c>
      <c r="C62" s="308"/>
      <c r="D62" s="113">
        <v>2.973211657344716</v>
      </c>
      <c r="E62" s="115">
        <v>202</v>
      </c>
      <c r="F62" s="114">
        <v>191</v>
      </c>
      <c r="G62" s="114">
        <v>475</v>
      </c>
      <c r="H62" s="114">
        <v>183</v>
      </c>
      <c r="I62" s="140">
        <v>206</v>
      </c>
      <c r="J62" s="115">
        <v>-4</v>
      </c>
      <c r="K62" s="116">
        <v>-1.941747572815534</v>
      </c>
    </row>
    <row r="63" spans="1:11" ht="14.1" customHeight="1" x14ac:dyDescent="0.2">
      <c r="A63" s="306"/>
      <c r="B63" s="307" t="s">
        <v>294</v>
      </c>
      <c r="C63" s="308"/>
      <c r="D63" s="113">
        <v>2.7818663526641152</v>
      </c>
      <c r="E63" s="115">
        <v>189</v>
      </c>
      <c r="F63" s="114">
        <v>169</v>
      </c>
      <c r="G63" s="114">
        <v>405</v>
      </c>
      <c r="H63" s="114">
        <v>166</v>
      </c>
      <c r="I63" s="140">
        <v>186</v>
      </c>
      <c r="J63" s="115">
        <v>3</v>
      </c>
      <c r="K63" s="116">
        <v>1.6129032258064515</v>
      </c>
    </row>
    <row r="64" spans="1:11" ht="14.1" customHeight="1" x14ac:dyDescent="0.2">
      <c r="A64" s="306" t="s">
        <v>295</v>
      </c>
      <c r="B64" s="307" t="s">
        <v>296</v>
      </c>
      <c r="C64" s="308"/>
      <c r="D64" s="113">
        <v>1.4130114807182808</v>
      </c>
      <c r="E64" s="115">
        <v>96</v>
      </c>
      <c r="F64" s="114">
        <v>75</v>
      </c>
      <c r="G64" s="114">
        <v>66</v>
      </c>
      <c r="H64" s="114">
        <v>52</v>
      </c>
      <c r="I64" s="140">
        <v>111</v>
      </c>
      <c r="J64" s="115">
        <v>-15</v>
      </c>
      <c r="K64" s="116">
        <v>-13.513513513513514</v>
      </c>
    </row>
    <row r="65" spans="1:11" ht="14.1" customHeight="1" x14ac:dyDescent="0.2">
      <c r="A65" s="306" t="s">
        <v>297</v>
      </c>
      <c r="B65" s="307" t="s">
        <v>298</v>
      </c>
      <c r="C65" s="308"/>
      <c r="D65" s="113">
        <v>0.92728878422137184</v>
      </c>
      <c r="E65" s="115">
        <v>63</v>
      </c>
      <c r="F65" s="114">
        <v>41</v>
      </c>
      <c r="G65" s="114">
        <v>59</v>
      </c>
      <c r="H65" s="114">
        <v>37</v>
      </c>
      <c r="I65" s="140">
        <v>65</v>
      </c>
      <c r="J65" s="115">
        <v>-2</v>
      </c>
      <c r="K65" s="116">
        <v>-3.0769230769230771</v>
      </c>
    </row>
    <row r="66" spans="1:11" ht="14.1" customHeight="1" x14ac:dyDescent="0.2">
      <c r="A66" s="306">
        <v>82</v>
      </c>
      <c r="B66" s="307" t="s">
        <v>299</v>
      </c>
      <c r="C66" s="308"/>
      <c r="D66" s="113">
        <v>2.6052399175743304</v>
      </c>
      <c r="E66" s="115">
        <v>177</v>
      </c>
      <c r="F66" s="114">
        <v>187</v>
      </c>
      <c r="G66" s="114">
        <v>339</v>
      </c>
      <c r="H66" s="114">
        <v>159</v>
      </c>
      <c r="I66" s="140">
        <v>164</v>
      </c>
      <c r="J66" s="115">
        <v>13</v>
      </c>
      <c r="K66" s="116">
        <v>7.9268292682926829</v>
      </c>
    </row>
    <row r="67" spans="1:11" ht="14.1" customHeight="1" x14ac:dyDescent="0.2">
      <c r="A67" s="306" t="s">
        <v>300</v>
      </c>
      <c r="B67" s="307" t="s">
        <v>301</v>
      </c>
      <c r="C67" s="308"/>
      <c r="D67" s="113">
        <v>1.6043567853988814</v>
      </c>
      <c r="E67" s="115">
        <v>109</v>
      </c>
      <c r="F67" s="114">
        <v>114</v>
      </c>
      <c r="G67" s="114">
        <v>194</v>
      </c>
      <c r="H67" s="114">
        <v>112</v>
      </c>
      <c r="I67" s="140">
        <v>93</v>
      </c>
      <c r="J67" s="115">
        <v>16</v>
      </c>
      <c r="K67" s="116">
        <v>17.204301075268816</v>
      </c>
    </row>
    <row r="68" spans="1:11" ht="14.1" customHeight="1" x14ac:dyDescent="0.2">
      <c r="A68" s="306" t="s">
        <v>302</v>
      </c>
      <c r="B68" s="307" t="s">
        <v>303</v>
      </c>
      <c r="C68" s="308"/>
      <c r="D68" s="113">
        <v>0.6476302619958787</v>
      </c>
      <c r="E68" s="115">
        <v>44</v>
      </c>
      <c r="F68" s="114">
        <v>47</v>
      </c>
      <c r="G68" s="114">
        <v>82</v>
      </c>
      <c r="H68" s="114">
        <v>28</v>
      </c>
      <c r="I68" s="140">
        <v>53</v>
      </c>
      <c r="J68" s="115">
        <v>-9</v>
      </c>
      <c r="K68" s="116">
        <v>-16.981132075471699</v>
      </c>
    </row>
    <row r="69" spans="1:11" ht="14.1" customHeight="1" x14ac:dyDescent="0.2">
      <c r="A69" s="306">
        <v>83</v>
      </c>
      <c r="B69" s="307" t="s">
        <v>304</v>
      </c>
      <c r="C69" s="308"/>
      <c r="D69" s="113">
        <v>3.4147777450691787</v>
      </c>
      <c r="E69" s="115">
        <v>232</v>
      </c>
      <c r="F69" s="114">
        <v>218</v>
      </c>
      <c r="G69" s="114">
        <v>500</v>
      </c>
      <c r="H69" s="114">
        <v>211</v>
      </c>
      <c r="I69" s="140">
        <v>221</v>
      </c>
      <c r="J69" s="115">
        <v>11</v>
      </c>
      <c r="K69" s="116">
        <v>4.9773755656108598</v>
      </c>
    </row>
    <row r="70" spans="1:11" ht="14.1" customHeight="1" x14ac:dyDescent="0.2">
      <c r="A70" s="306" t="s">
        <v>305</v>
      </c>
      <c r="B70" s="307" t="s">
        <v>306</v>
      </c>
      <c r="C70" s="308"/>
      <c r="D70" s="113">
        <v>3.0173682661171624</v>
      </c>
      <c r="E70" s="115">
        <v>205</v>
      </c>
      <c r="F70" s="114">
        <v>178</v>
      </c>
      <c r="G70" s="114">
        <v>432</v>
      </c>
      <c r="H70" s="114">
        <v>167</v>
      </c>
      <c r="I70" s="140">
        <v>182</v>
      </c>
      <c r="J70" s="115">
        <v>23</v>
      </c>
      <c r="K70" s="116">
        <v>12.637362637362637</v>
      </c>
    </row>
    <row r="71" spans="1:11" ht="14.1" customHeight="1" x14ac:dyDescent="0.2">
      <c r="A71" s="306"/>
      <c r="B71" s="307" t="s">
        <v>307</v>
      </c>
      <c r="C71" s="308"/>
      <c r="D71" s="113">
        <v>1.5454813070356197</v>
      </c>
      <c r="E71" s="115">
        <v>105</v>
      </c>
      <c r="F71" s="114">
        <v>104</v>
      </c>
      <c r="G71" s="114">
        <v>286</v>
      </c>
      <c r="H71" s="114">
        <v>91</v>
      </c>
      <c r="I71" s="140">
        <v>85</v>
      </c>
      <c r="J71" s="115">
        <v>20</v>
      </c>
      <c r="K71" s="116">
        <v>23.529411764705884</v>
      </c>
    </row>
    <row r="72" spans="1:11" ht="14.1" customHeight="1" x14ac:dyDescent="0.2">
      <c r="A72" s="306">
        <v>84</v>
      </c>
      <c r="B72" s="307" t="s">
        <v>308</v>
      </c>
      <c r="C72" s="308"/>
      <c r="D72" s="113">
        <v>4.680600529879305</v>
      </c>
      <c r="E72" s="115">
        <v>318</v>
      </c>
      <c r="F72" s="114">
        <v>362</v>
      </c>
      <c r="G72" s="114">
        <v>533</v>
      </c>
      <c r="H72" s="114">
        <v>320</v>
      </c>
      <c r="I72" s="140">
        <v>388</v>
      </c>
      <c r="J72" s="115">
        <v>-70</v>
      </c>
      <c r="K72" s="116">
        <v>-18.041237113402062</v>
      </c>
    </row>
    <row r="73" spans="1:11" ht="14.1" customHeight="1" x14ac:dyDescent="0.2">
      <c r="A73" s="306" t="s">
        <v>309</v>
      </c>
      <c r="B73" s="307" t="s">
        <v>310</v>
      </c>
      <c r="C73" s="308"/>
      <c r="D73" s="113">
        <v>1.4424492198999117</v>
      </c>
      <c r="E73" s="115">
        <v>98</v>
      </c>
      <c r="F73" s="114">
        <v>104</v>
      </c>
      <c r="G73" s="114">
        <v>254</v>
      </c>
      <c r="H73" s="114">
        <v>82</v>
      </c>
      <c r="I73" s="140">
        <v>133</v>
      </c>
      <c r="J73" s="115">
        <v>-35</v>
      </c>
      <c r="K73" s="116">
        <v>-26.315789473684209</v>
      </c>
    </row>
    <row r="74" spans="1:11" ht="14.1" customHeight="1" x14ac:dyDescent="0.2">
      <c r="A74" s="306" t="s">
        <v>311</v>
      </c>
      <c r="B74" s="307" t="s">
        <v>312</v>
      </c>
      <c r="C74" s="308"/>
      <c r="D74" s="113">
        <v>0.20606417427141596</v>
      </c>
      <c r="E74" s="115">
        <v>14</v>
      </c>
      <c r="F74" s="114">
        <v>24</v>
      </c>
      <c r="G74" s="114">
        <v>42</v>
      </c>
      <c r="H74" s="114">
        <v>17</v>
      </c>
      <c r="I74" s="140">
        <v>28</v>
      </c>
      <c r="J74" s="115">
        <v>-14</v>
      </c>
      <c r="K74" s="116">
        <v>-50</v>
      </c>
    </row>
    <row r="75" spans="1:11" ht="14.1" customHeight="1" x14ac:dyDescent="0.2">
      <c r="A75" s="306" t="s">
        <v>313</v>
      </c>
      <c r="B75" s="307" t="s">
        <v>314</v>
      </c>
      <c r="C75" s="308"/>
      <c r="D75" s="113">
        <v>2.0900794818957906</v>
      </c>
      <c r="E75" s="115">
        <v>142</v>
      </c>
      <c r="F75" s="114">
        <v>209</v>
      </c>
      <c r="G75" s="114">
        <v>151</v>
      </c>
      <c r="H75" s="114">
        <v>178</v>
      </c>
      <c r="I75" s="140">
        <v>157</v>
      </c>
      <c r="J75" s="115">
        <v>-15</v>
      </c>
      <c r="K75" s="116">
        <v>-9.5541401273885356</v>
      </c>
    </row>
    <row r="76" spans="1:11" ht="14.1" customHeight="1" x14ac:dyDescent="0.2">
      <c r="A76" s="306">
        <v>91</v>
      </c>
      <c r="B76" s="307" t="s">
        <v>315</v>
      </c>
      <c r="C76" s="308"/>
      <c r="D76" s="113">
        <v>0.3974094789520165</v>
      </c>
      <c r="E76" s="115">
        <v>27</v>
      </c>
      <c r="F76" s="114">
        <v>20</v>
      </c>
      <c r="G76" s="114">
        <v>25</v>
      </c>
      <c r="H76" s="114">
        <v>25</v>
      </c>
      <c r="I76" s="140">
        <v>20</v>
      </c>
      <c r="J76" s="115">
        <v>7</v>
      </c>
      <c r="K76" s="116">
        <v>35</v>
      </c>
    </row>
    <row r="77" spans="1:11" ht="14.1" customHeight="1" x14ac:dyDescent="0.2">
      <c r="A77" s="306">
        <v>92</v>
      </c>
      <c r="B77" s="307" t="s">
        <v>316</v>
      </c>
      <c r="C77" s="308"/>
      <c r="D77" s="113">
        <v>4.4303797468354427</v>
      </c>
      <c r="E77" s="115">
        <v>301</v>
      </c>
      <c r="F77" s="114">
        <v>284</v>
      </c>
      <c r="G77" s="114">
        <v>318</v>
      </c>
      <c r="H77" s="114">
        <v>262</v>
      </c>
      <c r="I77" s="140">
        <v>354</v>
      </c>
      <c r="J77" s="115">
        <v>-53</v>
      </c>
      <c r="K77" s="116">
        <v>-14.971751412429379</v>
      </c>
    </row>
    <row r="78" spans="1:11" ht="14.1" customHeight="1" x14ac:dyDescent="0.2">
      <c r="A78" s="306">
        <v>93</v>
      </c>
      <c r="B78" s="307" t="s">
        <v>317</v>
      </c>
      <c r="C78" s="308"/>
      <c r="D78" s="113">
        <v>5.88754783632617E-2</v>
      </c>
      <c r="E78" s="115">
        <v>4</v>
      </c>
      <c r="F78" s="114">
        <v>4</v>
      </c>
      <c r="G78" s="114">
        <v>8</v>
      </c>
      <c r="H78" s="114" t="s">
        <v>513</v>
      </c>
      <c r="I78" s="140">
        <v>6</v>
      </c>
      <c r="J78" s="115">
        <v>-2</v>
      </c>
      <c r="K78" s="116">
        <v>-33.333333333333336</v>
      </c>
    </row>
    <row r="79" spans="1:11" ht="14.1" customHeight="1" x14ac:dyDescent="0.2">
      <c r="A79" s="306">
        <v>94</v>
      </c>
      <c r="B79" s="307" t="s">
        <v>318</v>
      </c>
      <c r="C79" s="308"/>
      <c r="D79" s="113">
        <v>0.897851045039741</v>
      </c>
      <c r="E79" s="115">
        <v>61</v>
      </c>
      <c r="F79" s="114">
        <v>83</v>
      </c>
      <c r="G79" s="114">
        <v>127</v>
      </c>
      <c r="H79" s="114">
        <v>76</v>
      </c>
      <c r="I79" s="140">
        <v>91</v>
      </c>
      <c r="J79" s="115">
        <v>-30</v>
      </c>
      <c r="K79" s="116">
        <v>-32.967032967032964</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v>0.26493965263467767</v>
      </c>
      <c r="E81" s="143">
        <v>18</v>
      </c>
      <c r="F81" s="144">
        <v>31</v>
      </c>
      <c r="G81" s="144">
        <v>95</v>
      </c>
      <c r="H81" s="144">
        <v>14</v>
      </c>
      <c r="I81" s="145">
        <v>16</v>
      </c>
      <c r="J81" s="143">
        <v>2</v>
      </c>
      <c r="K81" s="146">
        <v>12.5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7379</v>
      </c>
      <c r="E11" s="114">
        <v>6167</v>
      </c>
      <c r="F11" s="114">
        <v>7466</v>
      </c>
      <c r="G11" s="114">
        <v>6101</v>
      </c>
      <c r="H11" s="140">
        <v>7338</v>
      </c>
      <c r="I11" s="115">
        <v>41</v>
      </c>
      <c r="J11" s="116">
        <v>0.55873535023167076</v>
      </c>
    </row>
    <row r="12" spans="1:15" s="110" customFormat="1" ht="24.95" customHeight="1" x14ac:dyDescent="0.2">
      <c r="A12" s="193" t="s">
        <v>132</v>
      </c>
      <c r="B12" s="194" t="s">
        <v>133</v>
      </c>
      <c r="C12" s="113">
        <v>9.4863802683290421E-2</v>
      </c>
      <c r="D12" s="115">
        <v>7</v>
      </c>
      <c r="E12" s="114">
        <v>3</v>
      </c>
      <c r="F12" s="114">
        <v>4</v>
      </c>
      <c r="G12" s="114" t="s">
        <v>513</v>
      </c>
      <c r="H12" s="140">
        <v>0</v>
      </c>
      <c r="I12" s="115">
        <v>7</v>
      </c>
      <c r="J12" s="116" t="s">
        <v>514</v>
      </c>
    </row>
    <row r="13" spans="1:15" s="110" customFormat="1" ht="24.95" customHeight="1" x14ac:dyDescent="0.2">
      <c r="A13" s="193" t="s">
        <v>134</v>
      </c>
      <c r="B13" s="199" t="s">
        <v>214</v>
      </c>
      <c r="C13" s="113">
        <v>1.2874373221303699</v>
      </c>
      <c r="D13" s="115">
        <v>95</v>
      </c>
      <c r="E13" s="114">
        <v>47</v>
      </c>
      <c r="F13" s="114">
        <v>95</v>
      </c>
      <c r="G13" s="114" t="s">
        <v>513</v>
      </c>
      <c r="H13" s="140">
        <v>93</v>
      </c>
      <c r="I13" s="115">
        <v>2</v>
      </c>
      <c r="J13" s="116">
        <v>2.150537634408602</v>
      </c>
    </row>
    <row r="14" spans="1:15" s="287" customFormat="1" ht="24.95" customHeight="1" x14ac:dyDescent="0.2">
      <c r="A14" s="193" t="s">
        <v>215</v>
      </c>
      <c r="B14" s="199" t="s">
        <v>137</v>
      </c>
      <c r="C14" s="113">
        <v>6.5591543569589374</v>
      </c>
      <c r="D14" s="115">
        <v>484</v>
      </c>
      <c r="E14" s="114">
        <v>343</v>
      </c>
      <c r="F14" s="114">
        <v>340</v>
      </c>
      <c r="G14" s="114">
        <v>311</v>
      </c>
      <c r="H14" s="140">
        <v>450</v>
      </c>
      <c r="I14" s="115">
        <v>34</v>
      </c>
      <c r="J14" s="116">
        <v>7.5555555555555554</v>
      </c>
      <c r="K14" s="110"/>
      <c r="L14" s="110"/>
      <c r="M14" s="110"/>
      <c r="N14" s="110"/>
      <c r="O14" s="110"/>
    </row>
    <row r="15" spans="1:15" s="110" customFormat="1" ht="24.95" customHeight="1" x14ac:dyDescent="0.2">
      <c r="A15" s="193" t="s">
        <v>216</v>
      </c>
      <c r="B15" s="199" t="s">
        <v>217</v>
      </c>
      <c r="C15" s="113">
        <v>1.4907168993088495</v>
      </c>
      <c r="D15" s="115">
        <v>110</v>
      </c>
      <c r="E15" s="114">
        <v>83</v>
      </c>
      <c r="F15" s="114">
        <v>80</v>
      </c>
      <c r="G15" s="114">
        <v>74</v>
      </c>
      <c r="H15" s="140">
        <v>107</v>
      </c>
      <c r="I15" s="115">
        <v>3</v>
      </c>
      <c r="J15" s="116">
        <v>2.8037383177570092</v>
      </c>
    </row>
    <row r="16" spans="1:15" s="287" customFormat="1" ht="24.95" customHeight="1" x14ac:dyDescent="0.2">
      <c r="A16" s="193" t="s">
        <v>218</v>
      </c>
      <c r="B16" s="199" t="s">
        <v>141</v>
      </c>
      <c r="C16" s="113">
        <v>4.4585987261146496</v>
      </c>
      <c r="D16" s="115">
        <v>329</v>
      </c>
      <c r="E16" s="114">
        <v>249</v>
      </c>
      <c r="F16" s="114">
        <v>252</v>
      </c>
      <c r="G16" s="114">
        <v>227</v>
      </c>
      <c r="H16" s="140">
        <v>332</v>
      </c>
      <c r="I16" s="115">
        <v>-3</v>
      </c>
      <c r="J16" s="116">
        <v>-0.90361445783132532</v>
      </c>
      <c r="K16" s="110"/>
      <c r="L16" s="110"/>
      <c r="M16" s="110"/>
      <c r="N16" s="110"/>
      <c r="O16" s="110"/>
    </row>
    <row r="17" spans="1:15" s="110" customFormat="1" ht="24.95" customHeight="1" x14ac:dyDescent="0.2">
      <c r="A17" s="193" t="s">
        <v>142</v>
      </c>
      <c r="B17" s="199" t="s">
        <v>220</v>
      </c>
      <c r="C17" s="113">
        <v>0.60983873153543844</v>
      </c>
      <c r="D17" s="115">
        <v>45</v>
      </c>
      <c r="E17" s="114">
        <v>11</v>
      </c>
      <c r="F17" s="114">
        <v>8</v>
      </c>
      <c r="G17" s="114">
        <v>10</v>
      </c>
      <c r="H17" s="140">
        <v>11</v>
      </c>
      <c r="I17" s="115">
        <v>34</v>
      </c>
      <c r="J17" s="116" t="s">
        <v>515</v>
      </c>
    </row>
    <row r="18" spans="1:15" s="287" customFormat="1" ht="24.95" customHeight="1" x14ac:dyDescent="0.2">
      <c r="A18" s="201" t="s">
        <v>144</v>
      </c>
      <c r="B18" s="202" t="s">
        <v>145</v>
      </c>
      <c r="C18" s="113">
        <v>3.6861363328364276</v>
      </c>
      <c r="D18" s="115">
        <v>272</v>
      </c>
      <c r="E18" s="114">
        <v>169</v>
      </c>
      <c r="F18" s="114">
        <v>215</v>
      </c>
      <c r="G18" s="114" t="s">
        <v>513</v>
      </c>
      <c r="H18" s="140">
        <v>231</v>
      </c>
      <c r="I18" s="115">
        <v>41</v>
      </c>
      <c r="J18" s="116">
        <v>17.748917748917748</v>
      </c>
      <c r="K18" s="110"/>
      <c r="L18" s="110"/>
      <c r="M18" s="110"/>
      <c r="N18" s="110"/>
      <c r="O18" s="110"/>
    </row>
    <row r="19" spans="1:15" s="110" customFormat="1" ht="24.95" customHeight="1" x14ac:dyDescent="0.2">
      <c r="A19" s="193" t="s">
        <v>146</v>
      </c>
      <c r="B19" s="199" t="s">
        <v>147</v>
      </c>
      <c r="C19" s="113">
        <v>12.522021954194335</v>
      </c>
      <c r="D19" s="115">
        <v>924</v>
      </c>
      <c r="E19" s="114">
        <v>588</v>
      </c>
      <c r="F19" s="114">
        <v>784</v>
      </c>
      <c r="G19" s="114">
        <v>665</v>
      </c>
      <c r="H19" s="140">
        <v>839</v>
      </c>
      <c r="I19" s="115">
        <v>85</v>
      </c>
      <c r="J19" s="116">
        <v>10.131108462455304</v>
      </c>
    </row>
    <row r="20" spans="1:15" s="287" customFormat="1" ht="24.95" customHeight="1" x14ac:dyDescent="0.2">
      <c r="A20" s="193" t="s">
        <v>148</v>
      </c>
      <c r="B20" s="199" t="s">
        <v>149</v>
      </c>
      <c r="C20" s="113">
        <v>6.5727063287708365</v>
      </c>
      <c r="D20" s="115">
        <v>485</v>
      </c>
      <c r="E20" s="114">
        <v>500</v>
      </c>
      <c r="F20" s="114">
        <v>483</v>
      </c>
      <c r="G20" s="114">
        <v>423</v>
      </c>
      <c r="H20" s="140">
        <v>585</v>
      </c>
      <c r="I20" s="115">
        <v>-100</v>
      </c>
      <c r="J20" s="116">
        <v>-17.094017094017094</v>
      </c>
      <c r="K20" s="110"/>
      <c r="L20" s="110"/>
      <c r="M20" s="110"/>
      <c r="N20" s="110"/>
      <c r="O20" s="110"/>
    </row>
    <row r="21" spans="1:15" s="110" customFormat="1" ht="24.95" customHeight="1" x14ac:dyDescent="0.2">
      <c r="A21" s="201" t="s">
        <v>150</v>
      </c>
      <c r="B21" s="202" t="s">
        <v>151</v>
      </c>
      <c r="C21" s="113">
        <v>9.6896598455075207</v>
      </c>
      <c r="D21" s="115">
        <v>715</v>
      </c>
      <c r="E21" s="114">
        <v>768</v>
      </c>
      <c r="F21" s="114">
        <v>906</v>
      </c>
      <c r="G21" s="114">
        <v>725</v>
      </c>
      <c r="H21" s="140">
        <v>677</v>
      </c>
      <c r="I21" s="115">
        <v>38</v>
      </c>
      <c r="J21" s="116">
        <v>5.6129985228951256</v>
      </c>
    </row>
    <row r="22" spans="1:15" s="110" customFormat="1" ht="24.95" customHeight="1" x14ac:dyDescent="0.2">
      <c r="A22" s="201" t="s">
        <v>152</v>
      </c>
      <c r="B22" s="199" t="s">
        <v>153</v>
      </c>
      <c r="C22" s="113">
        <v>1.2874373221303699</v>
      </c>
      <c r="D22" s="115">
        <v>95</v>
      </c>
      <c r="E22" s="114">
        <v>97</v>
      </c>
      <c r="F22" s="114">
        <v>98</v>
      </c>
      <c r="G22" s="114">
        <v>104</v>
      </c>
      <c r="H22" s="140">
        <v>113</v>
      </c>
      <c r="I22" s="115">
        <v>-18</v>
      </c>
      <c r="J22" s="116">
        <v>-15.929203539823009</v>
      </c>
    </row>
    <row r="23" spans="1:15" s="110" customFormat="1" ht="24.95" customHeight="1" x14ac:dyDescent="0.2">
      <c r="A23" s="193" t="s">
        <v>154</v>
      </c>
      <c r="B23" s="199" t="s">
        <v>155</v>
      </c>
      <c r="C23" s="113">
        <v>1.3551971811898631</v>
      </c>
      <c r="D23" s="115">
        <v>100</v>
      </c>
      <c r="E23" s="114">
        <v>67</v>
      </c>
      <c r="F23" s="114">
        <v>108</v>
      </c>
      <c r="G23" s="114">
        <v>91</v>
      </c>
      <c r="H23" s="140">
        <v>125</v>
      </c>
      <c r="I23" s="115">
        <v>-25</v>
      </c>
      <c r="J23" s="116">
        <v>-20</v>
      </c>
    </row>
    <row r="24" spans="1:15" s="110" customFormat="1" ht="24.95" customHeight="1" x14ac:dyDescent="0.2">
      <c r="A24" s="193" t="s">
        <v>156</v>
      </c>
      <c r="B24" s="199" t="s">
        <v>221</v>
      </c>
      <c r="C24" s="113">
        <v>6.8572977368207075</v>
      </c>
      <c r="D24" s="115">
        <v>506</v>
      </c>
      <c r="E24" s="114">
        <v>374</v>
      </c>
      <c r="F24" s="114">
        <v>500</v>
      </c>
      <c r="G24" s="114">
        <v>436</v>
      </c>
      <c r="H24" s="140">
        <v>445</v>
      </c>
      <c r="I24" s="115">
        <v>61</v>
      </c>
      <c r="J24" s="116">
        <v>13.707865168539326</v>
      </c>
    </row>
    <row r="25" spans="1:15" s="110" customFormat="1" ht="24.95" customHeight="1" x14ac:dyDescent="0.2">
      <c r="A25" s="193" t="s">
        <v>222</v>
      </c>
      <c r="B25" s="204" t="s">
        <v>159</v>
      </c>
      <c r="C25" s="113">
        <v>12.115462799837376</v>
      </c>
      <c r="D25" s="115">
        <v>894</v>
      </c>
      <c r="E25" s="114">
        <v>826</v>
      </c>
      <c r="F25" s="114">
        <v>923</v>
      </c>
      <c r="G25" s="114">
        <v>754</v>
      </c>
      <c r="H25" s="140">
        <v>962</v>
      </c>
      <c r="I25" s="115">
        <v>-68</v>
      </c>
      <c r="J25" s="116">
        <v>-7.0686070686070686</v>
      </c>
    </row>
    <row r="26" spans="1:15" s="110" customFormat="1" ht="24.95" customHeight="1" x14ac:dyDescent="0.2">
      <c r="A26" s="201">
        <v>782.78300000000002</v>
      </c>
      <c r="B26" s="203" t="s">
        <v>160</v>
      </c>
      <c r="C26" s="113">
        <v>8.9171974522292992</v>
      </c>
      <c r="D26" s="115">
        <v>658</v>
      </c>
      <c r="E26" s="114">
        <v>665</v>
      </c>
      <c r="F26" s="114">
        <v>670</v>
      </c>
      <c r="G26" s="114">
        <v>698</v>
      </c>
      <c r="H26" s="140">
        <v>757</v>
      </c>
      <c r="I26" s="115">
        <v>-99</v>
      </c>
      <c r="J26" s="116">
        <v>-13.077939233817702</v>
      </c>
    </row>
    <row r="27" spans="1:15" s="110" customFormat="1" ht="24.95" customHeight="1" x14ac:dyDescent="0.2">
      <c r="A27" s="193" t="s">
        <v>161</v>
      </c>
      <c r="B27" s="199" t="s">
        <v>162</v>
      </c>
      <c r="C27" s="113">
        <v>3.5912725301531374</v>
      </c>
      <c r="D27" s="115">
        <v>265</v>
      </c>
      <c r="E27" s="114">
        <v>189</v>
      </c>
      <c r="F27" s="114">
        <v>163</v>
      </c>
      <c r="G27" s="114">
        <v>170</v>
      </c>
      <c r="H27" s="140">
        <v>178</v>
      </c>
      <c r="I27" s="115">
        <v>87</v>
      </c>
      <c r="J27" s="116">
        <v>48.876404494382022</v>
      </c>
    </row>
    <row r="28" spans="1:15" s="110" customFormat="1" ht="24.95" customHeight="1" x14ac:dyDescent="0.2">
      <c r="A28" s="193" t="s">
        <v>163</v>
      </c>
      <c r="B28" s="199" t="s">
        <v>164</v>
      </c>
      <c r="C28" s="113">
        <v>5.5427564710665402</v>
      </c>
      <c r="D28" s="115">
        <v>409</v>
      </c>
      <c r="E28" s="114">
        <v>358</v>
      </c>
      <c r="F28" s="114">
        <v>594</v>
      </c>
      <c r="G28" s="114">
        <v>356</v>
      </c>
      <c r="H28" s="140">
        <v>435</v>
      </c>
      <c r="I28" s="115">
        <v>-26</v>
      </c>
      <c r="J28" s="116">
        <v>-5.9770114942528734</v>
      </c>
    </row>
    <row r="29" spans="1:15" s="110" customFormat="1" ht="24.95" customHeight="1" x14ac:dyDescent="0.2">
      <c r="A29" s="193">
        <v>86</v>
      </c>
      <c r="B29" s="199" t="s">
        <v>165</v>
      </c>
      <c r="C29" s="113">
        <v>7.1012332294348823</v>
      </c>
      <c r="D29" s="115">
        <v>524</v>
      </c>
      <c r="E29" s="114">
        <v>376</v>
      </c>
      <c r="F29" s="114">
        <v>483</v>
      </c>
      <c r="G29" s="114">
        <v>361</v>
      </c>
      <c r="H29" s="140">
        <v>446</v>
      </c>
      <c r="I29" s="115">
        <v>78</v>
      </c>
      <c r="J29" s="116">
        <v>17.488789237668161</v>
      </c>
    </row>
    <row r="30" spans="1:15" s="110" customFormat="1" ht="24.95" customHeight="1" x14ac:dyDescent="0.2">
      <c r="A30" s="193">
        <v>87.88</v>
      </c>
      <c r="B30" s="204" t="s">
        <v>166</v>
      </c>
      <c r="C30" s="113">
        <v>6.8437457650088085</v>
      </c>
      <c r="D30" s="115">
        <v>505</v>
      </c>
      <c r="E30" s="114">
        <v>439</v>
      </c>
      <c r="F30" s="114">
        <v>669</v>
      </c>
      <c r="G30" s="114">
        <v>469</v>
      </c>
      <c r="H30" s="140">
        <v>563</v>
      </c>
      <c r="I30" s="115">
        <v>-58</v>
      </c>
      <c r="J30" s="116">
        <v>-10.301953818827709</v>
      </c>
    </row>
    <row r="31" spans="1:15" s="110" customFormat="1" ht="24.95" customHeight="1" x14ac:dyDescent="0.2">
      <c r="A31" s="193" t="s">
        <v>167</v>
      </c>
      <c r="B31" s="199" t="s">
        <v>168</v>
      </c>
      <c r="C31" s="113">
        <v>5.9764195690472963</v>
      </c>
      <c r="D31" s="115">
        <v>441</v>
      </c>
      <c r="E31" s="114">
        <v>358</v>
      </c>
      <c r="F31" s="114">
        <v>431</v>
      </c>
      <c r="G31" s="114">
        <v>269</v>
      </c>
      <c r="H31" s="140">
        <v>439</v>
      </c>
      <c r="I31" s="115">
        <v>2</v>
      </c>
      <c r="J31" s="116">
        <v>0.45558086560364464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9.4863802683290421E-2</v>
      </c>
      <c r="D34" s="115">
        <v>7</v>
      </c>
      <c r="E34" s="114">
        <v>3</v>
      </c>
      <c r="F34" s="114">
        <v>4</v>
      </c>
      <c r="G34" s="114" t="s">
        <v>513</v>
      </c>
      <c r="H34" s="140">
        <v>0</v>
      </c>
      <c r="I34" s="115">
        <v>7</v>
      </c>
      <c r="J34" s="116" t="s">
        <v>514</v>
      </c>
    </row>
    <row r="35" spans="1:10" s="110" customFormat="1" ht="24.95" customHeight="1" x14ac:dyDescent="0.2">
      <c r="A35" s="292" t="s">
        <v>171</v>
      </c>
      <c r="B35" s="293" t="s">
        <v>172</v>
      </c>
      <c r="C35" s="113">
        <v>11.532728011925736</v>
      </c>
      <c r="D35" s="115">
        <v>851</v>
      </c>
      <c r="E35" s="114">
        <v>559</v>
      </c>
      <c r="F35" s="114">
        <v>650</v>
      </c>
      <c r="G35" s="114" t="s">
        <v>513</v>
      </c>
      <c r="H35" s="140">
        <v>774</v>
      </c>
      <c r="I35" s="115">
        <v>77</v>
      </c>
      <c r="J35" s="116">
        <v>9.9483204134366918</v>
      </c>
    </row>
    <row r="36" spans="1:10" s="110" customFormat="1" ht="24.95" customHeight="1" x14ac:dyDescent="0.2">
      <c r="A36" s="294" t="s">
        <v>173</v>
      </c>
      <c r="B36" s="295" t="s">
        <v>174</v>
      </c>
      <c r="C36" s="125">
        <v>88.372408185390981</v>
      </c>
      <c r="D36" s="143">
        <v>6521</v>
      </c>
      <c r="E36" s="144">
        <v>5605</v>
      </c>
      <c r="F36" s="144">
        <v>6812</v>
      </c>
      <c r="G36" s="144">
        <v>5521</v>
      </c>
      <c r="H36" s="145">
        <v>6564</v>
      </c>
      <c r="I36" s="143">
        <v>-43</v>
      </c>
      <c r="J36" s="146">
        <v>-0.65508836075563681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7379</v>
      </c>
      <c r="F11" s="264">
        <v>6167</v>
      </c>
      <c r="G11" s="264">
        <v>7466</v>
      </c>
      <c r="H11" s="264">
        <v>6101</v>
      </c>
      <c r="I11" s="265">
        <v>7338</v>
      </c>
      <c r="J11" s="263">
        <v>41</v>
      </c>
      <c r="K11" s="266">
        <v>0.55873535023167076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19.026968423905679</v>
      </c>
      <c r="E13" s="115">
        <v>1404</v>
      </c>
      <c r="F13" s="114">
        <v>1396</v>
      </c>
      <c r="G13" s="114">
        <v>1684</v>
      </c>
      <c r="H13" s="114">
        <v>1266</v>
      </c>
      <c r="I13" s="140">
        <v>1459</v>
      </c>
      <c r="J13" s="115">
        <v>-55</v>
      </c>
      <c r="K13" s="116">
        <v>-3.7697052775873887</v>
      </c>
    </row>
    <row r="14" spans="1:17" ht="15.95" customHeight="1" x14ac:dyDescent="0.2">
      <c r="A14" s="306" t="s">
        <v>230</v>
      </c>
      <c r="B14" s="307"/>
      <c r="C14" s="308"/>
      <c r="D14" s="113">
        <v>58.707141889144872</v>
      </c>
      <c r="E14" s="115">
        <v>4332</v>
      </c>
      <c r="F14" s="114">
        <v>3408</v>
      </c>
      <c r="G14" s="114">
        <v>4168</v>
      </c>
      <c r="H14" s="114">
        <v>3458</v>
      </c>
      <c r="I14" s="140">
        <v>4249</v>
      </c>
      <c r="J14" s="115">
        <v>83</v>
      </c>
      <c r="K14" s="116">
        <v>1.9534008001882797</v>
      </c>
    </row>
    <row r="15" spans="1:17" ht="15.95" customHeight="1" x14ac:dyDescent="0.2">
      <c r="A15" s="306" t="s">
        <v>231</v>
      </c>
      <c r="B15" s="307"/>
      <c r="C15" s="308"/>
      <c r="D15" s="113">
        <v>9.1204770294077786</v>
      </c>
      <c r="E15" s="115">
        <v>673</v>
      </c>
      <c r="F15" s="114">
        <v>553</v>
      </c>
      <c r="G15" s="114">
        <v>650</v>
      </c>
      <c r="H15" s="114">
        <v>582</v>
      </c>
      <c r="I15" s="140">
        <v>743</v>
      </c>
      <c r="J15" s="115">
        <v>-70</v>
      </c>
      <c r="K15" s="116">
        <v>-9.4212651413189779</v>
      </c>
    </row>
    <row r="16" spans="1:17" ht="15.95" customHeight="1" x14ac:dyDescent="0.2">
      <c r="A16" s="306" t="s">
        <v>232</v>
      </c>
      <c r="B16" s="307"/>
      <c r="C16" s="308"/>
      <c r="D16" s="113">
        <v>12.725301531372814</v>
      </c>
      <c r="E16" s="115">
        <v>939</v>
      </c>
      <c r="F16" s="114">
        <v>784</v>
      </c>
      <c r="G16" s="114">
        <v>920</v>
      </c>
      <c r="H16" s="114">
        <v>769</v>
      </c>
      <c r="I16" s="140">
        <v>868</v>
      </c>
      <c r="J16" s="115">
        <v>71</v>
      </c>
      <c r="K16" s="116">
        <v>8.1797235023041477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0.25748746442607401</v>
      </c>
      <c r="E18" s="115">
        <v>19</v>
      </c>
      <c r="F18" s="114">
        <v>15</v>
      </c>
      <c r="G18" s="114">
        <v>15</v>
      </c>
      <c r="H18" s="114">
        <v>17</v>
      </c>
      <c r="I18" s="140">
        <v>34</v>
      </c>
      <c r="J18" s="115">
        <v>-15</v>
      </c>
      <c r="K18" s="116">
        <v>-44.117647058823529</v>
      </c>
    </row>
    <row r="19" spans="1:11" ht="14.1" customHeight="1" x14ac:dyDescent="0.2">
      <c r="A19" s="306" t="s">
        <v>235</v>
      </c>
      <c r="B19" s="307" t="s">
        <v>236</v>
      </c>
      <c r="C19" s="308"/>
      <c r="D19" s="113">
        <v>0.14907168993088493</v>
      </c>
      <c r="E19" s="115">
        <v>11</v>
      </c>
      <c r="F19" s="114">
        <v>9</v>
      </c>
      <c r="G19" s="114">
        <v>8</v>
      </c>
      <c r="H19" s="114">
        <v>7</v>
      </c>
      <c r="I19" s="140">
        <v>26</v>
      </c>
      <c r="J19" s="115">
        <v>-15</v>
      </c>
      <c r="K19" s="116">
        <v>-57.692307692307693</v>
      </c>
    </row>
    <row r="20" spans="1:11" ht="14.1" customHeight="1" x14ac:dyDescent="0.2">
      <c r="A20" s="306">
        <v>12</v>
      </c>
      <c r="B20" s="307" t="s">
        <v>237</v>
      </c>
      <c r="C20" s="308"/>
      <c r="D20" s="113">
        <v>0.75891042146632337</v>
      </c>
      <c r="E20" s="115">
        <v>56</v>
      </c>
      <c r="F20" s="114">
        <v>73</v>
      </c>
      <c r="G20" s="114">
        <v>75</v>
      </c>
      <c r="H20" s="114">
        <v>51</v>
      </c>
      <c r="I20" s="140">
        <v>57</v>
      </c>
      <c r="J20" s="115">
        <v>-1</v>
      </c>
      <c r="K20" s="116">
        <v>-1.7543859649122806</v>
      </c>
    </row>
    <row r="21" spans="1:11" ht="14.1" customHeight="1" x14ac:dyDescent="0.2">
      <c r="A21" s="306">
        <v>21</v>
      </c>
      <c r="B21" s="307" t="s">
        <v>238</v>
      </c>
      <c r="C21" s="308"/>
      <c r="D21" s="113">
        <v>0.12196774630708768</v>
      </c>
      <c r="E21" s="115">
        <v>9</v>
      </c>
      <c r="F21" s="114" t="s">
        <v>513</v>
      </c>
      <c r="G21" s="114" t="s">
        <v>513</v>
      </c>
      <c r="H21" s="114">
        <v>3</v>
      </c>
      <c r="I21" s="140">
        <v>10</v>
      </c>
      <c r="J21" s="115">
        <v>-1</v>
      </c>
      <c r="K21" s="116">
        <v>-10</v>
      </c>
    </row>
    <row r="22" spans="1:11" ht="14.1" customHeight="1" x14ac:dyDescent="0.2">
      <c r="A22" s="306">
        <v>22</v>
      </c>
      <c r="B22" s="307" t="s">
        <v>239</v>
      </c>
      <c r="C22" s="308"/>
      <c r="D22" s="113">
        <v>0.66404661878303295</v>
      </c>
      <c r="E22" s="115">
        <v>49</v>
      </c>
      <c r="F22" s="114">
        <v>35</v>
      </c>
      <c r="G22" s="114">
        <v>46</v>
      </c>
      <c r="H22" s="114">
        <v>62</v>
      </c>
      <c r="I22" s="140">
        <v>57</v>
      </c>
      <c r="J22" s="115">
        <v>-8</v>
      </c>
      <c r="K22" s="116">
        <v>-14.035087719298245</v>
      </c>
    </row>
    <row r="23" spans="1:11" ht="14.1" customHeight="1" x14ac:dyDescent="0.2">
      <c r="A23" s="306">
        <v>23</v>
      </c>
      <c r="B23" s="307" t="s">
        <v>240</v>
      </c>
      <c r="C23" s="308"/>
      <c r="D23" s="113">
        <v>0.28459140804987126</v>
      </c>
      <c r="E23" s="115">
        <v>21</v>
      </c>
      <c r="F23" s="114">
        <v>19</v>
      </c>
      <c r="G23" s="114">
        <v>34</v>
      </c>
      <c r="H23" s="114">
        <v>25</v>
      </c>
      <c r="I23" s="140">
        <v>53</v>
      </c>
      <c r="J23" s="115">
        <v>-32</v>
      </c>
      <c r="K23" s="116">
        <v>-60.377358490566039</v>
      </c>
    </row>
    <row r="24" spans="1:11" ht="14.1" customHeight="1" x14ac:dyDescent="0.2">
      <c r="A24" s="306">
        <v>24</v>
      </c>
      <c r="B24" s="307" t="s">
        <v>241</v>
      </c>
      <c r="C24" s="308"/>
      <c r="D24" s="113">
        <v>2.9814337986176991</v>
      </c>
      <c r="E24" s="115">
        <v>220</v>
      </c>
      <c r="F24" s="114">
        <v>166</v>
      </c>
      <c r="G24" s="114">
        <v>169</v>
      </c>
      <c r="H24" s="114">
        <v>211</v>
      </c>
      <c r="I24" s="140">
        <v>240</v>
      </c>
      <c r="J24" s="115">
        <v>-20</v>
      </c>
      <c r="K24" s="116">
        <v>-8.3333333333333339</v>
      </c>
    </row>
    <row r="25" spans="1:11" ht="14.1" customHeight="1" x14ac:dyDescent="0.2">
      <c r="A25" s="306">
        <v>25</v>
      </c>
      <c r="B25" s="307" t="s">
        <v>242</v>
      </c>
      <c r="C25" s="308"/>
      <c r="D25" s="113">
        <v>5.0684374576500879</v>
      </c>
      <c r="E25" s="115">
        <v>374</v>
      </c>
      <c r="F25" s="114">
        <v>294</v>
      </c>
      <c r="G25" s="114">
        <v>326</v>
      </c>
      <c r="H25" s="114">
        <v>252</v>
      </c>
      <c r="I25" s="140">
        <v>373</v>
      </c>
      <c r="J25" s="115">
        <v>1</v>
      </c>
      <c r="K25" s="116">
        <v>0.26809651474530832</v>
      </c>
    </row>
    <row r="26" spans="1:11" ht="14.1" customHeight="1" x14ac:dyDescent="0.2">
      <c r="A26" s="306">
        <v>26</v>
      </c>
      <c r="B26" s="307" t="s">
        <v>243</v>
      </c>
      <c r="C26" s="308"/>
      <c r="D26" s="113">
        <v>2.466458869765551</v>
      </c>
      <c r="E26" s="115">
        <v>182</v>
      </c>
      <c r="F26" s="114">
        <v>96</v>
      </c>
      <c r="G26" s="114">
        <v>113</v>
      </c>
      <c r="H26" s="114">
        <v>102</v>
      </c>
      <c r="I26" s="140">
        <v>134</v>
      </c>
      <c r="J26" s="115">
        <v>48</v>
      </c>
      <c r="K26" s="116">
        <v>35.820895522388057</v>
      </c>
    </row>
    <row r="27" spans="1:11" ht="14.1" customHeight="1" x14ac:dyDescent="0.2">
      <c r="A27" s="306">
        <v>27</v>
      </c>
      <c r="B27" s="307" t="s">
        <v>244</v>
      </c>
      <c r="C27" s="308"/>
      <c r="D27" s="113">
        <v>1.3687491530017617</v>
      </c>
      <c r="E27" s="115">
        <v>101</v>
      </c>
      <c r="F27" s="114">
        <v>73</v>
      </c>
      <c r="G27" s="114">
        <v>71</v>
      </c>
      <c r="H27" s="114">
        <v>95</v>
      </c>
      <c r="I27" s="140">
        <v>103</v>
      </c>
      <c r="J27" s="115">
        <v>-2</v>
      </c>
      <c r="K27" s="116">
        <v>-1.941747572815534</v>
      </c>
    </row>
    <row r="28" spans="1:11" ht="14.1" customHeight="1" x14ac:dyDescent="0.2">
      <c r="A28" s="306">
        <v>28</v>
      </c>
      <c r="B28" s="307" t="s">
        <v>245</v>
      </c>
      <c r="C28" s="308"/>
      <c r="D28" s="113">
        <v>0.23038352080227673</v>
      </c>
      <c r="E28" s="115">
        <v>17</v>
      </c>
      <c r="F28" s="114">
        <v>9</v>
      </c>
      <c r="G28" s="114">
        <v>6</v>
      </c>
      <c r="H28" s="114">
        <v>11</v>
      </c>
      <c r="I28" s="140">
        <v>13</v>
      </c>
      <c r="J28" s="115">
        <v>4</v>
      </c>
      <c r="K28" s="116">
        <v>30.76923076923077</v>
      </c>
    </row>
    <row r="29" spans="1:11" ht="14.1" customHeight="1" x14ac:dyDescent="0.2">
      <c r="A29" s="306">
        <v>29</v>
      </c>
      <c r="B29" s="307" t="s">
        <v>246</v>
      </c>
      <c r="C29" s="308"/>
      <c r="D29" s="113">
        <v>4.0791435153814879</v>
      </c>
      <c r="E29" s="115">
        <v>301</v>
      </c>
      <c r="F29" s="114">
        <v>310</v>
      </c>
      <c r="G29" s="114">
        <v>367</v>
      </c>
      <c r="H29" s="114">
        <v>277</v>
      </c>
      <c r="I29" s="140">
        <v>292</v>
      </c>
      <c r="J29" s="115">
        <v>9</v>
      </c>
      <c r="K29" s="116">
        <v>3.0821917808219177</v>
      </c>
    </row>
    <row r="30" spans="1:11" ht="14.1" customHeight="1" x14ac:dyDescent="0.2">
      <c r="A30" s="306" t="s">
        <v>247</v>
      </c>
      <c r="B30" s="307" t="s">
        <v>248</v>
      </c>
      <c r="C30" s="308"/>
      <c r="D30" s="113" t="s">
        <v>513</v>
      </c>
      <c r="E30" s="115" t="s">
        <v>513</v>
      </c>
      <c r="F30" s="114" t="s">
        <v>513</v>
      </c>
      <c r="G30" s="114">
        <v>65</v>
      </c>
      <c r="H30" s="114">
        <v>31</v>
      </c>
      <c r="I30" s="140">
        <v>47</v>
      </c>
      <c r="J30" s="115" t="s">
        <v>513</v>
      </c>
      <c r="K30" s="116" t="s">
        <v>513</v>
      </c>
    </row>
    <row r="31" spans="1:11" ht="14.1" customHeight="1" x14ac:dyDescent="0.2">
      <c r="A31" s="306" t="s">
        <v>249</v>
      </c>
      <c r="B31" s="307" t="s">
        <v>250</v>
      </c>
      <c r="C31" s="308"/>
      <c r="D31" s="113">
        <v>3.2118173194199757</v>
      </c>
      <c r="E31" s="115">
        <v>237</v>
      </c>
      <c r="F31" s="114">
        <v>248</v>
      </c>
      <c r="G31" s="114">
        <v>302</v>
      </c>
      <c r="H31" s="114">
        <v>243</v>
      </c>
      <c r="I31" s="140">
        <v>241</v>
      </c>
      <c r="J31" s="115">
        <v>-4</v>
      </c>
      <c r="K31" s="116">
        <v>-1.6597510373443984</v>
      </c>
    </row>
    <row r="32" spans="1:11" ht="14.1" customHeight="1" x14ac:dyDescent="0.2">
      <c r="A32" s="306">
        <v>31</v>
      </c>
      <c r="B32" s="307" t="s">
        <v>251</v>
      </c>
      <c r="C32" s="308"/>
      <c r="D32" s="113">
        <v>0.60983873153543844</v>
      </c>
      <c r="E32" s="115">
        <v>45</v>
      </c>
      <c r="F32" s="114">
        <v>23</v>
      </c>
      <c r="G32" s="114">
        <v>44</v>
      </c>
      <c r="H32" s="114">
        <v>32</v>
      </c>
      <c r="I32" s="140">
        <v>37</v>
      </c>
      <c r="J32" s="115">
        <v>8</v>
      </c>
      <c r="K32" s="116">
        <v>21.621621621621621</v>
      </c>
    </row>
    <row r="33" spans="1:11" ht="14.1" customHeight="1" x14ac:dyDescent="0.2">
      <c r="A33" s="306">
        <v>32</v>
      </c>
      <c r="B33" s="307" t="s">
        <v>252</v>
      </c>
      <c r="C33" s="308"/>
      <c r="D33" s="113">
        <v>1.1654695758232823</v>
      </c>
      <c r="E33" s="115">
        <v>86</v>
      </c>
      <c r="F33" s="114">
        <v>67</v>
      </c>
      <c r="G33" s="114">
        <v>90</v>
      </c>
      <c r="H33" s="114">
        <v>66</v>
      </c>
      <c r="I33" s="140">
        <v>74</v>
      </c>
      <c r="J33" s="115">
        <v>12</v>
      </c>
      <c r="K33" s="116">
        <v>16.216216216216218</v>
      </c>
    </row>
    <row r="34" spans="1:11" ht="14.1" customHeight="1" x14ac:dyDescent="0.2">
      <c r="A34" s="306">
        <v>33</v>
      </c>
      <c r="B34" s="307" t="s">
        <v>253</v>
      </c>
      <c r="C34" s="308"/>
      <c r="D34" s="113">
        <v>0.9079821113972083</v>
      </c>
      <c r="E34" s="115">
        <v>67</v>
      </c>
      <c r="F34" s="114">
        <v>73</v>
      </c>
      <c r="G34" s="114">
        <v>73</v>
      </c>
      <c r="H34" s="114">
        <v>79</v>
      </c>
      <c r="I34" s="140">
        <v>107</v>
      </c>
      <c r="J34" s="115">
        <v>-40</v>
      </c>
      <c r="K34" s="116">
        <v>-37.383177570093459</v>
      </c>
    </row>
    <row r="35" spans="1:11" ht="14.1" customHeight="1" x14ac:dyDescent="0.2">
      <c r="A35" s="306">
        <v>34</v>
      </c>
      <c r="B35" s="307" t="s">
        <v>254</v>
      </c>
      <c r="C35" s="308"/>
      <c r="D35" s="113">
        <v>2.2767312643989701</v>
      </c>
      <c r="E35" s="115">
        <v>168</v>
      </c>
      <c r="F35" s="114">
        <v>129</v>
      </c>
      <c r="G35" s="114">
        <v>117</v>
      </c>
      <c r="H35" s="114">
        <v>118</v>
      </c>
      <c r="I35" s="140">
        <v>207</v>
      </c>
      <c r="J35" s="115">
        <v>-39</v>
      </c>
      <c r="K35" s="116">
        <v>-18.840579710144926</v>
      </c>
    </row>
    <row r="36" spans="1:11" ht="14.1" customHeight="1" x14ac:dyDescent="0.2">
      <c r="A36" s="306">
        <v>41</v>
      </c>
      <c r="B36" s="307" t="s">
        <v>255</v>
      </c>
      <c r="C36" s="308"/>
      <c r="D36" s="113">
        <v>0.60983873153543844</v>
      </c>
      <c r="E36" s="115">
        <v>45</v>
      </c>
      <c r="F36" s="114">
        <v>39</v>
      </c>
      <c r="G36" s="114">
        <v>40</v>
      </c>
      <c r="H36" s="114">
        <v>43</v>
      </c>
      <c r="I36" s="140">
        <v>42</v>
      </c>
      <c r="J36" s="115">
        <v>3</v>
      </c>
      <c r="K36" s="116">
        <v>7.1428571428571432</v>
      </c>
    </row>
    <row r="37" spans="1:11" ht="14.1" customHeight="1" x14ac:dyDescent="0.2">
      <c r="A37" s="306">
        <v>42</v>
      </c>
      <c r="B37" s="307" t="s">
        <v>256</v>
      </c>
      <c r="C37" s="308"/>
      <c r="D37" s="113">
        <v>9.4863802683290421E-2</v>
      </c>
      <c r="E37" s="115">
        <v>7</v>
      </c>
      <c r="F37" s="114">
        <v>4</v>
      </c>
      <c r="G37" s="114">
        <v>7</v>
      </c>
      <c r="H37" s="114">
        <v>9</v>
      </c>
      <c r="I37" s="140" t="s">
        <v>513</v>
      </c>
      <c r="J37" s="115" t="s">
        <v>513</v>
      </c>
      <c r="K37" s="116" t="s">
        <v>513</v>
      </c>
    </row>
    <row r="38" spans="1:11" ht="14.1" customHeight="1" x14ac:dyDescent="0.2">
      <c r="A38" s="306">
        <v>43</v>
      </c>
      <c r="B38" s="307" t="s">
        <v>257</v>
      </c>
      <c r="C38" s="308"/>
      <c r="D38" s="113">
        <v>0.74535844965442477</v>
      </c>
      <c r="E38" s="115">
        <v>55</v>
      </c>
      <c r="F38" s="114">
        <v>71</v>
      </c>
      <c r="G38" s="114">
        <v>50</v>
      </c>
      <c r="H38" s="114">
        <v>70</v>
      </c>
      <c r="I38" s="140">
        <v>70</v>
      </c>
      <c r="J38" s="115">
        <v>-15</v>
      </c>
      <c r="K38" s="116">
        <v>-21.428571428571427</v>
      </c>
    </row>
    <row r="39" spans="1:11" ht="14.1" customHeight="1" x14ac:dyDescent="0.2">
      <c r="A39" s="306">
        <v>51</v>
      </c>
      <c r="B39" s="307" t="s">
        <v>258</v>
      </c>
      <c r="C39" s="308"/>
      <c r="D39" s="113">
        <v>6.0035235126710935</v>
      </c>
      <c r="E39" s="115">
        <v>443</v>
      </c>
      <c r="F39" s="114">
        <v>415</v>
      </c>
      <c r="G39" s="114">
        <v>486</v>
      </c>
      <c r="H39" s="114">
        <v>427</v>
      </c>
      <c r="I39" s="140">
        <v>500</v>
      </c>
      <c r="J39" s="115">
        <v>-57</v>
      </c>
      <c r="K39" s="116">
        <v>-11.4</v>
      </c>
    </row>
    <row r="40" spans="1:11" ht="14.1" customHeight="1" x14ac:dyDescent="0.2">
      <c r="A40" s="306" t="s">
        <v>259</v>
      </c>
      <c r="B40" s="307" t="s">
        <v>260</v>
      </c>
      <c r="C40" s="308"/>
      <c r="D40" s="113">
        <v>4.7567421059764197</v>
      </c>
      <c r="E40" s="115">
        <v>351</v>
      </c>
      <c r="F40" s="114">
        <v>295</v>
      </c>
      <c r="G40" s="114">
        <v>378</v>
      </c>
      <c r="H40" s="114">
        <v>311</v>
      </c>
      <c r="I40" s="140">
        <v>353</v>
      </c>
      <c r="J40" s="115">
        <v>-2</v>
      </c>
      <c r="K40" s="116">
        <v>-0.56657223796033995</v>
      </c>
    </row>
    <row r="41" spans="1:11" ht="14.1" customHeight="1" x14ac:dyDescent="0.2">
      <c r="A41" s="306"/>
      <c r="B41" s="307" t="s">
        <v>261</v>
      </c>
      <c r="C41" s="308"/>
      <c r="D41" s="113">
        <v>3.740344220084022</v>
      </c>
      <c r="E41" s="115">
        <v>276</v>
      </c>
      <c r="F41" s="114">
        <v>232</v>
      </c>
      <c r="G41" s="114">
        <v>304</v>
      </c>
      <c r="H41" s="114">
        <v>259</v>
      </c>
      <c r="I41" s="140">
        <v>261</v>
      </c>
      <c r="J41" s="115">
        <v>15</v>
      </c>
      <c r="K41" s="116">
        <v>5.7471264367816088</v>
      </c>
    </row>
    <row r="42" spans="1:11" ht="14.1" customHeight="1" x14ac:dyDescent="0.2">
      <c r="A42" s="306">
        <v>52</v>
      </c>
      <c r="B42" s="307" t="s">
        <v>262</v>
      </c>
      <c r="C42" s="308"/>
      <c r="D42" s="113">
        <v>4.4585987261146496</v>
      </c>
      <c r="E42" s="115">
        <v>329</v>
      </c>
      <c r="F42" s="114">
        <v>254</v>
      </c>
      <c r="G42" s="114">
        <v>247</v>
      </c>
      <c r="H42" s="114">
        <v>237</v>
      </c>
      <c r="I42" s="140">
        <v>336</v>
      </c>
      <c r="J42" s="115">
        <v>-7</v>
      </c>
      <c r="K42" s="116">
        <v>-2.0833333333333335</v>
      </c>
    </row>
    <row r="43" spans="1:11" ht="14.1" customHeight="1" x14ac:dyDescent="0.2">
      <c r="A43" s="306" t="s">
        <v>263</v>
      </c>
      <c r="B43" s="307" t="s">
        <v>264</v>
      </c>
      <c r="C43" s="308"/>
      <c r="D43" s="113">
        <v>3.5912725301531374</v>
      </c>
      <c r="E43" s="115">
        <v>265</v>
      </c>
      <c r="F43" s="114">
        <v>206</v>
      </c>
      <c r="G43" s="114">
        <v>209</v>
      </c>
      <c r="H43" s="114">
        <v>195</v>
      </c>
      <c r="I43" s="140">
        <v>300</v>
      </c>
      <c r="J43" s="115">
        <v>-35</v>
      </c>
      <c r="K43" s="116">
        <v>-11.666666666666666</v>
      </c>
    </row>
    <row r="44" spans="1:11" ht="14.1" customHeight="1" x14ac:dyDescent="0.2">
      <c r="A44" s="306">
        <v>53</v>
      </c>
      <c r="B44" s="307" t="s">
        <v>265</v>
      </c>
      <c r="C44" s="308"/>
      <c r="D44" s="113">
        <v>1.9243799972896056</v>
      </c>
      <c r="E44" s="115">
        <v>142</v>
      </c>
      <c r="F44" s="114">
        <v>131</v>
      </c>
      <c r="G44" s="114">
        <v>153</v>
      </c>
      <c r="H44" s="114">
        <v>130</v>
      </c>
      <c r="I44" s="140">
        <v>134</v>
      </c>
      <c r="J44" s="115">
        <v>8</v>
      </c>
      <c r="K44" s="116">
        <v>5.9701492537313436</v>
      </c>
    </row>
    <row r="45" spans="1:11" ht="14.1" customHeight="1" x14ac:dyDescent="0.2">
      <c r="A45" s="306" t="s">
        <v>266</v>
      </c>
      <c r="B45" s="307" t="s">
        <v>267</v>
      </c>
      <c r="C45" s="308"/>
      <c r="D45" s="113">
        <v>1.8972760536658084</v>
      </c>
      <c r="E45" s="115">
        <v>140</v>
      </c>
      <c r="F45" s="114">
        <v>129</v>
      </c>
      <c r="G45" s="114">
        <v>153</v>
      </c>
      <c r="H45" s="114">
        <v>128</v>
      </c>
      <c r="I45" s="140">
        <v>134</v>
      </c>
      <c r="J45" s="115">
        <v>6</v>
      </c>
      <c r="K45" s="116">
        <v>4.4776119402985071</v>
      </c>
    </row>
    <row r="46" spans="1:11" ht="14.1" customHeight="1" x14ac:dyDescent="0.2">
      <c r="A46" s="306">
        <v>54</v>
      </c>
      <c r="B46" s="307" t="s">
        <v>268</v>
      </c>
      <c r="C46" s="308"/>
      <c r="D46" s="113">
        <v>4.8922618240954057</v>
      </c>
      <c r="E46" s="115">
        <v>361</v>
      </c>
      <c r="F46" s="114">
        <v>370</v>
      </c>
      <c r="G46" s="114">
        <v>377</v>
      </c>
      <c r="H46" s="114">
        <v>284</v>
      </c>
      <c r="I46" s="140">
        <v>372</v>
      </c>
      <c r="J46" s="115">
        <v>-11</v>
      </c>
      <c r="K46" s="116">
        <v>-2.956989247311828</v>
      </c>
    </row>
    <row r="47" spans="1:11" ht="14.1" customHeight="1" x14ac:dyDescent="0.2">
      <c r="A47" s="306">
        <v>61</v>
      </c>
      <c r="B47" s="307" t="s">
        <v>269</v>
      </c>
      <c r="C47" s="308"/>
      <c r="D47" s="113">
        <v>2.615530559696436</v>
      </c>
      <c r="E47" s="115">
        <v>193</v>
      </c>
      <c r="F47" s="114">
        <v>150</v>
      </c>
      <c r="G47" s="114">
        <v>191</v>
      </c>
      <c r="H47" s="114">
        <v>175</v>
      </c>
      <c r="I47" s="140">
        <v>211</v>
      </c>
      <c r="J47" s="115">
        <v>-18</v>
      </c>
      <c r="K47" s="116">
        <v>-8.5308056872037916</v>
      </c>
    </row>
    <row r="48" spans="1:11" ht="14.1" customHeight="1" x14ac:dyDescent="0.2">
      <c r="A48" s="306">
        <v>62</v>
      </c>
      <c r="B48" s="307" t="s">
        <v>270</v>
      </c>
      <c r="C48" s="308"/>
      <c r="D48" s="113">
        <v>9.5134842119528393</v>
      </c>
      <c r="E48" s="115">
        <v>702</v>
      </c>
      <c r="F48" s="114">
        <v>444</v>
      </c>
      <c r="G48" s="114">
        <v>586</v>
      </c>
      <c r="H48" s="114">
        <v>458</v>
      </c>
      <c r="I48" s="140">
        <v>515</v>
      </c>
      <c r="J48" s="115">
        <v>187</v>
      </c>
      <c r="K48" s="116">
        <v>36.310679611650485</v>
      </c>
    </row>
    <row r="49" spans="1:11" ht="14.1" customHeight="1" x14ac:dyDescent="0.2">
      <c r="A49" s="306">
        <v>63</v>
      </c>
      <c r="B49" s="307" t="s">
        <v>271</v>
      </c>
      <c r="C49" s="308"/>
      <c r="D49" s="113">
        <v>6.8301937931969103</v>
      </c>
      <c r="E49" s="115">
        <v>504</v>
      </c>
      <c r="F49" s="114">
        <v>581</v>
      </c>
      <c r="G49" s="114">
        <v>661</v>
      </c>
      <c r="H49" s="114">
        <v>477</v>
      </c>
      <c r="I49" s="140">
        <v>531</v>
      </c>
      <c r="J49" s="115">
        <v>-27</v>
      </c>
      <c r="K49" s="116">
        <v>-5.0847457627118642</v>
      </c>
    </row>
    <row r="50" spans="1:11" ht="14.1" customHeight="1" x14ac:dyDescent="0.2">
      <c r="A50" s="306" t="s">
        <v>272</v>
      </c>
      <c r="B50" s="307" t="s">
        <v>273</v>
      </c>
      <c r="C50" s="308"/>
      <c r="D50" s="113">
        <v>1.4907168993088495</v>
      </c>
      <c r="E50" s="115">
        <v>110</v>
      </c>
      <c r="F50" s="114">
        <v>110</v>
      </c>
      <c r="G50" s="114">
        <v>104</v>
      </c>
      <c r="H50" s="114">
        <v>118</v>
      </c>
      <c r="I50" s="140">
        <v>129</v>
      </c>
      <c r="J50" s="115">
        <v>-19</v>
      </c>
      <c r="K50" s="116">
        <v>-14.728682170542635</v>
      </c>
    </row>
    <row r="51" spans="1:11" ht="14.1" customHeight="1" x14ac:dyDescent="0.2">
      <c r="A51" s="306" t="s">
        <v>274</v>
      </c>
      <c r="B51" s="307" t="s">
        <v>275</v>
      </c>
      <c r="C51" s="308"/>
      <c r="D51" s="113">
        <v>4.9193657677192029</v>
      </c>
      <c r="E51" s="115">
        <v>363</v>
      </c>
      <c r="F51" s="114">
        <v>431</v>
      </c>
      <c r="G51" s="114">
        <v>507</v>
      </c>
      <c r="H51" s="114">
        <v>317</v>
      </c>
      <c r="I51" s="140">
        <v>356</v>
      </c>
      <c r="J51" s="115">
        <v>7</v>
      </c>
      <c r="K51" s="116">
        <v>1.9662921348314606</v>
      </c>
    </row>
    <row r="52" spans="1:11" ht="14.1" customHeight="1" x14ac:dyDescent="0.2">
      <c r="A52" s="306">
        <v>71</v>
      </c>
      <c r="B52" s="307" t="s">
        <v>276</v>
      </c>
      <c r="C52" s="308"/>
      <c r="D52" s="113">
        <v>8.9307494240411973</v>
      </c>
      <c r="E52" s="115">
        <v>659</v>
      </c>
      <c r="F52" s="114">
        <v>462</v>
      </c>
      <c r="G52" s="114">
        <v>604</v>
      </c>
      <c r="H52" s="114">
        <v>564</v>
      </c>
      <c r="I52" s="140">
        <v>675</v>
      </c>
      <c r="J52" s="115">
        <v>-16</v>
      </c>
      <c r="K52" s="116">
        <v>-2.3703703703703702</v>
      </c>
    </row>
    <row r="53" spans="1:11" ht="14.1" customHeight="1" x14ac:dyDescent="0.2">
      <c r="A53" s="306" t="s">
        <v>277</v>
      </c>
      <c r="B53" s="307" t="s">
        <v>278</v>
      </c>
      <c r="C53" s="308"/>
      <c r="D53" s="113">
        <v>3.4286488684103538</v>
      </c>
      <c r="E53" s="115">
        <v>253</v>
      </c>
      <c r="F53" s="114">
        <v>154</v>
      </c>
      <c r="G53" s="114">
        <v>197</v>
      </c>
      <c r="H53" s="114">
        <v>197</v>
      </c>
      <c r="I53" s="140">
        <v>254</v>
      </c>
      <c r="J53" s="115">
        <v>-1</v>
      </c>
      <c r="K53" s="116">
        <v>-0.39370078740157483</v>
      </c>
    </row>
    <row r="54" spans="1:11" ht="14.1" customHeight="1" x14ac:dyDescent="0.2">
      <c r="A54" s="306" t="s">
        <v>279</v>
      </c>
      <c r="B54" s="307" t="s">
        <v>280</v>
      </c>
      <c r="C54" s="308"/>
      <c r="D54" s="113">
        <v>4.4992546415503458</v>
      </c>
      <c r="E54" s="115">
        <v>332</v>
      </c>
      <c r="F54" s="114">
        <v>264</v>
      </c>
      <c r="G54" s="114">
        <v>330</v>
      </c>
      <c r="H54" s="114">
        <v>309</v>
      </c>
      <c r="I54" s="140">
        <v>356</v>
      </c>
      <c r="J54" s="115">
        <v>-24</v>
      </c>
      <c r="K54" s="116">
        <v>-6.7415730337078648</v>
      </c>
    </row>
    <row r="55" spans="1:11" ht="14.1" customHeight="1" x14ac:dyDescent="0.2">
      <c r="A55" s="306">
        <v>72</v>
      </c>
      <c r="B55" s="307" t="s">
        <v>281</v>
      </c>
      <c r="C55" s="308"/>
      <c r="D55" s="113">
        <v>2.5071147852012468</v>
      </c>
      <c r="E55" s="115">
        <v>185</v>
      </c>
      <c r="F55" s="114">
        <v>123</v>
      </c>
      <c r="G55" s="114">
        <v>153</v>
      </c>
      <c r="H55" s="114">
        <v>142</v>
      </c>
      <c r="I55" s="140">
        <v>216</v>
      </c>
      <c r="J55" s="115">
        <v>-31</v>
      </c>
      <c r="K55" s="116">
        <v>-14.351851851851851</v>
      </c>
    </row>
    <row r="56" spans="1:11" ht="14.1" customHeight="1" x14ac:dyDescent="0.2">
      <c r="A56" s="306" t="s">
        <v>282</v>
      </c>
      <c r="B56" s="307" t="s">
        <v>283</v>
      </c>
      <c r="C56" s="308"/>
      <c r="D56" s="113">
        <v>0.88087816777341099</v>
      </c>
      <c r="E56" s="115">
        <v>65</v>
      </c>
      <c r="F56" s="114">
        <v>40</v>
      </c>
      <c r="G56" s="114">
        <v>78</v>
      </c>
      <c r="H56" s="114">
        <v>51</v>
      </c>
      <c r="I56" s="140">
        <v>98</v>
      </c>
      <c r="J56" s="115">
        <v>-33</v>
      </c>
      <c r="K56" s="116">
        <v>-33.673469387755105</v>
      </c>
    </row>
    <row r="57" spans="1:11" ht="14.1" customHeight="1" x14ac:dyDescent="0.2">
      <c r="A57" s="306" t="s">
        <v>284</v>
      </c>
      <c r="B57" s="307" t="s">
        <v>285</v>
      </c>
      <c r="C57" s="308"/>
      <c r="D57" s="113">
        <v>1.1654695758232823</v>
      </c>
      <c r="E57" s="115">
        <v>86</v>
      </c>
      <c r="F57" s="114">
        <v>63</v>
      </c>
      <c r="G57" s="114">
        <v>53</v>
      </c>
      <c r="H57" s="114">
        <v>53</v>
      </c>
      <c r="I57" s="140">
        <v>67</v>
      </c>
      <c r="J57" s="115">
        <v>19</v>
      </c>
      <c r="K57" s="116">
        <v>28.35820895522388</v>
      </c>
    </row>
    <row r="58" spans="1:11" ht="14.1" customHeight="1" x14ac:dyDescent="0.2">
      <c r="A58" s="306">
        <v>73</v>
      </c>
      <c r="B58" s="307" t="s">
        <v>286</v>
      </c>
      <c r="C58" s="308"/>
      <c r="D58" s="113">
        <v>1.9243799972896056</v>
      </c>
      <c r="E58" s="115">
        <v>142</v>
      </c>
      <c r="F58" s="114">
        <v>144</v>
      </c>
      <c r="G58" s="114">
        <v>159</v>
      </c>
      <c r="H58" s="114">
        <v>118</v>
      </c>
      <c r="I58" s="140">
        <v>109</v>
      </c>
      <c r="J58" s="115">
        <v>33</v>
      </c>
      <c r="K58" s="116">
        <v>30.275229357798164</v>
      </c>
    </row>
    <row r="59" spans="1:11" ht="14.1" customHeight="1" x14ac:dyDescent="0.2">
      <c r="A59" s="306" t="s">
        <v>287</v>
      </c>
      <c r="B59" s="307" t="s">
        <v>288</v>
      </c>
      <c r="C59" s="308"/>
      <c r="D59" s="113">
        <v>1.2061254912589783</v>
      </c>
      <c r="E59" s="115">
        <v>89</v>
      </c>
      <c r="F59" s="114">
        <v>82</v>
      </c>
      <c r="G59" s="114">
        <v>106</v>
      </c>
      <c r="H59" s="114">
        <v>57</v>
      </c>
      <c r="I59" s="140">
        <v>81</v>
      </c>
      <c r="J59" s="115">
        <v>8</v>
      </c>
      <c r="K59" s="116">
        <v>9.8765432098765427</v>
      </c>
    </row>
    <row r="60" spans="1:11" ht="14.1" customHeight="1" x14ac:dyDescent="0.2">
      <c r="A60" s="306">
        <v>81</v>
      </c>
      <c r="B60" s="307" t="s">
        <v>289</v>
      </c>
      <c r="C60" s="308"/>
      <c r="D60" s="113">
        <v>7.6297601300989291</v>
      </c>
      <c r="E60" s="115">
        <v>563</v>
      </c>
      <c r="F60" s="114">
        <v>441</v>
      </c>
      <c r="G60" s="114">
        <v>574</v>
      </c>
      <c r="H60" s="114">
        <v>390</v>
      </c>
      <c r="I60" s="140">
        <v>498</v>
      </c>
      <c r="J60" s="115">
        <v>65</v>
      </c>
      <c r="K60" s="116">
        <v>13.052208835341366</v>
      </c>
    </row>
    <row r="61" spans="1:11" ht="14.1" customHeight="1" x14ac:dyDescent="0.2">
      <c r="A61" s="306" t="s">
        <v>290</v>
      </c>
      <c r="B61" s="307" t="s">
        <v>291</v>
      </c>
      <c r="C61" s="308"/>
      <c r="D61" s="113">
        <v>1.8430681664182138</v>
      </c>
      <c r="E61" s="115">
        <v>136</v>
      </c>
      <c r="F61" s="114">
        <v>81</v>
      </c>
      <c r="G61" s="114">
        <v>111</v>
      </c>
      <c r="H61" s="114">
        <v>112</v>
      </c>
      <c r="I61" s="140">
        <v>144</v>
      </c>
      <c r="J61" s="115">
        <v>-8</v>
      </c>
      <c r="K61" s="116">
        <v>-5.5555555555555554</v>
      </c>
    </row>
    <row r="62" spans="1:11" ht="14.1" customHeight="1" x14ac:dyDescent="0.2">
      <c r="A62" s="306" t="s">
        <v>292</v>
      </c>
      <c r="B62" s="307" t="s">
        <v>293</v>
      </c>
      <c r="C62" s="308"/>
      <c r="D62" s="113">
        <v>3.0356416858652935</v>
      </c>
      <c r="E62" s="115">
        <v>224</v>
      </c>
      <c r="F62" s="114">
        <v>228</v>
      </c>
      <c r="G62" s="114">
        <v>316</v>
      </c>
      <c r="H62" s="114">
        <v>156</v>
      </c>
      <c r="I62" s="140">
        <v>181</v>
      </c>
      <c r="J62" s="115">
        <v>43</v>
      </c>
      <c r="K62" s="116">
        <v>23.756906077348066</v>
      </c>
    </row>
    <row r="63" spans="1:11" ht="14.1" customHeight="1" x14ac:dyDescent="0.2">
      <c r="A63" s="306"/>
      <c r="B63" s="307" t="s">
        <v>294</v>
      </c>
      <c r="C63" s="308"/>
      <c r="D63" s="113">
        <v>2.8459140804987126</v>
      </c>
      <c r="E63" s="115">
        <v>210</v>
      </c>
      <c r="F63" s="114">
        <v>207</v>
      </c>
      <c r="G63" s="114">
        <v>282</v>
      </c>
      <c r="H63" s="114">
        <v>147</v>
      </c>
      <c r="I63" s="140">
        <v>167</v>
      </c>
      <c r="J63" s="115">
        <v>43</v>
      </c>
      <c r="K63" s="116">
        <v>25.748502994011975</v>
      </c>
    </row>
    <row r="64" spans="1:11" ht="14.1" customHeight="1" x14ac:dyDescent="0.2">
      <c r="A64" s="306" t="s">
        <v>295</v>
      </c>
      <c r="B64" s="307" t="s">
        <v>296</v>
      </c>
      <c r="C64" s="308"/>
      <c r="D64" s="113">
        <v>1.1112616885756879</v>
      </c>
      <c r="E64" s="115">
        <v>82</v>
      </c>
      <c r="F64" s="114">
        <v>60</v>
      </c>
      <c r="G64" s="114">
        <v>55</v>
      </c>
      <c r="H64" s="114">
        <v>54</v>
      </c>
      <c r="I64" s="140">
        <v>59</v>
      </c>
      <c r="J64" s="115">
        <v>23</v>
      </c>
      <c r="K64" s="116">
        <v>38.983050847457626</v>
      </c>
    </row>
    <row r="65" spans="1:11" ht="14.1" customHeight="1" x14ac:dyDescent="0.2">
      <c r="A65" s="306" t="s">
        <v>297</v>
      </c>
      <c r="B65" s="307" t="s">
        <v>298</v>
      </c>
      <c r="C65" s="308"/>
      <c r="D65" s="113">
        <v>0.73180647784252606</v>
      </c>
      <c r="E65" s="115">
        <v>54</v>
      </c>
      <c r="F65" s="114">
        <v>31</v>
      </c>
      <c r="G65" s="114">
        <v>40</v>
      </c>
      <c r="H65" s="114">
        <v>33</v>
      </c>
      <c r="I65" s="140">
        <v>53</v>
      </c>
      <c r="J65" s="115">
        <v>1</v>
      </c>
      <c r="K65" s="116">
        <v>1.8867924528301887</v>
      </c>
    </row>
    <row r="66" spans="1:11" ht="14.1" customHeight="1" x14ac:dyDescent="0.2">
      <c r="A66" s="306">
        <v>82</v>
      </c>
      <c r="B66" s="307" t="s">
        <v>299</v>
      </c>
      <c r="C66" s="308"/>
      <c r="D66" s="113">
        <v>2.683290418755929</v>
      </c>
      <c r="E66" s="115">
        <v>198</v>
      </c>
      <c r="F66" s="114">
        <v>207</v>
      </c>
      <c r="G66" s="114">
        <v>249</v>
      </c>
      <c r="H66" s="114">
        <v>176</v>
      </c>
      <c r="I66" s="140">
        <v>210</v>
      </c>
      <c r="J66" s="115">
        <v>-12</v>
      </c>
      <c r="K66" s="116">
        <v>-5.7142857142857144</v>
      </c>
    </row>
    <row r="67" spans="1:11" ht="14.1" customHeight="1" x14ac:dyDescent="0.2">
      <c r="A67" s="306" t="s">
        <v>300</v>
      </c>
      <c r="B67" s="307" t="s">
        <v>301</v>
      </c>
      <c r="C67" s="308"/>
      <c r="D67" s="113">
        <v>1.4365090120612549</v>
      </c>
      <c r="E67" s="115">
        <v>106</v>
      </c>
      <c r="F67" s="114">
        <v>125</v>
      </c>
      <c r="G67" s="114">
        <v>128</v>
      </c>
      <c r="H67" s="114">
        <v>117</v>
      </c>
      <c r="I67" s="140">
        <v>116</v>
      </c>
      <c r="J67" s="115">
        <v>-10</v>
      </c>
      <c r="K67" s="116">
        <v>-8.6206896551724146</v>
      </c>
    </row>
    <row r="68" spans="1:11" ht="14.1" customHeight="1" x14ac:dyDescent="0.2">
      <c r="A68" s="306" t="s">
        <v>302</v>
      </c>
      <c r="B68" s="307" t="s">
        <v>303</v>
      </c>
      <c r="C68" s="308"/>
      <c r="D68" s="113">
        <v>0.9079821113972083</v>
      </c>
      <c r="E68" s="115">
        <v>67</v>
      </c>
      <c r="F68" s="114">
        <v>48</v>
      </c>
      <c r="G68" s="114">
        <v>76</v>
      </c>
      <c r="H68" s="114">
        <v>32</v>
      </c>
      <c r="I68" s="140">
        <v>67</v>
      </c>
      <c r="J68" s="115">
        <v>0</v>
      </c>
      <c r="K68" s="116">
        <v>0</v>
      </c>
    </row>
    <row r="69" spans="1:11" ht="14.1" customHeight="1" x14ac:dyDescent="0.2">
      <c r="A69" s="306">
        <v>83</v>
      </c>
      <c r="B69" s="307" t="s">
        <v>304</v>
      </c>
      <c r="C69" s="308"/>
      <c r="D69" s="113">
        <v>3.5099606992817454</v>
      </c>
      <c r="E69" s="115">
        <v>259</v>
      </c>
      <c r="F69" s="114">
        <v>205</v>
      </c>
      <c r="G69" s="114">
        <v>348</v>
      </c>
      <c r="H69" s="114">
        <v>213</v>
      </c>
      <c r="I69" s="140">
        <v>281</v>
      </c>
      <c r="J69" s="115">
        <v>-22</v>
      </c>
      <c r="K69" s="116">
        <v>-7.8291814946619214</v>
      </c>
    </row>
    <row r="70" spans="1:11" ht="14.1" customHeight="1" x14ac:dyDescent="0.2">
      <c r="A70" s="306" t="s">
        <v>305</v>
      </c>
      <c r="B70" s="307" t="s">
        <v>306</v>
      </c>
      <c r="C70" s="308"/>
      <c r="D70" s="113">
        <v>2.900121967746307</v>
      </c>
      <c r="E70" s="115">
        <v>214</v>
      </c>
      <c r="F70" s="114">
        <v>161</v>
      </c>
      <c r="G70" s="114">
        <v>306</v>
      </c>
      <c r="H70" s="114">
        <v>187</v>
      </c>
      <c r="I70" s="140">
        <v>233</v>
      </c>
      <c r="J70" s="115">
        <v>-19</v>
      </c>
      <c r="K70" s="116">
        <v>-8.1545064377682408</v>
      </c>
    </row>
    <row r="71" spans="1:11" ht="14.1" customHeight="1" x14ac:dyDescent="0.2">
      <c r="A71" s="306"/>
      <c r="B71" s="307" t="s">
        <v>307</v>
      </c>
      <c r="C71" s="308"/>
      <c r="D71" s="113">
        <v>1.7211004201111262</v>
      </c>
      <c r="E71" s="115">
        <v>127</v>
      </c>
      <c r="F71" s="114">
        <v>93</v>
      </c>
      <c r="G71" s="114">
        <v>201</v>
      </c>
      <c r="H71" s="114">
        <v>102</v>
      </c>
      <c r="I71" s="140">
        <v>136</v>
      </c>
      <c r="J71" s="115">
        <v>-9</v>
      </c>
      <c r="K71" s="116">
        <v>-6.617647058823529</v>
      </c>
    </row>
    <row r="72" spans="1:11" ht="14.1" customHeight="1" x14ac:dyDescent="0.2">
      <c r="A72" s="306">
        <v>84</v>
      </c>
      <c r="B72" s="307" t="s">
        <v>308</v>
      </c>
      <c r="C72" s="308"/>
      <c r="D72" s="113">
        <v>5.081989429461987</v>
      </c>
      <c r="E72" s="115">
        <v>375</v>
      </c>
      <c r="F72" s="114">
        <v>338</v>
      </c>
      <c r="G72" s="114">
        <v>484</v>
      </c>
      <c r="H72" s="114">
        <v>326</v>
      </c>
      <c r="I72" s="140">
        <v>370</v>
      </c>
      <c r="J72" s="115">
        <v>5</v>
      </c>
      <c r="K72" s="116">
        <v>1.3513513513513513</v>
      </c>
    </row>
    <row r="73" spans="1:11" ht="14.1" customHeight="1" x14ac:dyDescent="0.2">
      <c r="A73" s="306" t="s">
        <v>309</v>
      </c>
      <c r="B73" s="307" t="s">
        <v>310</v>
      </c>
      <c r="C73" s="308"/>
      <c r="D73" s="113">
        <v>1.4094050684374577</v>
      </c>
      <c r="E73" s="115">
        <v>104</v>
      </c>
      <c r="F73" s="114">
        <v>109</v>
      </c>
      <c r="G73" s="114">
        <v>202</v>
      </c>
      <c r="H73" s="114">
        <v>143</v>
      </c>
      <c r="I73" s="140">
        <v>110</v>
      </c>
      <c r="J73" s="115">
        <v>-6</v>
      </c>
      <c r="K73" s="116">
        <v>-5.4545454545454541</v>
      </c>
    </row>
    <row r="74" spans="1:11" ht="14.1" customHeight="1" x14ac:dyDescent="0.2">
      <c r="A74" s="306" t="s">
        <v>311</v>
      </c>
      <c r="B74" s="307" t="s">
        <v>312</v>
      </c>
      <c r="C74" s="308"/>
      <c r="D74" s="113">
        <v>0.27103943623797261</v>
      </c>
      <c r="E74" s="115">
        <v>20</v>
      </c>
      <c r="F74" s="114">
        <v>23</v>
      </c>
      <c r="G74" s="114">
        <v>46</v>
      </c>
      <c r="H74" s="114">
        <v>20</v>
      </c>
      <c r="I74" s="140">
        <v>19</v>
      </c>
      <c r="J74" s="115">
        <v>1</v>
      </c>
      <c r="K74" s="116">
        <v>5.2631578947368425</v>
      </c>
    </row>
    <row r="75" spans="1:11" ht="14.1" customHeight="1" x14ac:dyDescent="0.2">
      <c r="A75" s="306" t="s">
        <v>313</v>
      </c>
      <c r="B75" s="307" t="s">
        <v>314</v>
      </c>
      <c r="C75" s="308"/>
      <c r="D75" s="113">
        <v>2.7239463341916248</v>
      </c>
      <c r="E75" s="115">
        <v>201</v>
      </c>
      <c r="F75" s="114">
        <v>161</v>
      </c>
      <c r="G75" s="114">
        <v>145</v>
      </c>
      <c r="H75" s="114">
        <v>135</v>
      </c>
      <c r="I75" s="140">
        <v>180</v>
      </c>
      <c r="J75" s="115">
        <v>21</v>
      </c>
      <c r="K75" s="116">
        <v>11.666666666666666</v>
      </c>
    </row>
    <row r="76" spans="1:11" ht="14.1" customHeight="1" x14ac:dyDescent="0.2">
      <c r="A76" s="306">
        <v>91</v>
      </c>
      <c r="B76" s="307" t="s">
        <v>315</v>
      </c>
      <c r="C76" s="308"/>
      <c r="D76" s="113">
        <v>0.27103943623797261</v>
      </c>
      <c r="E76" s="115">
        <v>20</v>
      </c>
      <c r="F76" s="114">
        <v>13</v>
      </c>
      <c r="G76" s="114">
        <v>23</v>
      </c>
      <c r="H76" s="114">
        <v>16</v>
      </c>
      <c r="I76" s="140">
        <v>16</v>
      </c>
      <c r="J76" s="115">
        <v>4</v>
      </c>
      <c r="K76" s="116">
        <v>25</v>
      </c>
    </row>
    <row r="77" spans="1:11" ht="14.1" customHeight="1" x14ac:dyDescent="0.2">
      <c r="A77" s="306">
        <v>92</v>
      </c>
      <c r="B77" s="307" t="s">
        <v>316</v>
      </c>
      <c r="C77" s="308"/>
      <c r="D77" s="113">
        <v>4.6889822469169262</v>
      </c>
      <c r="E77" s="115">
        <v>346</v>
      </c>
      <c r="F77" s="114">
        <v>272</v>
      </c>
      <c r="G77" s="114">
        <v>361</v>
      </c>
      <c r="H77" s="114">
        <v>343</v>
      </c>
      <c r="I77" s="140">
        <v>338</v>
      </c>
      <c r="J77" s="115">
        <v>8</v>
      </c>
      <c r="K77" s="116">
        <v>2.3668639053254439</v>
      </c>
    </row>
    <row r="78" spans="1:11" ht="14.1" customHeight="1" x14ac:dyDescent="0.2">
      <c r="A78" s="306">
        <v>93</v>
      </c>
      <c r="B78" s="307" t="s">
        <v>317</v>
      </c>
      <c r="C78" s="308"/>
      <c r="D78" s="113">
        <v>8.1311830871391794E-2</v>
      </c>
      <c r="E78" s="115">
        <v>6</v>
      </c>
      <c r="F78" s="114">
        <v>7</v>
      </c>
      <c r="G78" s="114">
        <v>7</v>
      </c>
      <c r="H78" s="114">
        <v>4</v>
      </c>
      <c r="I78" s="140">
        <v>8</v>
      </c>
      <c r="J78" s="115">
        <v>-2</v>
      </c>
      <c r="K78" s="116">
        <v>-25</v>
      </c>
    </row>
    <row r="79" spans="1:11" ht="14.1" customHeight="1" x14ac:dyDescent="0.2">
      <c r="A79" s="306">
        <v>94</v>
      </c>
      <c r="B79" s="307" t="s">
        <v>318</v>
      </c>
      <c r="C79" s="308"/>
      <c r="D79" s="113">
        <v>1.3416452093779645</v>
      </c>
      <c r="E79" s="115">
        <v>99</v>
      </c>
      <c r="F79" s="114">
        <v>83</v>
      </c>
      <c r="G79" s="114">
        <v>110</v>
      </c>
      <c r="H79" s="114">
        <v>72</v>
      </c>
      <c r="I79" s="140">
        <v>90</v>
      </c>
      <c r="J79" s="115">
        <v>9</v>
      </c>
      <c r="K79" s="116">
        <v>10</v>
      </c>
    </row>
    <row r="80" spans="1:11" ht="14.1" customHeight="1" x14ac:dyDescent="0.2">
      <c r="A80" s="306" t="s">
        <v>319</v>
      </c>
      <c r="B80" s="307" t="s">
        <v>320</v>
      </c>
      <c r="C80" s="308"/>
      <c r="D80" s="113">
        <v>0</v>
      </c>
      <c r="E80" s="115">
        <v>0</v>
      </c>
      <c r="F80" s="114" t="s">
        <v>513</v>
      </c>
      <c r="G80" s="114" t="s">
        <v>513</v>
      </c>
      <c r="H80" s="114">
        <v>0</v>
      </c>
      <c r="I80" s="140" t="s">
        <v>513</v>
      </c>
      <c r="J80" s="115" t="s">
        <v>513</v>
      </c>
      <c r="K80" s="116" t="s">
        <v>513</v>
      </c>
    </row>
    <row r="81" spans="1:11" ht="14.1" customHeight="1" x14ac:dyDescent="0.2">
      <c r="A81" s="310" t="s">
        <v>321</v>
      </c>
      <c r="B81" s="311" t="s">
        <v>333</v>
      </c>
      <c r="C81" s="312"/>
      <c r="D81" s="125">
        <v>0.4201111261688576</v>
      </c>
      <c r="E81" s="143">
        <v>31</v>
      </c>
      <c r="F81" s="144">
        <v>26</v>
      </c>
      <c r="G81" s="144">
        <v>44</v>
      </c>
      <c r="H81" s="144">
        <v>26</v>
      </c>
      <c r="I81" s="145">
        <v>19</v>
      </c>
      <c r="J81" s="143">
        <v>12</v>
      </c>
      <c r="K81" s="146">
        <v>63.157894736842103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78194</v>
      </c>
      <c r="C10" s="114">
        <v>36607</v>
      </c>
      <c r="D10" s="114">
        <v>41587</v>
      </c>
      <c r="E10" s="114">
        <v>60358</v>
      </c>
      <c r="F10" s="114">
        <v>16579</v>
      </c>
      <c r="G10" s="114">
        <v>10058</v>
      </c>
      <c r="H10" s="114">
        <v>22469</v>
      </c>
      <c r="I10" s="115">
        <v>11670</v>
      </c>
      <c r="J10" s="114">
        <v>9569</v>
      </c>
      <c r="K10" s="114">
        <v>2101</v>
      </c>
      <c r="L10" s="423">
        <v>5257</v>
      </c>
      <c r="M10" s="424">
        <v>6049</v>
      </c>
    </row>
    <row r="11" spans="1:13" ht="11.1" customHeight="1" x14ac:dyDescent="0.2">
      <c r="A11" s="422" t="s">
        <v>387</v>
      </c>
      <c r="B11" s="115">
        <v>79289</v>
      </c>
      <c r="C11" s="114">
        <v>37460</v>
      </c>
      <c r="D11" s="114">
        <v>41829</v>
      </c>
      <c r="E11" s="114">
        <v>61330</v>
      </c>
      <c r="F11" s="114">
        <v>16719</v>
      </c>
      <c r="G11" s="114">
        <v>9846</v>
      </c>
      <c r="H11" s="114">
        <v>22960</v>
      </c>
      <c r="I11" s="115">
        <v>11941</v>
      </c>
      <c r="J11" s="114">
        <v>9754</v>
      </c>
      <c r="K11" s="114">
        <v>2187</v>
      </c>
      <c r="L11" s="423">
        <v>7245</v>
      </c>
      <c r="M11" s="424">
        <v>6137</v>
      </c>
    </row>
    <row r="12" spans="1:13" ht="11.1" customHeight="1" x14ac:dyDescent="0.2">
      <c r="A12" s="422" t="s">
        <v>388</v>
      </c>
      <c r="B12" s="115">
        <v>79684</v>
      </c>
      <c r="C12" s="114">
        <v>37477</v>
      </c>
      <c r="D12" s="114">
        <v>42207</v>
      </c>
      <c r="E12" s="114">
        <v>61510</v>
      </c>
      <c r="F12" s="114">
        <v>16929</v>
      </c>
      <c r="G12" s="114">
        <v>10163</v>
      </c>
      <c r="H12" s="114">
        <v>23012</v>
      </c>
      <c r="I12" s="115">
        <v>11971</v>
      </c>
      <c r="J12" s="114">
        <v>9727</v>
      </c>
      <c r="K12" s="114">
        <v>2244</v>
      </c>
      <c r="L12" s="423">
        <v>8307</v>
      </c>
      <c r="M12" s="424">
        <v>8145</v>
      </c>
    </row>
    <row r="13" spans="1:13" s="110" customFormat="1" ht="11.1" customHeight="1" x14ac:dyDescent="0.2">
      <c r="A13" s="422" t="s">
        <v>389</v>
      </c>
      <c r="B13" s="115">
        <v>79217</v>
      </c>
      <c r="C13" s="114">
        <v>36916</v>
      </c>
      <c r="D13" s="114">
        <v>42301</v>
      </c>
      <c r="E13" s="114">
        <v>60948</v>
      </c>
      <c r="F13" s="114">
        <v>17004</v>
      </c>
      <c r="G13" s="114">
        <v>9786</v>
      </c>
      <c r="H13" s="114">
        <v>23231</v>
      </c>
      <c r="I13" s="115">
        <v>12245</v>
      </c>
      <c r="J13" s="114">
        <v>10006</v>
      </c>
      <c r="K13" s="114">
        <v>2239</v>
      </c>
      <c r="L13" s="423">
        <v>4761</v>
      </c>
      <c r="M13" s="424">
        <v>5517</v>
      </c>
    </row>
    <row r="14" spans="1:13" ht="15" customHeight="1" x14ac:dyDescent="0.2">
      <c r="A14" s="422" t="s">
        <v>390</v>
      </c>
      <c r="B14" s="115">
        <v>78679</v>
      </c>
      <c r="C14" s="114">
        <v>36667</v>
      </c>
      <c r="D14" s="114">
        <v>42012</v>
      </c>
      <c r="E14" s="114">
        <v>59316</v>
      </c>
      <c r="F14" s="114">
        <v>18227</v>
      </c>
      <c r="G14" s="114">
        <v>9282</v>
      </c>
      <c r="H14" s="114">
        <v>23519</v>
      </c>
      <c r="I14" s="115">
        <v>12030</v>
      </c>
      <c r="J14" s="114">
        <v>9850</v>
      </c>
      <c r="K14" s="114">
        <v>2180</v>
      </c>
      <c r="L14" s="423">
        <v>6007</v>
      </c>
      <c r="M14" s="424">
        <v>6717</v>
      </c>
    </row>
    <row r="15" spans="1:13" ht="11.1" customHeight="1" x14ac:dyDescent="0.2">
      <c r="A15" s="422" t="s">
        <v>387</v>
      </c>
      <c r="B15" s="115">
        <v>80218</v>
      </c>
      <c r="C15" s="114">
        <v>37722</v>
      </c>
      <c r="D15" s="114">
        <v>42496</v>
      </c>
      <c r="E15" s="114">
        <v>60154</v>
      </c>
      <c r="F15" s="114">
        <v>18923</v>
      </c>
      <c r="G15" s="114">
        <v>9056</v>
      </c>
      <c r="H15" s="114">
        <v>24144</v>
      </c>
      <c r="I15" s="115">
        <v>12159</v>
      </c>
      <c r="J15" s="114">
        <v>9887</v>
      </c>
      <c r="K15" s="114">
        <v>2272</v>
      </c>
      <c r="L15" s="423">
        <v>6791</v>
      </c>
      <c r="M15" s="424">
        <v>5407</v>
      </c>
    </row>
    <row r="16" spans="1:13" ht="11.1" customHeight="1" x14ac:dyDescent="0.2">
      <c r="A16" s="422" t="s">
        <v>388</v>
      </c>
      <c r="B16" s="115">
        <v>81375</v>
      </c>
      <c r="C16" s="114">
        <v>38398</v>
      </c>
      <c r="D16" s="114">
        <v>42977</v>
      </c>
      <c r="E16" s="114">
        <v>61712</v>
      </c>
      <c r="F16" s="114">
        <v>19472</v>
      </c>
      <c r="G16" s="114">
        <v>9537</v>
      </c>
      <c r="H16" s="114">
        <v>24597</v>
      </c>
      <c r="I16" s="115">
        <v>12400</v>
      </c>
      <c r="J16" s="114">
        <v>9927</v>
      </c>
      <c r="K16" s="114">
        <v>2473</v>
      </c>
      <c r="L16" s="423">
        <v>8240</v>
      </c>
      <c r="M16" s="424">
        <v>7370</v>
      </c>
    </row>
    <row r="17" spans="1:13" s="110" customFormat="1" ht="11.1" customHeight="1" x14ac:dyDescent="0.2">
      <c r="A17" s="422" t="s">
        <v>389</v>
      </c>
      <c r="B17" s="115">
        <v>81063</v>
      </c>
      <c r="C17" s="114">
        <v>38220</v>
      </c>
      <c r="D17" s="114">
        <v>42843</v>
      </c>
      <c r="E17" s="114">
        <v>61591</v>
      </c>
      <c r="F17" s="114">
        <v>19348</v>
      </c>
      <c r="G17" s="114">
        <v>9210</v>
      </c>
      <c r="H17" s="114">
        <v>24812</v>
      </c>
      <c r="I17" s="115">
        <v>12402</v>
      </c>
      <c r="J17" s="114">
        <v>9985</v>
      </c>
      <c r="K17" s="114">
        <v>2417</v>
      </c>
      <c r="L17" s="423">
        <v>5153</v>
      </c>
      <c r="M17" s="424">
        <v>5757</v>
      </c>
    </row>
    <row r="18" spans="1:13" ht="15" customHeight="1" x14ac:dyDescent="0.2">
      <c r="A18" s="422" t="s">
        <v>391</v>
      </c>
      <c r="B18" s="115">
        <v>80779</v>
      </c>
      <c r="C18" s="114">
        <v>38128</v>
      </c>
      <c r="D18" s="114">
        <v>42651</v>
      </c>
      <c r="E18" s="114">
        <v>61057</v>
      </c>
      <c r="F18" s="114">
        <v>19575</v>
      </c>
      <c r="G18" s="114">
        <v>8665</v>
      </c>
      <c r="H18" s="114">
        <v>25042</v>
      </c>
      <c r="I18" s="115">
        <v>12066</v>
      </c>
      <c r="J18" s="114">
        <v>9804</v>
      </c>
      <c r="K18" s="114">
        <v>2262</v>
      </c>
      <c r="L18" s="423">
        <v>9491</v>
      </c>
      <c r="M18" s="424">
        <v>9827</v>
      </c>
    </row>
    <row r="19" spans="1:13" ht="11.1" customHeight="1" x14ac:dyDescent="0.2">
      <c r="A19" s="422" t="s">
        <v>387</v>
      </c>
      <c r="B19" s="115">
        <v>82283</v>
      </c>
      <c r="C19" s="114">
        <v>39221</v>
      </c>
      <c r="D19" s="114">
        <v>43062</v>
      </c>
      <c r="E19" s="114">
        <v>61870</v>
      </c>
      <c r="F19" s="114">
        <v>20272</v>
      </c>
      <c r="G19" s="114">
        <v>8371</v>
      </c>
      <c r="H19" s="114">
        <v>25734</v>
      </c>
      <c r="I19" s="115">
        <v>12352</v>
      </c>
      <c r="J19" s="114">
        <v>9934</v>
      </c>
      <c r="K19" s="114">
        <v>2418</v>
      </c>
      <c r="L19" s="423">
        <v>6200</v>
      </c>
      <c r="M19" s="424">
        <v>4826</v>
      </c>
    </row>
    <row r="20" spans="1:13" ht="11.1" customHeight="1" x14ac:dyDescent="0.2">
      <c r="A20" s="422" t="s">
        <v>388</v>
      </c>
      <c r="B20" s="115">
        <v>83485</v>
      </c>
      <c r="C20" s="114">
        <v>39793</v>
      </c>
      <c r="D20" s="114">
        <v>43692</v>
      </c>
      <c r="E20" s="114">
        <v>62654</v>
      </c>
      <c r="F20" s="114">
        <v>20723</v>
      </c>
      <c r="G20" s="114">
        <v>8864</v>
      </c>
      <c r="H20" s="114">
        <v>26153</v>
      </c>
      <c r="I20" s="115">
        <v>12404</v>
      </c>
      <c r="J20" s="114">
        <v>9784</v>
      </c>
      <c r="K20" s="114">
        <v>2620</v>
      </c>
      <c r="L20" s="423">
        <v>7894</v>
      </c>
      <c r="M20" s="424">
        <v>6911</v>
      </c>
    </row>
    <row r="21" spans="1:13" s="110" customFormat="1" ht="11.1" customHeight="1" x14ac:dyDescent="0.2">
      <c r="A21" s="422" t="s">
        <v>389</v>
      </c>
      <c r="B21" s="115">
        <v>82791</v>
      </c>
      <c r="C21" s="114">
        <v>39005</v>
      </c>
      <c r="D21" s="114">
        <v>43786</v>
      </c>
      <c r="E21" s="114">
        <v>62181</v>
      </c>
      <c r="F21" s="114">
        <v>20567</v>
      </c>
      <c r="G21" s="114">
        <v>8426</v>
      </c>
      <c r="H21" s="114">
        <v>26320</v>
      </c>
      <c r="I21" s="115">
        <v>12758</v>
      </c>
      <c r="J21" s="114">
        <v>10166</v>
      </c>
      <c r="K21" s="114">
        <v>2592</v>
      </c>
      <c r="L21" s="423">
        <v>4915</v>
      </c>
      <c r="M21" s="424">
        <v>6037</v>
      </c>
    </row>
    <row r="22" spans="1:13" ht="15" customHeight="1" x14ac:dyDescent="0.2">
      <c r="A22" s="422" t="s">
        <v>392</v>
      </c>
      <c r="B22" s="115">
        <v>81925</v>
      </c>
      <c r="C22" s="114">
        <v>38757</v>
      </c>
      <c r="D22" s="114">
        <v>43168</v>
      </c>
      <c r="E22" s="114">
        <v>61612</v>
      </c>
      <c r="F22" s="114">
        <v>20140</v>
      </c>
      <c r="G22" s="114">
        <v>7806</v>
      </c>
      <c r="H22" s="114">
        <v>26370</v>
      </c>
      <c r="I22" s="115">
        <v>12624</v>
      </c>
      <c r="J22" s="114">
        <v>10070</v>
      </c>
      <c r="K22" s="114">
        <v>2554</v>
      </c>
      <c r="L22" s="423">
        <v>5927</v>
      </c>
      <c r="M22" s="424">
        <v>6382</v>
      </c>
    </row>
    <row r="23" spans="1:13" ht="11.1" customHeight="1" x14ac:dyDescent="0.2">
      <c r="A23" s="422" t="s">
        <v>387</v>
      </c>
      <c r="B23" s="115">
        <v>83113</v>
      </c>
      <c r="C23" s="114">
        <v>39644</v>
      </c>
      <c r="D23" s="114">
        <v>43469</v>
      </c>
      <c r="E23" s="114">
        <v>62432</v>
      </c>
      <c r="F23" s="114">
        <v>20485</v>
      </c>
      <c r="G23" s="114">
        <v>7582</v>
      </c>
      <c r="H23" s="114">
        <v>26997</v>
      </c>
      <c r="I23" s="115">
        <v>12859</v>
      </c>
      <c r="J23" s="114">
        <v>10240</v>
      </c>
      <c r="K23" s="114">
        <v>2619</v>
      </c>
      <c r="L23" s="423">
        <v>6400</v>
      </c>
      <c r="M23" s="424">
        <v>5303</v>
      </c>
    </row>
    <row r="24" spans="1:13" ht="11.1" customHeight="1" x14ac:dyDescent="0.2">
      <c r="A24" s="422" t="s">
        <v>388</v>
      </c>
      <c r="B24" s="115">
        <v>84622</v>
      </c>
      <c r="C24" s="114">
        <v>40489</v>
      </c>
      <c r="D24" s="114">
        <v>44133</v>
      </c>
      <c r="E24" s="114">
        <v>62672</v>
      </c>
      <c r="F24" s="114">
        <v>20662</v>
      </c>
      <c r="G24" s="114">
        <v>8250</v>
      </c>
      <c r="H24" s="114">
        <v>27322</v>
      </c>
      <c r="I24" s="115">
        <v>12869</v>
      </c>
      <c r="J24" s="114">
        <v>10067</v>
      </c>
      <c r="K24" s="114">
        <v>2802</v>
      </c>
      <c r="L24" s="423">
        <v>8071</v>
      </c>
      <c r="M24" s="424">
        <v>6734</v>
      </c>
    </row>
    <row r="25" spans="1:13" s="110" customFormat="1" ht="11.1" customHeight="1" x14ac:dyDescent="0.2">
      <c r="A25" s="422" t="s">
        <v>389</v>
      </c>
      <c r="B25" s="115">
        <v>83814</v>
      </c>
      <c r="C25" s="114">
        <v>39861</v>
      </c>
      <c r="D25" s="114">
        <v>43953</v>
      </c>
      <c r="E25" s="114">
        <v>61773</v>
      </c>
      <c r="F25" s="114">
        <v>20752</v>
      </c>
      <c r="G25" s="114">
        <v>7838</v>
      </c>
      <c r="H25" s="114">
        <v>27319</v>
      </c>
      <c r="I25" s="115">
        <v>12992</v>
      </c>
      <c r="J25" s="114">
        <v>10315</v>
      </c>
      <c r="K25" s="114">
        <v>2677</v>
      </c>
      <c r="L25" s="423">
        <v>5126</v>
      </c>
      <c r="M25" s="424">
        <v>5994</v>
      </c>
    </row>
    <row r="26" spans="1:13" ht="15" customHeight="1" x14ac:dyDescent="0.2">
      <c r="A26" s="422" t="s">
        <v>393</v>
      </c>
      <c r="B26" s="115">
        <v>83351</v>
      </c>
      <c r="C26" s="114">
        <v>39623</v>
      </c>
      <c r="D26" s="114">
        <v>43728</v>
      </c>
      <c r="E26" s="114">
        <v>61203</v>
      </c>
      <c r="F26" s="114">
        <v>20863</v>
      </c>
      <c r="G26" s="114">
        <v>7226</v>
      </c>
      <c r="H26" s="114">
        <v>27527</v>
      </c>
      <c r="I26" s="115">
        <v>12842</v>
      </c>
      <c r="J26" s="114">
        <v>10216</v>
      </c>
      <c r="K26" s="114">
        <v>2626</v>
      </c>
      <c r="L26" s="423">
        <v>6183</v>
      </c>
      <c r="M26" s="424">
        <v>6569</v>
      </c>
    </row>
    <row r="27" spans="1:13" ht="11.1" customHeight="1" x14ac:dyDescent="0.2">
      <c r="A27" s="422" t="s">
        <v>387</v>
      </c>
      <c r="B27" s="115">
        <v>84697</v>
      </c>
      <c r="C27" s="114">
        <v>40490</v>
      </c>
      <c r="D27" s="114">
        <v>44207</v>
      </c>
      <c r="E27" s="114">
        <v>61993</v>
      </c>
      <c r="F27" s="114">
        <v>21419</v>
      </c>
      <c r="G27" s="114">
        <v>6952</v>
      </c>
      <c r="H27" s="114">
        <v>28168</v>
      </c>
      <c r="I27" s="115">
        <v>13061</v>
      </c>
      <c r="J27" s="114">
        <v>10358</v>
      </c>
      <c r="K27" s="114">
        <v>2703</v>
      </c>
      <c r="L27" s="423">
        <v>6733</v>
      </c>
      <c r="M27" s="424">
        <v>5389</v>
      </c>
    </row>
    <row r="28" spans="1:13" ht="11.1" customHeight="1" x14ac:dyDescent="0.2">
      <c r="A28" s="422" t="s">
        <v>388</v>
      </c>
      <c r="B28" s="115">
        <v>86215</v>
      </c>
      <c r="C28" s="114">
        <v>41389</v>
      </c>
      <c r="D28" s="114">
        <v>44826</v>
      </c>
      <c r="E28" s="114">
        <v>64198</v>
      </c>
      <c r="F28" s="114">
        <v>21819</v>
      </c>
      <c r="G28" s="114">
        <v>7737</v>
      </c>
      <c r="H28" s="114">
        <v>28395</v>
      </c>
      <c r="I28" s="115">
        <v>13188</v>
      </c>
      <c r="J28" s="114">
        <v>10312</v>
      </c>
      <c r="K28" s="114">
        <v>2876</v>
      </c>
      <c r="L28" s="423">
        <v>8479</v>
      </c>
      <c r="M28" s="424">
        <v>7138</v>
      </c>
    </row>
    <row r="29" spans="1:13" s="110" customFormat="1" ht="11.1" customHeight="1" x14ac:dyDescent="0.2">
      <c r="A29" s="422" t="s">
        <v>389</v>
      </c>
      <c r="B29" s="115">
        <v>85485</v>
      </c>
      <c r="C29" s="114">
        <v>40751</v>
      </c>
      <c r="D29" s="114">
        <v>44734</v>
      </c>
      <c r="E29" s="114">
        <v>63534</v>
      </c>
      <c r="F29" s="114">
        <v>21885</v>
      </c>
      <c r="G29" s="114">
        <v>7331</v>
      </c>
      <c r="H29" s="114">
        <v>28361</v>
      </c>
      <c r="I29" s="115">
        <v>13087</v>
      </c>
      <c r="J29" s="114">
        <v>10293</v>
      </c>
      <c r="K29" s="114">
        <v>2794</v>
      </c>
      <c r="L29" s="423">
        <v>4878</v>
      </c>
      <c r="M29" s="424">
        <v>5642</v>
      </c>
    </row>
    <row r="30" spans="1:13" ht="15" customHeight="1" x14ac:dyDescent="0.2">
      <c r="A30" s="422" t="s">
        <v>394</v>
      </c>
      <c r="B30" s="115">
        <v>85863</v>
      </c>
      <c r="C30" s="114">
        <v>41172</v>
      </c>
      <c r="D30" s="114">
        <v>44691</v>
      </c>
      <c r="E30" s="114">
        <v>63537</v>
      </c>
      <c r="F30" s="114">
        <v>22274</v>
      </c>
      <c r="G30" s="114">
        <v>6881</v>
      </c>
      <c r="H30" s="114">
        <v>28623</v>
      </c>
      <c r="I30" s="115">
        <v>12493</v>
      </c>
      <c r="J30" s="114">
        <v>9728</v>
      </c>
      <c r="K30" s="114">
        <v>2765</v>
      </c>
      <c r="L30" s="423">
        <v>6526</v>
      </c>
      <c r="M30" s="424">
        <v>6142</v>
      </c>
    </row>
    <row r="31" spans="1:13" ht="11.1" customHeight="1" x14ac:dyDescent="0.2">
      <c r="A31" s="422" t="s">
        <v>387</v>
      </c>
      <c r="B31" s="115">
        <v>86257</v>
      </c>
      <c r="C31" s="114">
        <v>41425</v>
      </c>
      <c r="D31" s="114">
        <v>44832</v>
      </c>
      <c r="E31" s="114">
        <v>63414</v>
      </c>
      <c r="F31" s="114">
        <v>22807</v>
      </c>
      <c r="G31" s="114">
        <v>6456</v>
      </c>
      <c r="H31" s="114">
        <v>28912</v>
      </c>
      <c r="I31" s="115">
        <v>12546</v>
      </c>
      <c r="J31" s="114">
        <v>9694</v>
      </c>
      <c r="K31" s="114">
        <v>2852</v>
      </c>
      <c r="L31" s="423">
        <v>6332</v>
      </c>
      <c r="M31" s="424">
        <v>5551</v>
      </c>
    </row>
    <row r="32" spans="1:13" ht="11.1" customHeight="1" x14ac:dyDescent="0.2">
      <c r="A32" s="422" t="s">
        <v>388</v>
      </c>
      <c r="B32" s="115">
        <v>87835</v>
      </c>
      <c r="C32" s="114">
        <v>42352</v>
      </c>
      <c r="D32" s="114">
        <v>45483</v>
      </c>
      <c r="E32" s="114">
        <v>64581</v>
      </c>
      <c r="F32" s="114">
        <v>23239</v>
      </c>
      <c r="G32" s="114">
        <v>7070</v>
      </c>
      <c r="H32" s="114">
        <v>29242</v>
      </c>
      <c r="I32" s="115">
        <v>12550</v>
      </c>
      <c r="J32" s="114">
        <v>9514</v>
      </c>
      <c r="K32" s="114">
        <v>3036</v>
      </c>
      <c r="L32" s="423">
        <v>8315</v>
      </c>
      <c r="M32" s="424">
        <v>7032</v>
      </c>
    </row>
    <row r="33" spans="1:13" s="110" customFormat="1" ht="11.1" customHeight="1" x14ac:dyDescent="0.2">
      <c r="A33" s="422" t="s">
        <v>389</v>
      </c>
      <c r="B33" s="115">
        <v>86775</v>
      </c>
      <c r="C33" s="114">
        <v>41718</v>
      </c>
      <c r="D33" s="114">
        <v>45057</v>
      </c>
      <c r="E33" s="114">
        <v>63679</v>
      </c>
      <c r="F33" s="114">
        <v>23084</v>
      </c>
      <c r="G33" s="114">
        <v>6669</v>
      </c>
      <c r="H33" s="114">
        <v>29018</v>
      </c>
      <c r="I33" s="115">
        <v>12468</v>
      </c>
      <c r="J33" s="114">
        <v>9551</v>
      </c>
      <c r="K33" s="114">
        <v>2917</v>
      </c>
      <c r="L33" s="423">
        <v>5065</v>
      </c>
      <c r="M33" s="424">
        <v>6042</v>
      </c>
    </row>
    <row r="34" spans="1:13" ht="15" customHeight="1" x14ac:dyDescent="0.2">
      <c r="A34" s="422" t="s">
        <v>395</v>
      </c>
      <c r="B34" s="115">
        <v>86299</v>
      </c>
      <c r="C34" s="114">
        <v>41415</v>
      </c>
      <c r="D34" s="114">
        <v>44884</v>
      </c>
      <c r="E34" s="114">
        <v>63159</v>
      </c>
      <c r="F34" s="114">
        <v>23134</v>
      </c>
      <c r="G34" s="114">
        <v>6332</v>
      </c>
      <c r="H34" s="114">
        <v>29063</v>
      </c>
      <c r="I34" s="115">
        <v>12311</v>
      </c>
      <c r="J34" s="114">
        <v>9453</v>
      </c>
      <c r="K34" s="114">
        <v>2858</v>
      </c>
      <c r="L34" s="423">
        <v>6355</v>
      </c>
      <c r="M34" s="424">
        <v>6455</v>
      </c>
    </row>
    <row r="35" spans="1:13" ht="11.1" customHeight="1" x14ac:dyDescent="0.2">
      <c r="A35" s="422" t="s">
        <v>387</v>
      </c>
      <c r="B35" s="115">
        <v>87289</v>
      </c>
      <c r="C35" s="114">
        <v>42284</v>
      </c>
      <c r="D35" s="114">
        <v>45005</v>
      </c>
      <c r="E35" s="114">
        <v>63666</v>
      </c>
      <c r="F35" s="114">
        <v>23620</v>
      </c>
      <c r="G35" s="114">
        <v>6079</v>
      </c>
      <c r="H35" s="114">
        <v>29503</v>
      </c>
      <c r="I35" s="115">
        <v>12677</v>
      </c>
      <c r="J35" s="114">
        <v>9674</v>
      </c>
      <c r="K35" s="114">
        <v>3003</v>
      </c>
      <c r="L35" s="423">
        <v>6469</v>
      </c>
      <c r="M35" s="424">
        <v>5508</v>
      </c>
    </row>
    <row r="36" spans="1:13" ht="11.1" customHeight="1" x14ac:dyDescent="0.2">
      <c r="A36" s="422" t="s">
        <v>388</v>
      </c>
      <c r="B36" s="115">
        <v>88409</v>
      </c>
      <c r="C36" s="114">
        <v>42967</v>
      </c>
      <c r="D36" s="114">
        <v>45442</v>
      </c>
      <c r="E36" s="114">
        <v>64404</v>
      </c>
      <c r="F36" s="114">
        <v>24003</v>
      </c>
      <c r="G36" s="114">
        <v>6877</v>
      </c>
      <c r="H36" s="114">
        <v>29586</v>
      </c>
      <c r="I36" s="115">
        <v>12693</v>
      </c>
      <c r="J36" s="114">
        <v>9579</v>
      </c>
      <c r="K36" s="114">
        <v>3114</v>
      </c>
      <c r="L36" s="423">
        <v>8043</v>
      </c>
      <c r="M36" s="424">
        <v>6982</v>
      </c>
    </row>
    <row r="37" spans="1:13" s="110" customFormat="1" ht="11.1" customHeight="1" x14ac:dyDescent="0.2">
      <c r="A37" s="422" t="s">
        <v>389</v>
      </c>
      <c r="B37" s="115">
        <v>87819</v>
      </c>
      <c r="C37" s="114">
        <v>42726</v>
      </c>
      <c r="D37" s="114">
        <v>45093</v>
      </c>
      <c r="E37" s="114">
        <v>63803</v>
      </c>
      <c r="F37" s="114">
        <v>24016</v>
      </c>
      <c r="G37" s="114">
        <v>6711</v>
      </c>
      <c r="H37" s="114">
        <v>29541</v>
      </c>
      <c r="I37" s="115">
        <v>12772</v>
      </c>
      <c r="J37" s="114">
        <v>9704</v>
      </c>
      <c r="K37" s="114">
        <v>3068</v>
      </c>
      <c r="L37" s="423">
        <v>5915</v>
      </c>
      <c r="M37" s="424">
        <v>6730</v>
      </c>
    </row>
    <row r="38" spans="1:13" ht="15" customHeight="1" x14ac:dyDescent="0.2">
      <c r="A38" s="425" t="s">
        <v>396</v>
      </c>
      <c r="B38" s="115">
        <v>87524</v>
      </c>
      <c r="C38" s="114">
        <v>42706</v>
      </c>
      <c r="D38" s="114">
        <v>44818</v>
      </c>
      <c r="E38" s="114">
        <v>63679</v>
      </c>
      <c r="F38" s="114">
        <v>23845</v>
      </c>
      <c r="G38" s="114">
        <v>6426</v>
      </c>
      <c r="H38" s="114">
        <v>29546</v>
      </c>
      <c r="I38" s="115">
        <v>12623</v>
      </c>
      <c r="J38" s="114">
        <v>9552</v>
      </c>
      <c r="K38" s="114">
        <v>3071</v>
      </c>
      <c r="L38" s="423">
        <v>6943</v>
      </c>
      <c r="M38" s="424">
        <v>7178</v>
      </c>
    </row>
    <row r="39" spans="1:13" ht="11.1" customHeight="1" x14ac:dyDescent="0.2">
      <c r="A39" s="422" t="s">
        <v>387</v>
      </c>
      <c r="B39" s="115">
        <v>88489</v>
      </c>
      <c r="C39" s="114">
        <v>43343</v>
      </c>
      <c r="D39" s="114">
        <v>45146</v>
      </c>
      <c r="E39" s="114">
        <v>64042</v>
      </c>
      <c r="F39" s="114">
        <v>24447</v>
      </c>
      <c r="G39" s="114">
        <v>6358</v>
      </c>
      <c r="H39" s="114">
        <v>29983</v>
      </c>
      <c r="I39" s="115">
        <v>12944</v>
      </c>
      <c r="J39" s="114">
        <v>9696</v>
      </c>
      <c r="K39" s="114">
        <v>3248</v>
      </c>
      <c r="L39" s="423">
        <v>6935</v>
      </c>
      <c r="M39" s="424">
        <v>5958</v>
      </c>
    </row>
    <row r="40" spans="1:13" ht="11.1" customHeight="1" x14ac:dyDescent="0.2">
      <c r="A40" s="425" t="s">
        <v>388</v>
      </c>
      <c r="B40" s="115">
        <v>89984</v>
      </c>
      <c r="C40" s="114">
        <v>44294</v>
      </c>
      <c r="D40" s="114">
        <v>45690</v>
      </c>
      <c r="E40" s="114">
        <v>65250</v>
      </c>
      <c r="F40" s="114">
        <v>24734</v>
      </c>
      <c r="G40" s="114">
        <v>7314</v>
      </c>
      <c r="H40" s="114">
        <v>30165</v>
      </c>
      <c r="I40" s="115">
        <v>12937</v>
      </c>
      <c r="J40" s="114">
        <v>9500</v>
      </c>
      <c r="K40" s="114">
        <v>3437</v>
      </c>
      <c r="L40" s="423">
        <v>8785</v>
      </c>
      <c r="M40" s="424">
        <v>7400</v>
      </c>
    </row>
    <row r="41" spans="1:13" s="110" customFormat="1" ht="11.1" customHeight="1" x14ac:dyDescent="0.2">
      <c r="A41" s="422" t="s">
        <v>389</v>
      </c>
      <c r="B41" s="115">
        <v>89643</v>
      </c>
      <c r="C41" s="114">
        <v>44002</v>
      </c>
      <c r="D41" s="114">
        <v>45641</v>
      </c>
      <c r="E41" s="114">
        <v>64860</v>
      </c>
      <c r="F41" s="114">
        <v>24783</v>
      </c>
      <c r="G41" s="114">
        <v>7160</v>
      </c>
      <c r="H41" s="114">
        <v>30114</v>
      </c>
      <c r="I41" s="115">
        <v>13069</v>
      </c>
      <c r="J41" s="114">
        <v>9665</v>
      </c>
      <c r="K41" s="114">
        <v>3404</v>
      </c>
      <c r="L41" s="423">
        <v>5607</v>
      </c>
      <c r="M41" s="424">
        <v>5979</v>
      </c>
    </row>
    <row r="42" spans="1:13" ht="15" customHeight="1" x14ac:dyDescent="0.2">
      <c r="A42" s="422" t="s">
        <v>397</v>
      </c>
      <c r="B42" s="115">
        <v>89265</v>
      </c>
      <c r="C42" s="114">
        <v>43960</v>
      </c>
      <c r="D42" s="114">
        <v>45305</v>
      </c>
      <c r="E42" s="114">
        <v>64518</v>
      </c>
      <c r="F42" s="114">
        <v>24747</v>
      </c>
      <c r="G42" s="114">
        <v>6926</v>
      </c>
      <c r="H42" s="114">
        <v>30054</v>
      </c>
      <c r="I42" s="115">
        <v>12889</v>
      </c>
      <c r="J42" s="114">
        <v>9498</v>
      </c>
      <c r="K42" s="114">
        <v>3391</v>
      </c>
      <c r="L42" s="423">
        <v>6908</v>
      </c>
      <c r="M42" s="424">
        <v>7244</v>
      </c>
    </row>
    <row r="43" spans="1:13" ht="11.1" customHeight="1" x14ac:dyDescent="0.2">
      <c r="A43" s="422" t="s">
        <v>387</v>
      </c>
      <c r="B43" s="115">
        <v>90457</v>
      </c>
      <c r="C43" s="114">
        <v>44770</v>
      </c>
      <c r="D43" s="114">
        <v>45687</v>
      </c>
      <c r="E43" s="114">
        <v>65062</v>
      </c>
      <c r="F43" s="114">
        <v>25395</v>
      </c>
      <c r="G43" s="114">
        <v>6861</v>
      </c>
      <c r="H43" s="114">
        <v>30556</v>
      </c>
      <c r="I43" s="115">
        <v>13368</v>
      </c>
      <c r="J43" s="114">
        <v>9772</v>
      </c>
      <c r="K43" s="114">
        <v>3596</v>
      </c>
      <c r="L43" s="423">
        <v>6895</v>
      </c>
      <c r="M43" s="424">
        <v>5845</v>
      </c>
    </row>
    <row r="44" spans="1:13" ht="11.1" customHeight="1" x14ac:dyDescent="0.2">
      <c r="A44" s="422" t="s">
        <v>388</v>
      </c>
      <c r="B44" s="115">
        <v>92208</v>
      </c>
      <c r="C44" s="114">
        <v>45787</v>
      </c>
      <c r="D44" s="114">
        <v>46421</v>
      </c>
      <c r="E44" s="114">
        <v>66550</v>
      </c>
      <c r="F44" s="114">
        <v>25658</v>
      </c>
      <c r="G44" s="114">
        <v>7942</v>
      </c>
      <c r="H44" s="114">
        <v>30784</v>
      </c>
      <c r="I44" s="115">
        <v>13319</v>
      </c>
      <c r="J44" s="114">
        <v>9534</v>
      </c>
      <c r="K44" s="114">
        <v>3785</v>
      </c>
      <c r="L44" s="423">
        <v>9225</v>
      </c>
      <c r="M44" s="424">
        <v>7567</v>
      </c>
    </row>
    <row r="45" spans="1:13" s="110" customFormat="1" ht="11.1" customHeight="1" x14ac:dyDescent="0.2">
      <c r="A45" s="422" t="s">
        <v>389</v>
      </c>
      <c r="B45" s="115">
        <v>92020</v>
      </c>
      <c r="C45" s="114">
        <v>45750</v>
      </c>
      <c r="D45" s="114">
        <v>46270</v>
      </c>
      <c r="E45" s="114">
        <v>66299</v>
      </c>
      <c r="F45" s="114">
        <v>25721</v>
      </c>
      <c r="G45" s="114">
        <v>7779</v>
      </c>
      <c r="H45" s="114">
        <v>30794</v>
      </c>
      <c r="I45" s="115">
        <v>13452</v>
      </c>
      <c r="J45" s="114">
        <v>9708</v>
      </c>
      <c r="K45" s="114">
        <v>3744</v>
      </c>
      <c r="L45" s="423">
        <v>5702</v>
      </c>
      <c r="M45" s="424">
        <v>6011</v>
      </c>
    </row>
    <row r="46" spans="1:13" ht="15" customHeight="1" x14ac:dyDescent="0.2">
      <c r="A46" s="422" t="s">
        <v>398</v>
      </c>
      <c r="B46" s="115">
        <v>91923</v>
      </c>
      <c r="C46" s="114">
        <v>45796</v>
      </c>
      <c r="D46" s="114">
        <v>46127</v>
      </c>
      <c r="E46" s="114">
        <v>66241</v>
      </c>
      <c r="F46" s="114">
        <v>25682</v>
      </c>
      <c r="G46" s="114">
        <v>7545</v>
      </c>
      <c r="H46" s="114">
        <v>30768</v>
      </c>
      <c r="I46" s="115">
        <v>13233</v>
      </c>
      <c r="J46" s="114">
        <v>9503</v>
      </c>
      <c r="K46" s="114">
        <v>3730</v>
      </c>
      <c r="L46" s="423">
        <v>7114</v>
      </c>
      <c r="M46" s="424">
        <v>7338</v>
      </c>
    </row>
    <row r="47" spans="1:13" ht="11.1" customHeight="1" x14ac:dyDescent="0.2">
      <c r="A47" s="422" t="s">
        <v>387</v>
      </c>
      <c r="B47" s="115">
        <v>92514</v>
      </c>
      <c r="C47" s="114">
        <v>46221</v>
      </c>
      <c r="D47" s="114">
        <v>46293</v>
      </c>
      <c r="E47" s="114">
        <v>66589</v>
      </c>
      <c r="F47" s="114">
        <v>25925</v>
      </c>
      <c r="G47" s="114">
        <v>7445</v>
      </c>
      <c r="H47" s="114">
        <v>31049</v>
      </c>
      <c r="I47" s="115">
        <v>13856</v>
      </c>
      <c r="J47" s="114">
        <v>9805</v>
      </c>
      <c r="K47" s="114">
        <v>4051</v>
      </c>
      <c r="L47" s="423">
        <v>6671</v>
      </c>
      <c r="M47" s="424">
        <v>6101</v>
      </c>
    </row>
    <row r="48" spans="1:13" ht="11.1" customHeight="1" x14ac:dyDescent="0.2">
      <c r="A48" s="422" t="s">
        <v>388</v>
      </c>
      <c r="B48" s="115">
        <v>94867</v>
      </c>
      <c r="C48" s="114">
        <v>47473</v>
      </c>
      <c r="D48" s="114">
        <v>47394</v>
      </c>
      <c r="E48" s="114">
        <v>68304</v>
      </c>
      <c r="F48" s="114">
        <v>26563</v>
      </c>
      <c r="G48" s="114">
        <v>8723</v>
      </c>
      <c r="H48" s="114">
        <v>31378</v>
      </c>
      <c r="I48" s="115">
        <v>13731</v>
      </c>
      <c r="J48" s="114">
        <v>9542</v>
      </c>
      <c r="K48" s="114">
        <v>4189</v>
      </c>
      <c r="L48" s="423">
        <v>9189</v>
      </c>
      <c r="M48" s="424">
        <v>7466</v>
      </c>
    </row>
    <row r="49" spans="1:17" s="110" customFormat="1" ht="11.1" customHeight="1" x14ac:dyDescent="0.2">
      <c r="A49" s="422" t="s">
        <v>389</v>
      </c>
      <c r="B49" s="115">
        <v>94445</v>
      </c>
      <c r="C49" s="114">
        <v>47199</v>
      </c>
      <c r="D49" s="114">
        <v>47246</v>
      </c>
      <c r="E49" s="114">
        <v>67796</v>
      </c>
      <c r="F49" s="114">
        <v>26649</v>
      </c>
      <c r="G49" s="114">
        <v>8528</v>
      </c>
      <c r="H49" s="114">
        <v>31297</v>
      </c>
      <c r="I49" s="115">
        <v>13707</v>
      </c>
      <c r="J49" s="114">
        <v>9631</v>
      </c>
      <c r="K49" s="114">
        <v>4076</v>
      </c>
      <c r="L49" s="423">
        <v>5639</v>
      </c>
      <c r="M49" s="424">
        <v>6167</v>
      </c>
    </row>
    <row r="50" spans="1:17" ht="15" customHeight="1" x14ac:dyDescent="0.2">
      <c r="A50" s="422" t="s">
        <v>399</v>
      </c>
      <c r="B50" s="143">
        <v>94275</v>
      </c>
      <c r="C50" s="144">
        <v>47212</v>
      </c>
      <c r="D50" s="144">
        <v>47063</v>
      </c>
      <c r="E50" s="144">
        <v>67812</v>
      </c>
      <c r="F50" s="144">
        <v>26463</v>
      </c>
      <c r="G50" s="144">
        <v>8292</v>
      </c>
      <c r="H50" s="144">
        <v>31217</v>
      </c>
      <c r="I50" s="143">
        <v>13024</v>
      </c>
      <c r="J50" s="144">
        <v>9154</v>
      </c>
      <c r="K50" s="144">
        <v>3870</v>
      </c>
      <c r="L50" s="426">
        <v>6794</v>
      </c>
      <c r="M50" s="427">
        <v>7379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2.558663229006886</v>
      </c>
      <c r="C6" s="480">
        <f>'Tabelle 3.3'!J11</f>
        <v>-1.5793848711554448</v>
      </c>
      <c r="D6" s="481">
        <f t="shared" ref="D6:E9" si="0">IF(OR(AND(B6&gt;=-50,B6&lt;=50),ISNUMBER(B6)=FALSE),B6,"")</f>
        <v>2.558663229006886</v>
      </c>
      <c r="E6" s="481">
        <f t="shared" si="0"/>
        <v>-1.5793848711554448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0.69046051187497259</v>
      </c>
      <c r="C7" s="480">
        <f>'Tabelle 3.1'!J23</f>
        <v>-2.7334199949911153</v>
      </c>
      <c r="D7" s="481">
        <f t="shared" si="0"/>
        <v>0.69046051187497259</v>
      </c>
      <c r="E7" s="481">
        <f>IF(OR(AND(C7&gt;=-50,C7&lt;=50),ISNUMBER(C7)=FALSE),C7,"")</f>
        <v>-2.7334199949911153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2.558663229006886</v>
      </c>
      <c r="C14" s="480">
        <f>'Tabelle 3.3'!J11</f>
        <v>-1.5793848711554448</v>
      </c>
      <c r="D14" s="481">
        <f>IF(OR(AND(B14&gt;=-50,B14&lt;=50),ISNUMBER(B14)=FALSE),B14,"")</f>
        <v>2.558663229006886</v>
      </c>
      <c r="E14" s="481">
        <f>IF(OR(AND(C14&gt;=-50,C14&lt;=50),ISNUMBER(C14)=FALSE),C14,"")</f>
        <v>-1.5793848711554448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-11.428571428571429</v>
      </c>
      <c r="C15" s="480">
        <f>'Tabelle 3.3'!J12</f>
        <v>16.666666666666668</v>
      </c>
      <c r="D15" s="481">
        <f t="shared" ref="D15:E45" si="3">IF(OR(AND(B15&gt;=-50,B15&lt;=50),ISNUMBER(B15)=FALSE),B15,"")</f>
        <v>-11.428571428571429</v>
      </c>
      <c r="E15" s="481">
        <f t="shared" si="3"/>
        <v>16.666666666666668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3.601108033240997</v>
      </c>
      <c r="C16" s="480">
        <f>'Tabelle 3.3'!J13</f>
        <v>20</v>
      </c>
      <c r="D16" s="481">
        <f t="shared" si="3"/>
        <v>3.601108033240997</v>
      </c>
      <c r="E16" s="481">
        <f t="shared" si="3"/>
        <v>20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5.056237746362604</v>
      </c>
      <c r="C17" s="480">
        <f>'Tabelle 3.3'!J14</f>
        <v>2.4930747922437675</v>
      </c>
      <c r="D17" s="481">
        <f t="shared" si="3"/>
        <v>5.056237746362604</v>
      </c>
      <c r="E17" s="481">
        <f t="shared" si="3"/>
        <v>2.4930747922437675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1.910828025477707</v>
      </c>
      <c r="C18" s="480">
        <f>'Tabelle 3.3'!J15</f>
        <v>3.1496062992125986</v>
      </c>
      <c r="D18" s="481">
        <f t="shared" si="3"/>
        <v>1.910828025477707</v>
      </c>
      <c r="E18" s="481">
        <f t="shared" si="3"/>
        <v>3.1496062992125986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5.7214825476790212</v>
      </c>
      <c r="C19" s="480">
        <f>'Tabelle 3.3'!J16</f>
        <v>1.7937219730941705</v>
      </c>
      <c r="D19" s="481">
        <f t="shared" si="3"/>
        <v>5.7214825476790212</v>
      </c>
      <c r="E19" s="481">
        <f t="shared" si="3"/>
        <v>1.7937219730941705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-3.1372549019607843</v>
      </c>
      <c r="C20" s="480">
        <f>'Tabelle 3.3'!J17</f>
        <v>9.0909090909090917</v>
      </c>
      <c r="D20" s="481">
        <f t="shared" si="3"/>
        <v>-3.1372549019607843</v>
      </c>
      <c r="E20" s="481">
        <f t="shared" si="3"/>
        <v>9.0909090909090917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1.883297313985798</v>
      </c>
      <c r="C21" s="480">
        <f>'Tabelle 3.3'!J18</f>
        <v>-3</v>
      </c>
      <c r="D21" s="481">
        <f t="shared" si="3"/>
        <v>1.883297313985798</v>
      </c>
      <c r="E21" s="481">
        <f t="shared" si="3"/>
        <v>-3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-0.53850843324527531</v>
      </c>
      <c r="C22" s="480">
        <f>'Tabelle 3.3'!J19</f>
        <v>2.7763226820324776</v>
      </c>
      <c r="D22" s="481">
        <f t="shared" si="3"/>
        <v>-0.53850843324527531</v>
      </c>
      <c r="E22" s="481">
        <f t="shared" si="3"/>
        <v>2.7763226820324776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2.7940722445199135</v>
      </c>
      <c r="C23" s="480">
        <f>'Tabelle 3.3'!J20</f>
        <v>-2.1711366538952745</v>
      </c>
      <c r="D23" s="481">
        <f t="shared" si="3"/>
        <v>2.7940722445199135</v>
      </c>
      <c r="E23" s="481">
        <f t="shared" si="3"/>
        <v>-2.1711366538952745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5.5934816119797404</v>
      </c>
      <c r="C24" s="480">
        <f>'Tabelle 3.3'!J21</f>
        <v>-13.27737504769172</v>
      </c>
      <c r="D24" s="481">
        <f t="shared" si="3"/>
        <v>5.5934816119797404</v>
      </c>
      <c r="E24" s="481">
        <f t="shared" si="3"/>
        <v>-13.27737504769172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5.4292343387470998</v>
      </c>
      <c r="C25" s="480">
        <f>'Tabelle 3.3'!J22</f>
        <v>-2.3148148148148149</v>
      </c>
      <c r="D25" s="481">
        <f t="shared" si="3"/>
        <v>5.4292343387470998</v>
      </c>
      <c r="E25" s="481">
        <f t="shared" si="3"/>
        <v>-2.3148148148148149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8.1283422459893053</v>
      </c>
      <c r="C26" s="480">
        <f>'Tabelle 3.3'!J23</f>
        <v>-5.4263565891472867</v>
      </c>
      <c r="D26" s="481">
        <f t="shared" si="3"/>
        <v>8.1283422459893053</v>
      </c>
      <c r="E26" s="481">
        <f t="shared" si="3"/>
        <v>-5.4263565891472867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1.1697497279651796</v>
      </c>
      <c r="C27" s="480">
        <f>'Tabelle 3.3'!J24</f>
        <v>4.2880258899676376</v>
      </c>
      <c r="D27" s="481">
        <f t="shared" si="3"/>
        <v>1.1697497279651796</v>
      </c>
      <c r="E27" s="481">
        <f t="shared" si="3"/>
        <v>4.2880258899676376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-1.0587317508079794</v>
      </c>
      <c r="C28" s="480">
        <f>'Tabelle 3.3'!J25</f>
        <v>5.0795279630579788</v>
      </c>
      <c r="D28" s="481">
        <f t="shared" si="3"/>
        <v>-1.0587317508079794</v>
      </c>
      <c r="E28" s="481">
        <f t="shared" si="3"/>
        <v>5.0795279630579788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-2.1567814184985483</v>
      </c>
      <c r="C29" s="480">
        <f>'Tabelle 3.3'!J26</f>
        <v>-34.848484848484851</v>
      </c>
      <c r="D29" s="481">
        <f t="shared" si="3"/>
        <v>-2.1567814184985483</v>
      </c>
      <c r="E29" s="481">
        <f t="shared" si="3"/>
        <v>-34.848484848484851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-0.20380434782608695</v>
      </c>
      <c r="C30" s="480">
        <f>'Tabelle 3.3'!J27</f>
        <v>-35.483870967741936</v>
      </c>
      <c r="D30" s="481">
        <f t="shared" si="3"/>
        <v>-0.20380434782608695</v>
      </c>
      <c r="E30" s="481">
        <f t="shared" si="3"/>
        <v>-35.483870967741936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6.681034482758621</v>
      </c>
      <c r="C31" s="480">
        <f>'Tabelle 3.3'!J28</f>
        <v>0.68143100511073251</v>
      </c>
      <c r="D31" s="481">
        <f t="shared" si="3"/>
        <v>6.681034482758621</v>
      </c>
      <c r="E31" s="481">
        <f t="shared" si="3"/>
        <v>0.68143100511073251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3.6699216654147442</v>
      </c>
      <c r="C32" s="480">
        <f>'Tabelle 3.3'!J29</f>
        <v>0.54644808743169404</v>
      </c>
      <c r="D32" s="481">
        <f t="shared" si="3"/>
        <v>3.6699216654147442</v>
      </c>
      <c r="E32" s="481">
        <f t="shared" si="3"/>
        <v>0.54644808743169404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4.5620022753128557</v>
      </c>
      <c r="C33" s="480">
        <f>'Tabelle 3.3'!J30</f>
        <v>4.1254125412541258</v>
      </c>
      <c r="D33" s="481">
        <f t="shared" si="3"/>
        <v>4.5620022753128557</v>
      </c>
      <c r="E33" s="481">
        <f t="shared" si="3"/>
        <v>4.1254125412541258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1.5974440894568691</v>
      </c>
      <c r="C34" s="480">
        <f>'Tabelle 3.3'!J31</f>
        <v>7.4019245003700967E-2</v>
      </c>
      <c r="D34" s="481">
        <f t="shared" si="3"/>
        <v>1.5974440894568691</v>
      </c>
      <c r="E34" s="481">
        <f t="shared" si="3"/>
        <v>7.4019245003700967E-2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-11.428571428571429</v>
      </c>
      <c r="C37" s="480">
        <f>'Tabelle 3.3'!J34</f>
        <v>16.666666666666668</v>
      </c>
      <c r="D37" s="481">
        <f t="shared" si="3"/>
        <v>-11.428571428571429</v>
      </c>
      <c r="E37" s="481">
        <f t="shared" si="3"/>
        <v>16.666666666666668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4.166666666666667</v>
      </c>
      <c r="C38" s="480">
        <f>'Tabelle 3.3'!J35</f>
        <v>1.0057471264367817</v>
      </c>
      <c r="D38" s="481">
        <f t="shared" si="3"/>
        <v>4.166666666666667</v>
      </c>
      <c r="E38" s="481">
        <f t="shared" si="3"/>
        <v>1.0057471264367817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2.2489321804354621</v>
      </c>
      <c r="C39" s="480">
        <f>'Tabelle 3.3'!J36</f>
        <v>-1.7317053706807117</v>
      </c>
      <c r="D39" s="481">
        <f t="shared" si="3"/>
        <v>2.2489321804354621</v>
      </c>
      <c r="E39" s="481">
        <f t="shared" si="3"/>
        <v>-1.7317053706807117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2.2489321804354621</v>
      </c>
      <c r="C45" s="480">
        <f>'Tabelle 3.3'!J36</f>
        <v>-1.7317053706807117</v>
      </c>
      <c r="D45" s="481">
        <f t="shared" si="3"/>
        <v>2.2489321804354621</v>
      </c>
      <c r="E45" s="481">
        <f t="shared" si="3"/>
        <v>-1.7317053706807117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83351</v>
      </c>
      <c r="C51" s="487">
        <v>10216</v>
      </c>
      <c r="D51" s="487">
        <v>2626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84697</v>
      </c>
      <c r="C52" s="487">
        <v>10358</v>
      </c>
      <c r="D52" s="487">
        <v>2703</v>
      </c>
      <c r="E52" s="488">
        <f t="shared" ref="E52:G70" si="11">IF($A$51=37802,IF(COUNTBLANK(B$51:B$70)&gt;0,#N/A,B52/B$51*100),IF(COUNTBLANK(B$51:B$75)&gt;0,#N/A,B52/B$51*100))</f>
        <v>101.61485765017817</v>
      </c>
      <c r="F52" s="488">
        <f t="shared" si="11"/>
        <v>101.3899765074393</v>
      </c>
      <c r="G52" s="488">
        <f t="shared" si="11"/>
        <v>102.93221629855293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86215</v>
      </c>
      <c r="C53" s="487">
        <v>10312</v>
      </c>
      <c r="D53" s="487">
        <v>2876</v>
      </c>
      <c r="E53" s="488">
        <f t="shared" si="11"/>
        <v>103.43607155283081</v>
      </c>
      <c r="F53" s="488">
        <f t="shared" si="11"/>
        <v>100.9397024275646</v>
      </c>
      <c r="G53" s="488">
        <f t="shared" si="11"/>
        <v>109.52018278750953</v>
      </c>
      <c r="H53" s="489">
        <f>IF(ISERROR(L53)=TRUE,IF(MONTH(A53)=MONTH(MAX(A$51:A$75)),A53,""),"")</f>
        <v>41883</v>
      </c>
      <c r="I53" s="488">
        <f t="shared" si="12"/>
        <v>103.43607155283081</v>
      </c>
      <c r="J53" s="488">
        <f t="shared" si="10"/>
        <v>100.9397024275646</v>
      </c>
      <c r="K53" s="488">
        <f t="shared" si="10"/>
        <v>109.52018278750953</v>
      </c>
      <c r="L53" s="488" t="e">
        <f t="shared" si="13"/>
        <v>#N/A</v>
      </c>
    </row>
    <row r="54" spans="1:14" ht="15" customHeight="1" x14ac:dyDescent="0.2">
      <c r="A54" s="490" t="s">
        <v>462</v>
      </c>
      <c r="B54" s="487">
        <v>85485</v>
      </c>
      <c r="C54" s="487">
        <v>10293</v>
      </c>
      <c r="D54" s="487">
        <v>2794</v>
      </c>
      <c r="E54" s="488">
        <f t="shared" si="11"/>
        <v>102.56025722546821</v>
      </c>
      <c r="F54" s="488">
        <f t="shared" si="11"/>
        <v>100.75371965544244</v>
      </c>
      <c r="G54" s="488">
        <f t="shared" si="11"/>
        <v>106.39756283320641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85863</v>
      </c>
      <c r="C55" s="487">
        <v>9728</v>
      </c>
      <c r="D55" s="487">
        <v>2765</v>
      </c>
      <c r="E55" s="488">
        <f t="shared" si="11"/>
        <v>103.01376108265048</v>
      </c>
      <c r="F55" s="488">
        <f t="shared" si="11"/>
        <v>95.223179326546585</v>
      </c>
      <c r="G55" s="488">
        <f t="shared" si="11"/>
        <v>105.29322162985528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86257</v>
      </c>
      <c r="C56" s="487">
        <v>9694</v>
      </c>
      <c r="D56" s="487">
        <v>2852</v>
      </c>
      <c r="E56" s="488">
        <f t="shared" si="11"/>
        <v>103.48646087029549</v>
      </c>
      <c r="F56" s="488">
        <f t="shared" si="11"/>
        <v>94.890368050117459</v>
      </c>
      <c r="G56" s="488">
        <f t="shared" si="11"/>
        <v>108.6062452399086</v>
      </c>
      <c r="H56" s="489" t="str">
        <f t="shared" si="14"/>
        <v/>
      </c>
      <c r="I56" s="488" t="str">
        <f t="shared" si="12"/>
        <v/>
      </c>
      <c r="J56" s="488" t="str">
        <f t="shared" si="10"/>
        <v/>
      </c>
      <c r="K56" s="488" t="str">
        <f t="shared" si="10"/>
        <v/>
      </c>
      <c r="L56" s="488" t="e">
        <f t="shared" si="13"/>
        <v>#N/A</v>
      </c>
    </row>
    <row r="57" spans="1:14" ht="15" customHeight="1" x14ac:dyDescent="0.2">
      <c r="A57" s="490">
        <v>42248</v>
      </c>
      <c r="B57" s="487">
        <v>87835</v>
      </c>
      <c r="C57" s="487">
        <v>9514</v>
      </c>
      <c r="D57" s="487">
        <v>3036</v>
      </c>
      <c r="E57" s="488">
        <f t="shared" si="11"/>
        <v>105.37965951218342</v>
      </c>
      <c r="F57" s="488">
        <f t="shared" si="11"/>
        <v>93.128425998433826</v>
      </c>
      <c r="G57" s="488">
        <f t="shared" si="11"/>
        <v>115.61309977151562</v>
      </c>
      <c r="H57" s="489">
        <f t="shared" si="14"/>
        <v>42248</v>
      </c>
      <c r="I57" s="488">
        <f t="shared" si="12"/>
        <v>105.37965951218342</v>
      </c>
      <c r="J57" s="488">
        <f t="shared" si="10"/>
        <v>93.128425998433826</v>
      </c>
      <c r="K57" s="488">
        <f t="shared" si="10"/>
        <v>115.61309977151562</v>
      </c>
      <c r="L57" s="488" t="e">
        <f t="shared" si="13"/>
        <v>#N/A</v>
      </c>
    </row>
    <row r="58" spans="1:14" ht="15" customHeight="1" x14ac:dyDescent="0.2">
      <c r="A58" s="490" t="s">
        <v>465</v>
      </c>
      <c r="B58" s="487">
        <v>86775</v>
      </c>
      <c r="C58" s="487">
        <v>9551</v>
      </c>
      <c r="D58" s="487">
        <v>2917</v>
      </c>
      <c r="E58" s="488">
        <f t="shared" si="11"/>
        <v>104.10792911902678</v>
      </c>
      <c r="F58" s="488">
        <f t="shared" si="11"/>
        <v>93.490602975724357</v>
      </c>
      <c r="G58" s="488">
        <f t="shared" si="11"/>
        <v>111.08149276466108</v>
      </c>
      <c r="H58" s="489" t="str">
        <f t="shared" si="14"/>
        <v/>
      </c>
      <c r="I58" s="488" t="str">
        <f t="shared" si="12"/>
        <v/>
      </c>
      <c r="J58" s="488" t="str">
        <f t="shared" si="10"/>
        <v/>
      </c>
      <c r="K58" s="488" t="str">
        <f t="shared" si="10"/>
        <v/>
      </c>
      <c r="L58" s="488" t="e">
        <f t="shared" si="13"/>
        <v>#N/A</v>
      </c>
    </row>
    <row r="59" spans="1:14" ht="15" customHeight="1" x14ac:dyDescent="0.2">
      <c r="A59" s="490" t="s">
        <v>466</v>
      </c>
      <c r="B59" s="487">
        <v>86299</v>
      </c>
      <c r="C59" s="487">
        <v>9453</v>
      </c>
      <c r="D59" s="487">
        <v>2858</v>
      </c>
      <c r="E59" s="488">
        <f t="shared" si="11"/>
        <v>103.53685018776019</v>
      </c>
      <c r="F59" s="488">
        <f t="shared" si="11"/>
        <v>92.531323414252157</v>
      </c>
      <c r="G59" s="488">
        <f t="shared" si="11"/>
        <v>108.83472962680882</v>
      </c>
      <c r="H59" s="489" t="str">
        <f t="shared" si="14"/>
        <v/>
      </c>
      <c r="I59" s="488" t="str">
        <f t="shared" si="12"/>
        <v/>
      </c>
      <c r="J59" s="488" t="str">
        <f t="shared" si="10"/>
        <v/>
      </c>
      <c r="K59" s="488" t="str">
        <f t="shared" si="10"/>
        <v/>
      </c>
      <c r="L59" s="488" t="e">
        <f t="shared" si="13"/>
        <v>#N/A</v>
      </c>
    </row>
    <row r="60" spans="1:14" ht="15" customHeight="1" x14ac:dyDescent="0.2">
      <c r="A60" s="490" t="s">
        <v>467</v>
      </c>
      <c r="B60" s="487">
        <v>87289</v>
      </c>
      <c r="C60" s="487">
        <v>9674</v>
      </c>
      <c r="D60" s="487">
        <v>3003</v>
      </c>
      <c r="E60" s="488">
        <f t="shared" si="11"/>
        <v>104.72459838514234</v>
      </c>
      <c r="F60" s="488">
        <f t="shared" si="11"/>
        <v>94.694596711041498</v>
      </c>
      <c r="G60" s="488">
        <f t="shared" si="11"/>
        <v>114.35643564356435</v>
      </c>
      <c r="H60" s="489" t="str">
        <f t="shared" si="14"/>
        <v/>
      </c>
      <c r="I60" s="488" t="str">
        <f t="shared" si="12"/>
        <v/>
      </c>
      <c r="J60" s="488" t="str">
        <f t="shared" si="10"/>
        <v/>
      </c>
      <c r="K60" s="488" t="str">
        <f t="shared" si="10"/>
        <v/>
      </c>
      <c r="L60" s="488" t="e">
        <f t="shared" si="13"/>
        <v>#N/A</v>
      </c>
    </row>
    <row r="61" spans="1:14" ht="15" customHeight="1" x14ac:dyDescent="0.2">
      <c r="A61" s="490">
        <v>42614</v>
      </c>
      <c r="B61" s="487">
        <v>88409</v>
      </c>
      <c r="C61" s="487">
        <v>9579</v>
      </c>
      <c r="D61" s="487">
        <v>3114</v>
      </c>
      <c r="E61" s="488">
        <f t="shared" si="11"/>
        <v>106.06831351753428</v>
      </c>
      <c r="F61" s="488">
        <f t="shared" si="11"/>
        <v>93.764682850430688</v>
      </c>
      <c r="G61" s="488">
        <f t="shared" si="11"/>
        <v>118.58339680121858</v>
      </c>
      <c r="H61" s="489">
        <f t="shared" si="14"/>
        <v>42614</v>
      </c>
      <c r="I61" s="488">
        <f t="shared" si="12"/>
        <v>106.06831351753428</v>
      </c>
      <c r="J61" s="488">
        <f t="shared" si="10"/>
        <v>93.764682850430688</v>
      </c>
      <c r="K61" s="488">
        <f t="shared" si="10"/>
        <v>118.58339680121858</v>
      </c>
      <c r="L61" s="488" t="e">
        <f t="shared" si="13"/>
        <v>#N/A</v>
      </c>
    </row>
    <row r="62" spans="1:14" ht="15" customHeight="1" x14ac:dyDescent="0.2">
      <c r="A62" s="490" t="s">
        <v>468</v>
      </c>
      <c r="B62" s="487">
        <v>87819</v>
      </c>
      <c r="C62" s="487">
        <v>9704</v>
      </c>
      <c r="D62" s="487">
        <v>3068</v>
      </c>
      <c r="E62" s="488">
        <f t="shared" si="11"/>
        <v>105.36046358172067</v>
      </c>
      <c r="F62" s="488">
        <f t="shared" si="11"/>
        <v>94.988253719655447</v>
      </c>
      <c r="G62" s="488">
        <f t="shared" si="11"/>
        <v>116.83168316831683</v>
      </c>
      <c r="H62" s="489" t="str">
        <f t="shared" si="14"/>
        <v/>
      </c>
      <c r="I62" s="488" t="str">
        <f t="shared" si="12"/>
        <v/>
      </c>
      <c r="J62" s="488" t="str">
        <f t="shared" si="10"/>
        <v/>
      </c>
      <c r="K62" s="488" t="str">
        <f t="shared" si="10"/>
        <v/>
      </c>
      <c r="L62" s="488" t="e">
        <f t="shared" si="13"/>
        <v>#N/A</v>
      </c>
    </row>
    <row r="63" spans="1:14" ht="15" customHeight="1" x14ac:dyDescent="0.2">
      <c r="A63" s="490" t="s">
        <v>469</v>
      </c>
      <c r="B63" s="487">
        <v>87524</v>
      </c>
      <c r="C63" s="487">
        <v>9552</v>
      </c>
      <c r="D63" s="487">
        <v>3071</v>
      </c>
      <c r="E63" s="488">
        <f t="shared" si="11"/>
        <v>105.00653861381389</v>
      </c>
      <c r="F63" s="488">
        <f t="shared" si="11"/>
        <v>93.500391542678159</v>
      </c>
      <c r="G63" s="488">
        <f t="shared" si="11"/>
        <v>116.94592536176695</v>
      </c>
      <c r="H63" s="489" t="str">
        <f t="shared" si="14"/>
        <v/>
      </c>
      <c r="I63" s="488" t="str">
        <f t="shared" si="12"/>
        <v/>
      </c>
      <c r="J63" s="488" t="str">
        <f t="shared" si="10"/>
        <v/>
      </c>
      <c r="K63" s="488" t="str">
        <f t="shared" si="10"/>
        <v/>
      </c>
      <c r="L63" s="488" t="e">
        <f t="shared" si="13"/>
        <v>#N/A</v>
      </c>
    </row>
    <row r="64" spans="1:14" ht="15" customHeight="1" x14ac:dyDescent="0.2">
      <c r="A64" s="490" t="s">
        <v>470</v>
      </c>
      <c r="B64" s="487">
        <v>88489</v>
      </c>
      <c r="C64" s="487">
        <v>9696</v>
      </c>
      <c r="D64" s="487">
        <v>3248</v>
      </c>
      <c r="E64" s="488">
        <f t="shared" si="11"/>
        <v>106.16429316984799</v>
      </c>
      <c r="F64" s="488">
        <f t="shared" si="11"/>
        <v>94.909945184025062</v>
      </c>
      <c r="G64" s="488">
        <f t="shared" si="11"/>
        <v>123.68621477532369</v>
      </c>
      <c r="H64" s="489" t="str">
        <f t="shared" si="14"/>
        <v/>
      </c>
      <c r="I64" s="488" t="str">
        <f t="shared" si="12"/>
        <v/>
      </c>
      <c r="J64" s="488" t="str">
        <f t="shared" si="10"/>
        <v/>
      </c>
      <c r="K64" s="488" t="str">
        <f t="shared" si="10"/>
        <v/>
      </c>
      <c r="L64" s="488" t="e">
        <f t="shared" si="13"/>
        <v>#N/A</v>
      </c>
    </row>
    <row r="65" spans="1:12" ht="15" customHeight="1" x14ac:dyDescent="0.2">
      <c r="A65" s="490">
        <v>42979</v>
      </c>
      <c r="B65" s="487">
        <v>89984</v>
      </c>
      <c r="C65" s="487">
        <v>9500</v>
      </c>
      <c r="D65" s="487">
        <v>3437</v>
      </c>
      <c r="E65" s="488">
        <f t="shared" si="11"/>
        <v>107.95791292246044</v>
      </c>
      <c r="F65" s="488">
        <f t="shared" si="11"/>
        <v>92.991386061080661</v>
      </c>
      <c r="G65" s="488">
        <f t="shared" si="11"/>
        <v>130.88347296268088</v>
      </c>
      <c r="H65" s="489">
        <f t="shared" si="14"/>
        <v>42979</v>
      </c>
      <c r="I65" s="488">
        <f t="shared" si="12"/>
        <v>107.95791292246044</v>
      </c>
      <c r="J65" s="488">
        <f t="shared" si="10"/>
        <v>92.991386061080661</v>
      </c>
      <c r="K65" s="488">
        <f t="shared" si="10"/>
        <v>130.88347296268088</v>
      </c>
      <c r="L65" s="488" t="e">
        <f t="shared" si="13"/>
        <v>#N/A</v>
      </c>
    </row>
    <row r="66" spans="1:12" ht="15" customHeight="1" x14ac:dyDescent="0.2">
      <c r="A66" s="490" t="s">
        <v>471</v>
      </c>
      <c r="B66" s="487">
        <v>89643</v>
      </c>
      <c r="C66" s="487">
        <v>9665</v>
      </c>
      <c r="D66" s="487">
        <v>3404</v>
      </c>
      <c r="E66" s="488">
        <f t="shared" si="11"/>
        <v>107.54879965447326</v>
      </c>
      <c r="F66" s="488">
        <f t="shared" si="11"/>
        <v>94.606499608457312</v>
      </c>
      <c r="G66" s="488">
        <f t="shared" si="11"/>
        <v>129.62680883472964</v>
      </c>
      <c r="H66" s="489" t="str">
        <f t="shared" si="14"/>
        <v/>
      </c>
      <c r="I66" s="488" t="str">
        <f t="shared" si="12"/>
        <v/>
      </c>
      <c r="J66" s="488" t="str">
        <f t="shared" si="10"/>
        <v/>
      </c>
      <c r="K66" s="488" t="str">
        <f t="shared" si="10"/>
        <v/>
      </c>
      <c r="L66" s="488" t="e">
        <f t="shared" si="13"/>
        <v>#N/A</v>
      </c>
    </row>
    <row r="67" spans="1:12" ht="15" customHeight="1" x14ac:dyDescent="0.2">
      <c r="A67" s="490" t="s">
        <v>472</v>
      </c>
      <c r="B67" s="487">
        <v>89265</v>
      </c>
      <c r="C67" s="487">
        <v>9498</v>
      </c>
      <c r="D67" s="487">
        <v>3391</v>
      </c>
      <c r="E67" s="488">
        <f t="shared" si="11"/>
        <v>107.09529579729097</v>
      </c>
      <c r="F67" s="488">
        <f t="shared" si="11"/>
        <v>92.971808927173058</v>
      </c>
      <c r="G67" s="488">
        <f t="shared" si="11"/>
        <v>129.13175932977913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90457</v>
      </c>
      <c r="C68" s="487">
        <v>9772</v>
      </c>
      <c r="D68" s="487">
        <v>3596</v>
      </c>
      <c r="E68" s="488">
        <f t="shared" si="11"/>
        <v>108.52539261676523</v>
      </c>
      <c r="F68" s="488">
        <f t="shared" si="11"/>
        <v>95.653876272513699</v>
      </c>
      <c r="G68" s="488">
        <f t="shared" si="11"/>
        <v>136.93830921553695</v>
      </c>
      <c r="H68" s="489" t="str">
        <f t="shared" si="14"/>
        <v/>
      </c>
      <c r="I68" s="488" t="str">
        <f t="shared" si="12"/>
        <v/>
      </c>
      <c r="J68" s="488" t="str">
        <f t="shared" si="12"/>
        <v/>
      </c>
      <c r="K68" s="488" t="str">
        <f t="shared" si="12"/>
        <v/>
      </c>
      <c r="L68" s="488" t="e">
        <f t="shared" si="13"/>
        <v>#N/A</v>
      </c>
    </row>
    <row r="69" spans="1:12" ht="15" customHeight="1" x14ac:dyDescent="0.2">
      <c r="A69" s="490">
        <v>43344</v>
      </c>
      <c r="B69" s="487">
        <v>92208</v>
      </c>
      <c r="C69" s="487">
        <v>9534</v>
      </c>
      <c r="D69" s="487">
        <v>3785</v>
      </c>
      <c r="E69" s="488">
        <f t="shared" si="11"/>
        <v>110.62614725678156</v>
      </c>
      <c r="F69" s="488">
        <f t="shared" si="11"/>
        <v>93.324197337509787</v>
      </c>
      <c r="G69" s="488">
        <f t="shared" si="11"/>
        <v>144.13556740289414</v>
      </c>
      <c r="H69" s="489">
        <f t="shared" si="14"/>
        <v>43344</v>
      </c>
      <c r="I69" s="488">
        <f t="shared" si="12"/>
        <v>110.62614725678156</v>
      </c>
      <c r="J69" s="488">
        <f t="shared" si="12"/>
        <v>93.324197337509787</v>
      </c>
      <c r="K69" s="488">
        <f t="shared" si="12"/>
        <v>144.13556740289414</v>
      </c>
      <c r="L69" s="488" t="e">
        <f t="shared" si="13"/>
        <v>#N/A</v>
      </c>
    </row>
    <row r="70" spans="1:12" ht="15" customHeight="1" x14ac:dyDescent="0.2">
      <c r="A70" s="490" t="s">
        <v>474</v>
      </c>
      <c r="B70" s="487">
        <v>92020</v>
      </c>
      <c r="C70" s="487">
        <v>9708</v>
      </c>
      <c r="D70" s="487">
        <v>3744</v>
      </c>
      <c r="E70" s="488">
        <f t="shared" si="11"/>
        <v>110.40059507384434</v>
      </c>
      <c r="F70" s="488">
        <f t="shared" si="11"/>
        <v>95.027407987470639</v>
      </c>
      <c r="G70" s="488">
        <f t="shared" si="11"/>
        <v>142.57425742574256</v>
      </c>
      <c r="H70" s="489" t="str">
        <f t="shared" si="14"/>
        <v/>
      </c>
      <c r="I70" s="488" t="str">
        <f t="shared" si="12"/>
        <v/>
      </c>
      <c r="J70" s="488" t="str">
        <f t="shared" si="12"/>
        <v/>
      </c>
      <c r="K70" s="488" t="str">
        <f t="shared" si="12"/>
        <v/>
      </c>
      <c r="L70" s="488" t="e">
        <f t="shared" si="13"/>
        <v>#N/A</v>
      </c>
    </row>
    <row r="71" spans="1:12" ht="15" customHeight="1" x14ac:dyDescent="0.2">
      <c r="A71" s="490" t="s">
        <v>475</v>
      </c>
      <c r="B71" s="487">
        <v>91923</v>
      </c>
      <c r="C71" s="487">
        <v>9503</v>
      </c>
      <c r="D71" s="487">
        <v>3730</v>
      </c>
      <c r="E71" s="491">
        <f t="shared" ref="E71:G75" si="15">IF($A$51=37802,IF(COUNTBLANK(B$51:B$70)&gt;0,#N/A,IF(ISBLANK(B71)=FALSE,B71/B$51*100,#N/A)),IF(COUNTBLANK(B$51:B$75)&gt;0,#N/A,B71/B$51*100))</f>
        <v>110.28421974541398</v>
      </c>
      <c r="F71" s="491">
        <f t="shared" si="15"/>
        <v>93.020751761942051</v>
      </c>
      <c r="G71" s="491">
        <f t="shared" si="15"/>
        <v>142.04112718964203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92514</v>
      </c>
      <c r="C72" s="487">
        <v>9805</v>
      </c>
      <c r="D72" s="487">
        <v>4051</v>
      </c>
      <c r="E72" s="491">
        <f t="shared" si="15"/>
        <v>110.9932694268815</v>
      </c>
      <c r="F72" s="491">
        <f t="shared" si="15"/>
        <v>95.976898981989038</v>
      </c>
      <c r="G72" s="491">
        <f t="shared" si="15"/>
        <v>154.26504188880426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94867</v>
      </c>
      <c r="C73" s="487">
        <v>9542</v>
      </c>
      <c r="D73" s="487">
        <v>4189</v>
      </c>
      <c r="E73" s="491">
        <f t="shared" si="15"/>
        <v>113.81627095055849</v>
      </c>
      <c r="F73" s="491">
        <f t="shared" si="15"/>
        <v>93.402505873140171</v>
      </c>
      <c r="G73" s="491">
        <f t="shared" si="15"/>
        <v>159.52018278750953</v>
      </c>
      <c r="H73" s="492">
        <f>IF(A$51=37802,IF(ISERROR(L73)=TRUE,IF(ISBLANK(A73)=FALSE,IF(MONTH(A73)=MONTH(MAX(A$51:A$75)),A73,""),""),""),IF(ISERROR(L73)=TRUE,IF(MONTH(A73)=MONTH(MAX(A$51:A$75)),A73,""),""))</f>
        <v>43709</v>
      </c>
      <c r="I73" s="488">
        <f t="shared" si="12"/>
        <v>113.81627095055849</v>
      </c>
      <c r="J73" s="488">
        <f t="shared" si="12"/>
        <v>93.402505873140171</v>
      </c>
      <c r="K73" s="488">
        <f t="shared" si="12"/>
        <v>159.52018278750953</v>
      </c>
      <c r="L73" s="488" t="e">
        <f t="shared" si="13"/>
        <v>#N/A</v>
      </c>
    </row>
    <row r="74" spans="1:12" ht="15" customHeight="1" x14ac:dyDescent="0.2">
      <c r="A74" s="490" t="s">
        <v>477</v>
      </c>
      <c r="B74" s="487">
        <v>94445</v>
      </c>
      <c r="C74" s="487">
        <v>9631</v>
      </c>
      <c r="D74" s="487">
        <v>4076</v>
      </c>
      <c r="E74" s="491">
        <f t="shared" si="15"/>
        <v>113.30997828460367</v>
      </c>
      <c r="F74" s="491">
        <f t="shared" si="15"/>
        <v>94.2736883320282</v>
      </c>
      <c r="G74" s="491">
        <f t="shared" si="15"/>
        <v>155.21706016755522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94275</v>
      </c>
      <c r="C75" s="493">
        <v>9154</v>
      </c>
      <c r="D75" s="493">
        <v>3870</v>
      </c>
      <c r="E75" s="491">
        <f t="shared" si="15"/>
        <v>113.10602152343702</v>
      </c>
      <c r="F75" s="491">
        <f t="shared" si="15"/>
        <v>89.604541895066561</v>
      </c>
      <c r="G75" s="491">
        <f t="shared" si="15"/>
        <v>147.37242955064738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113.81627095055849</v>
      </c>
      <c r="J77" s="488">
        <f>IF(J75&lt;&gt;"",J75,IF(J74&lt;&gt;"",J74,IF(J73&lt;&gt;"",J73,IF(J72&lt;&gt;"",J72,IF(J71&lt;&gt;"",J71,IF(J70&lt;&gt;"",J70,""))))))</f>
        <v>93.402505873140171</v>
      </c>
      <c r="K77" s="488">
        <f>IF(K75&lt;&gt;"",K75,IF(K74&lt;&gt;"",K74,IF(K73&lt;&gt;"",K73,IF(K72&lt;&gt;"",K72,IF(K71&lt;&gt;"",K71,IF(K70&lt;&gt;"",K70,""))))))</f>
        <v>159.52018278750953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+13,8%</v>
      </c>
      <c r="J79" s="488" t="str">
        <f>"GeB - ausschließlich: "&amp;IF(J77&gt;100,"+","")&amp;TEXT(J77-100,"0,0")&amp;"%"</f>
        <v>GeB - ausschließlich: -6,6%</v>
      </c>
      <c r="K79" s="488" t="str">
        <f>"GeB - im Nebenjob: "&amp;IF(K77&gt;100,"+","")&amp;TEXT(K77-100,"0,0")&amp;"%"</f>
        <v>GeB - im Nebenjob: +59,5%</v>
      </c>
    </row>
    <row r="81" spans="9:9" ht="15" customHeight="1" x14ac:dyDescent="0.2">
      <c r="I81" s="488" t="str">
        <f>IF(ISERROR(HLOOKUP(1,I$78:K$79,2,FALSE)),"",HLOOKUP(1,I$78:K$79,2,FALSE))</f>
        <v>GeB - im Nebenjob: +59,5%</v>
      </c>
    </row>
    <row r="82" spans="9:9" ht="15" customHeight="1" x14ac:dyDescent="0.2">
      <c r="I82" s="488" t="str">
        <f>IF(ISERROR(HLOOKUP(2,I$78:K$79,2,FALSE)),"",HLOOKUP(2,I$78:K$79,2,FALSE))</f>
        <v>SvB: +13,8%</v>
      </c>
    </row>
    <row r="83" spans="9:9" ht="15" customHeight="1" x14ac:dyDescent="0.2">
      <c r="I83" s="488" t="str">
        <f>IF(ISERROR(HLOOKUP(3,I$78:K$79,2,FALSE)),"",HLOOKUP(3,I$78:K$79,2,FALSE))</f>
        <v>GeB - ausschließlich: -6,6%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94275</v>
      </c>
      <c r="E12" s="114">
        <v>94445</v>
      </c>
      <c r="F12" s="114">
        <v>94867</v>
      </c>
      <c r="G12" s="114">
        <v>92514</v>
      </c>
      <c r="H12" s="114">
        <v>91923</v>
      </c>
      <c r="I12" s="115">
        <v>2352</v>
      </c>
      <c r="J12" s="116">
        <v>2.558663229006886</v>
      </c>
      <c r="N12" s="117"/>
    </row>
    <row r="13" spans="1:15" s="110" customFormat="1" ht="13.5" customHeight="1" x14ac:dyDescent="0.2">
      <c r="A13" s="118" t="s">
        <v>105</v>
      </c>
      <c r="B13" s="119" t="s">
        <v>106</v>
      </c>
      <c r="C13" s="113">
        <v>50.079024131530097</v>
      </c>
      <c r="D13" s="114">
        <v>47212</v>
      </c>
      <c r="E13" s="114">
        <v>47199</v>
      </c>
      <c r="F13" s="114">
        <v>47473</v>
      </c>
      <c r="G13" s="114">
        <v>46221</v>
      </c>
      <c r="H13" s="114">
        <v>45796</v>
      </c>
      <c r="I13" s="115">
        <v>1416</v>
      </c>
      <c r="J13" s="116">
        <v>3.0919730980871694</v>
      </c>
    </row>
    <row r="14" spans="1:15" s="110" customFormat="1" ht="13.5" customHeight="1" x14ac:dyDescent="0.2">
      <c r="A14" s="120"/>
      <c r="B14" s="119" t="s">
        <v>107</v>
      </c>
      <c r="C14" s="113">
        <v>49.920975868469903</v>
      </c>
      <c r="D14" s="114">
        <v>47063</v>
      </c>
      <c r="E14" s="114">
        <v>47246</v>
      </c>
      <c r="F14" s="114">
        <v>47394</v>
      </c>
      <c r="G14" s="114">
        <v>46293</v>
      </c>
      <c r="H14" s="114">
        <v>46127</v>
      </c>
      <c r="I14" s="115">
        <v>936</v>
      </c>
      <c r="J14" s="116">
        <v>2.0291803065449736</v>
      </c>
    </row>
    <row r="15" spans="1:15" s="110" customFormat="1" ht="13.5" customHeight="1" x14ac:dyDescent="0.2">
      <c r="A15" s="118" t="s">
        <v>105</v>
      </c>
      <c r="B15" s="121" t="s">
        <v>108</v>
      </c>
      <c r="C15" s="113">
        <v>8.795544948289578</v>
      </c>
      <c r="D15" s="114">
        <v>8292</v>
      </c>
      <c r="E15" s="114">
        <v>8528</v>
      </c>
      <c r="F15" s="114">
        <v>8723</v>
      </c>
      <c r="G15" s="114">
        <v>7445</v>
      </c>
      <c r="H15" s="114">
        <v>7545</v>
      </c>
      <c r="I15" s="115">
        <v>747</v>
      </c>
      <c r="J15" s="116">
        <v>9.9005964214711728</v>
      </c>
    </row>
    <row r="16" spans="1:15" s="110" customFormat="1" ht="13.5" customHeight="1" x14ac:dyDescent="0.2">
      <c r="A16" s="118"/>
      <c r="B16" s="121" t="s">
        <v>109</v>
      </c>
      <c r="C16" s="113">
        <v>69.090426942455579</v>
      </c>
      <c r="D16" s="114">
        <v>65135</v>
      </c>
      <c r="E16" s="114">
        <v>65090</v>
      </c>
      <c r="F16" s="114">
        <v>65448</v>
      </c>
      <c r="G16" s="114">
        <v>64718</v>
      </c>
      <c r="H16" s="114">
        <v>64337</v>
      </c>
      <c r="I16" s="115">
        <v>798</v>
      </c>
      <c r="J16" s="116">
        <v>1.2403438146012404</v>
      </c>
    </row>
    <row r="17" spans="1:10" s="110" customFormat="1" ht="13.5" customHeight="1" x14ac:dyDescent="0.2">
      <c r="A17" s="118"/>
      <c r="B17" s="121" t="s">
        <v>110</v>
      </c>
      <c r="C17" s="113">
        <v>21.218774860779636</v>
      </c>
      <c r="D17" s="114">
        <v>20004</v>
      </c>
      <c r="E17" s="114">
        <v>19945</v>
      </c>
      <c r="F17" s="114">
        <v>19839</v>
      </c>
      <c r="G17" s="114">
        <v>19533</v>
      </c>
      <c r="H17" s="114">
        <v>19255</v>
      </c>
      <c r="I17" s="115">
        <v>749</v>
      </c>
      <c r="J17" s="116">
        <v>3.88989872760322</v>
      </c>
    </row>
    <row r="18" spans="1:10" s="110" customFormat="1" ht="13.5" customHeight="1" x14ac:dyDescent="0.2">
      <c r="A18" s="120"/>
      <c r="B18" s="121" t="s">
        <v>111</v>
      </c>
      <c r="C18" s="113">
        <v>0.89525324847520549</v>
      </c>
      <c r="D18" s="114">
        <v>844</v>
      </c>
      <c r="E18" s="114">
        <v>882</v>
      </c>
      <c r="F18" s="114">
        <v>857</v>
      </c>
      <c r="G18" s="114">
        <v>818</v>
      </c>
      <c r="H18" s="114">
        <v>786</v>
      </c>
      <c r="I18" s="115">
        <v>58</v>
      </c>
      <c r="J18" s="116">
        <v>7.3791348600508906</v>
      </c>
    </row>
    <row r="19" spans="1:10" s="110" customFormat="1" ht="13.5" customHeight="1" x14ac:dyDescent="0.2">
      <c r="A19" s="120"/>
      <c r="B19" s="121" t="s">
        <v>112</v>
      </c>
      <c r="C19" s="113">
        <v>0.29382126756828425</v>
      </c>
      <c r="D19" s="114">
        <v>277</v>
      </c>
      <c r="E19" s="114">
        <v>284</v>
      </c>
      <c r="F19" s="114">
        <v>288</v>
      </c>
      <c r="G19" s="114">
        <v>260</v>
      </c>
      <c r="H19" s="114">
        <v>238</v>
      </c>
      <c r="I19" s="115">
        <v>39</v>
      </c>
      <c r="J19" s="116">
        <v>16.386554621848738</v>
      </c>
    </row>
    <row r="20" spans="1:10" s="110" customFormat="1" ht="13.5" customHeight="1" x14ac:dyDescent="0.2">
      <c r="A20" s="118" t="s">
        <v>113</v>
      </c>
      <c r="B20" s="122" t="s">
        <v>114</v>
      </c>
      <c r="C20" s="113">
        <v>71.929992044550517</v>
      </c>
      <c r="D20" s="114">
        <v>67812</v>
      </c>
      <c r="E20" s="114">
        <v>67796</v>
      </c>
      <c r="F20" s="114">
        <v>68304</v>
      </c>
      <c r="G20" s="114">
        <v>66589</v>
      </c>
      <c r="H20" s="114">
        <v>66241</v>
      </c>
      <c r="I20" s="115">
        <v>1571</v>
      </c>
      <c r="J20" s="116">
        <v>2.3716429401730048</v>
      </c>
    </row>
    <row r="21" spans="1:10" s="110" customFormat="1" ht="13.5" customHeight="1" x14ac:dyDescent="0.2">
      <c r="A21" s="120"/>
      <c r="B21" s="122" t="s">
        <v>115</v>
      </c>
      <c r="C21" s="113">
        <v>28.070007955449483</v>
      </c>
      <c r="D21" s="114">
        <v>26463</v>
      </c>
      <c r="E21" s="114">
        <v>26649</v>
      </c>
      <c r="F21" s="114">
        <v>26563</v>
      </c>
      <c r="G21" s="114">
        <v>25925</v>
      </c>
      <c r="H21" s="114">
        <v>25682</v>
      </c>
      <c r="I21" s="115">
        <v>781</v>
      </c>
      <c r="J21" s="116">
        <v>3.0410404174129742</v>
      </c>
    </row>
    <row r="22" spans="1:10" s="110" customFormat="1" ht="13.5" customHeight="1" x14ac:dyDescent="0.2">
      <c r="A22" s="118" t="s">
        <v>113</v>
      </c>
      <c r="B22" s="122" t="s">
        <v>116</v>
      </c>
      <c r="C22" s="113">
        <v>95.175815433571998</v>
      </c>
      <c r="D22" s="114">
        <v>89727</v>
      </c>
      <c r="E22" s="114">
        <v>89977</v>
      </c>
      <c r="F22" s="114">
        <v>90419</v>
      </c>
      <c r="G22" s="114">
        <v>88130</v>
      </c>
      <c r="H22" s="114">
        <v>87809</v>
      </c>
      <c r="I22" s="115">
        <v>1918</v>
      </c>
      <c r="J22" s="116">
        <v>2.1842863487797377</v>
      </c>
    </row>
    <row r="23" spans="1:10" s="110" customFormat="1" ht="13.5" customHeight="1" x14ac:dyDescent="0.2">
      <c r="A23" s="123"/>
      <c r="B23" s="124" t="s">
        <v>117</v>
      </c>
      <c r="C23" s="125">
        <v>4.7849376823123837</v>
      </c>
      <c r="D23" s="114">
        <v>4511</v>
      </c>
      <c r="E23" s="114">
        <v>4431</v>
      </c>
      <c r="F23" s="114">
        <v>4415</v>
      </c>
      <c r="G23" s="114">
        <v>4357</v>
      </c>
      <c r="H23" s="114">
        <v>4086</v>
      </c>
      <c r="I23" s="115">
        <v>425</v>
      </c>
      <c r="J23" s="116">
        <v>10.401370533529123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13024</v>
      </c>
      <c r="E26" s="114">
        <v>13707</v>
      </c>
      <c r="F26" s="114">
        <v>13731</v>
      </c>
      <c r="G26" s="114">
        <v>13856</v>
      </c>
      <c r="H26" s="140">
        <v>13233</v>
      </c>
      <c r="I26" s="115">
        <v>-209</v>
      </c>
      <c r="J26" s="116">
        <v>-1.5793848711554448</v>
      </c>
    </row>
    <row r="27" spans="1:10" s="110" customFormat="1" ht="13.5" customHeight="1" x14ac:dyDescent="0.2">
      <c r="A27" s="118" t="s">
        <v>105</v>
      </c>
      <c r="B27" s="119" t="s">
        <v>106</v>
      </c>
      <c r="C27" s="113">
        <v>48.548832923832926</v>
      </c>
      <c r="D27" s="115">
        <v>6323</v>
      </c>
      <c r="E27" s="114">
        <v>6520</v>
      </c>
      <c r="F27" s="114">
        <v>6565</v>
      </c>
      <c r="G27" s="114">
        <v>6616</v>
      </c>
      <c r="H27" s="140">
        <v>6312</v>
      </c>
      <c r="I27" s="115">
        <v>11</v>
      </c>
      <c r="J27" s="116">
        <v>0.17427122940430925</v>
      </c>
    </row>
    <row r="28" spans="1:10" s="110" customFormat="1" ht="13.5" customHeight="1" x14ac:dyDescent="0.2">
      <c r="A28" s="120"/>
      <c r="B28" s="119" t="s">
        <v>107</v>
      </c>
      <c r="C28" s="113">
        <v>51.451167076167074</v>
      </c>
      <c r="D28" s="115">
        <v>6701</v>
      </c>
      <c r="E28" s="114">
        <v>7187</v>
      </c>
      <c r="F28" s="114">
        <v>7166</v>
      </c>
      <c r="G28" s="114">
        <v>7240</v>
      </c>
      <c r="H28" s="140">
        <v>6921</v>
      </c>
      <c r="I28" s="115">
        <v>-220</v>
      </c>
      <c r="J28" s="116">
        <v>-3.1787313971969366</v>
      </c>
    </row>
    <row r="29" spans="1:10" s="110" customFormat="1" ht="13.5" customHeight="1" x14ac:dyDescent="0.2">
      <c r="A29" s="118" t="s">
        <v>105</v>
      </c>
      <c r="B29" s="121" t="s">
        <v>108</v>
      </c>
      <c r="C29" s="113">
        <v>25.145884520884522</v>
      </c>
      <c r="D29" s="115">
        <v>3275</v>
      </c>
      <c r="E29" s="114">
        <v>3614</v>
      </c>
      <c r="F29" s="114">
        <v>3513</v>
      </c>
      <c r="G29" s="114">
        <v>3669</v>
      </c>
      <c r="H29" s="140">
        <v>3357</v>
      </c>
      <c r="I29" s="115">
        <v>-82</v>
      </c>
      <c r="J29" s="116">
        <v>-2.4426571343461423</v>
      </c>
    </row>
    <row r="30" spans="1:10" s="110" customFormat="1" ht="13.5" customHeight="1" x14ac:dyDescent="0.2">
      <c r="A30" s="118"/>
      <c r="B30" s="121" t="s">
        <v>109</v>
      </c>
      <c r="C30" s="113">
        <v>41.669226044226043</v>
      </c>
      <c r="D30" s="115">
        <v>5427</v>
      </c>
      <c r="E30" s="114">
        <v>5680</v>
      </c>
      <c r="F30" s="114">
        <v>5748</v>
      </c>
      <c r="G30" s="114">
        <v>5796</v>
      </c>
      <c r="H30" s="140">
        <v>5560</v>
      </c>
      <c r="I30" s="115">
        <v>-133</v>
      </c>
      <c r="J30" s="116">
        <v>-2.3920863309352516</v>
      </c>
    </row>
    <row r="31" spans="1:10" s="110" customFormat="1" ht="13.5" customHeight="1" x14ac:dyDescent="0.2">
      <c r="A31" s="118"/>
      <c r="B31" s="121" t="s">
        <v>110</v>
      </c>
      <c r="C31" s="113">
        <v>15.916769041769042</v>
      </c>
      <c r="D31" s="115">
        <v>2073</v>
      </c>
      <c r="E31" s="114">
        <v>2160</v>
      </c>
      <c r="F31" s="114">
        <v>2192</v>
      </c>
      <c r="G31" s="114">
        <v>2178</v>
      </c>
      <c r="H31" s="140">
        <v>2177</v>
      </c>
      <c r="I31" s="115">
        <v>-104</v>
      </c>
      <c r="J31" s="116">
        <v>-4.7772163527790541</v>
      </c>
    </row>
    <row r="32" spans="1:10" s="110" customFormat="1" ht="13.5" customHeight="1" x14ac:dyDescent="0.2">
      <c r="A32" s="120"/>
      <c r="B32" s="121" t="s">
        <v>111</v>
      </c>
      <c r="C32" s="113">
        <v>17.268120393120395</v>
      </c>
      <c r="D32" s="115">
        <v>2249</v>
      </c>
      <c r="E32" s="114">
        <v>2253</v>
      </c>
      <c r="F32" s="114">
        <v>2278</v>
      </c>
      <c r="G32" s="114">
        <v>2213</v>
      </c>
      <c r="H32" s="140">
        <v>2139</v>
      </c>
      <c r="I32" s="115">
        <v>110</v>
      </c>
      <c r="J32" s="116">
        <v>5.1425899953249186</v>
      </c>
    </row>
    <row r="33" spans="1:10" s="110" customFormat="1" ht="13.5" customHeight="1" x14ac:dyDescent="0.2">
      <c r="A33" s="120"/>
      <c r="B33" s="121" t="s">
        <v>112</v>
      </c>
      <c r="C33" s="113">
        <v>1.9886363636363635</v>
      </c>
      <c r="D33" s="115">
        <v>259</v>
      </c>
      <c r="E33" s="114">
        <v>262</v>
      </c>
      <c r="F33" s="114">
        <v>268</v>
      </c>
      <c r="G33" s="114">
        <v>237</v>
      </c>
      <c r="H33" s="140">
        <v>244</v>
      </c>
      <c r="I33" s="115">
        <v>15</v>
      </c>
      <c r="J33" s="116">
        <v>6.1475409836065573</v>
      </c>
    </row>
    <row r="34" spans="1:10" s="110" customFormat="1" ht="13.5" customHeight="1" x14ac:dyDescent="0.2">
      <c r="A34" s="118" t="s">
        <v>113</v>
      </c>
      <c r="B34" s="122" t="s">
        <v>116</v>
      </c>
      <c r="C34" s="113">
        <v>93.696253071253068</v>
      </c>
      <c r="D34" s="115">
        <v>12203</v>
      </c>
      <c r="E34" s="114">
        <v>12797</v>
      </c>
      <c r="F34" s="114">
        <v>12852</v>
      </c>
      <c r="G34" s="114">
        <v>12950</v>
      </c>
      <c r="H34" s="140">
        <v>12400</v>
      </c>
      <c r="I34" s="115">
        <v>-197</v>
      </c>
      <c r="J34" s="116">
        <v>-1.5887096774193548</v>
      </c>
    </row>
    <row r="35" spans="1:10" s="110" customFormat="1" ht="13.5" customHeight="1" x14ac:dyDescent="0.2">
      <c r="A35" s="118"/>
      <c r="B35" s="119" t="s">
        <v>117</v>
      </c>
      <c r="C35" s="113">
        <v>6.1425061425061429</v>
      </c>
      <c r="D35" s="115">
        <v>800</v>
      </c>
      <c r="E35" s="114">
        <v>889</v>
      </c>
      <c r="F35" s="114">
        <v>859</v>
      </c>
      <c r="G35" s="114">
        <v>888</v>
      </c>
      <c r="H35" s="140">
        <v>814</v>
      </c>
      <c r="I35" s="115">
        <v>-14</v>
      </c>
      <c r="J35" s="116">
        <v>-1.7199017199017199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9154</v>
      </c>
      <c r="E37" s="114">
        <v>9631</v>
      </c>
      <c r="F37" s="114">
        <v>9542</v>
      </c>
      <c r="G37" s="114">
        <v>9805</v>
      </c>
      <c r="H37" s="140">
        <v>9503</v>
      </c>
      <c r="I37" s="115">
        <v>-349</v>
      </c>
      <c r="J37" s="116">
        <v>-3.6725244659581184</v>
      </c>
    </row>
    <row r="38" spans="1:10" s="110" customFormat="1" ht="13.5" customHeight="1" x14ac:dyDescent="0.2">
      <c r="A38" s="118" t="s">
        <v>105</v>
      </c>
      <c r="B38" s="119" t="s">
        <v>106</v>
      </c>
      <c r="C38" s="113">
        <v>49.770592090889231</v>
      </c>
      <c r="D38" s="115">
        <v>4556</v>
      </c>
      <c r="E38" s="114">
        <v>4686</v>
      </c>
      <c r="F38" s="114">
        <v>4657</v>
      </c>
      <c r="G38" s="114">
        <v>4799</v>
      </c>
      <c r="H38" s="140">
        <v>4669</v>
      </c>
      <c r="I38" s="115">
        <v>-113</v>
      </c>
      <c r="J38" s="116">
        <v>-2.4202184621974725</v>
      </c>
    </row>
    <row r="39" spans="1:10" s="110" customFormat="1" ht="13.5" customHeight="1" x14ac:dyDescent="0.2">
      <c r="A39" s="120"/>
      <c r="B39" s="119" t="s">
        <v>107</v>
      </c>
      <c r="C39" s="113">
        <v>50.229407909110769</v>
      </c>
      <c r="D39" s="115">
        <v>4598</v>
      </c>
      <c r="E39" s="114">
        <v>4945</v>
      </c>
      <c r="F39" s="114">
        <v>4885</v>
      </c>
      <c r="G39" s="114">
        <v>5006</v>
      </c>
      <c r="H39" s="140">
        <v>4834</v>
      </c>
      <c r="I39" s="115">
        <v>-236</v>
      </c>
      <c r="J39" s="116">
        <v>-4.8820852296234998</v>
      </c>
    </row>
    <row r="40" spans="1:10" s="110" customFormat="1" ht="13.5" customHeight="1" x14ac:dyDescent="0.2">
      <c r="A40" s="118" t="s">
        <v>105</v>
      </c>
      <c r="B40" s="121" t="s">
        <v>108</v>
      </c>
      <c r="C40" s="113">
        <v>30.817129123880271</v>
      </c>
      <c r="D40" s="115">
        <v>2821</v>
      </c>
      <c r="E40" s="114">
        <v>3083</v>
      </c>
      <c r="F40" s="114">
        <v>2962</v>
      </c>
      <c r="G40" s="114">
        <v>3181</v>
      </c>
      <c r="H40" s="140">
        <v>2916</v>
      </c>
      <c r="I40" s="115">
        <v>-95</v>
      </c>
      <c r="J40" s="116">
        <v>-3.2578875171467763</v>
      </c>
    </row>
    <row r="41" spans="1:10" s="110" customFormat="1" ht="13.5" customHeight="1" x14ac:dyDescent="0.2">
      <c r="A41" s="118"/>
      <c r="B41" s="121" t="s">
        <v>109</v>
      </c>
      <c r="C41" s="113">
        <v>28.337338868254314</v>
      </c>
      <c r="D41" s="115">
        <v>2594</v>
      </c>
      <c r="E41" s="114">
        <v>2737</v>
      </c>
      <c r="F41" s="114">
        <v>2744</v>
      </c>
      <c r="G41" s="114">
        <v>2851</v>
      </c>
      <c r="H41" s="140">
        <v>2861</v>
      </c>
      <c r="I41" s="115">
        <v>-267</v>
      </c>
      <c r="J41" s="116">
        <v>-9.3324012583012941</v>
      </c>
    </row>
    <row r="42" spans="1:10" s="110" customFormat="1" ht="13.5" customHeight="1" x14ac:dyDescent="0.2">
      <c r="A42" s="118"/>
      <c r="B42" s="121" t="s">
        <v>110</v>
      </c>
      <c r="C42" s="113">
        <v>16.746777365086302</v>
      </c>
      <c r="D42" s="115">
        <v>1533</v>
      </c>
      <c r="E42" s="114">
        <v>1603</v>
      </c>
      <c r="F42" s="114">
        <v>1609</v>
      </c>
      <c r="G42" s="114">
        <v>1614</v>
      </c>
      <c r="H42" s="140">
        <v>1650</v>
      </c>
      <c r="I42" s="115">
        <v>-117</v>
      </c>
      <c r="J42" s="116">
        <v>-7.0909090909090908</v>
      </c>
    </row>
    <row r="43" spans="1:10" s="110" customFormat="1" ht="13.5" customHeight="1" x14ac:dyDescent="0.2">
      <c r="A43" s="120"/>
      <c r="B43" s="121" t="s">
        <v>111</v>
      </c>
      <c r="C43" s="113">
        <v>24.098754642779113</v>
      </c>
      <c r="D43" s="115">
        <v>2206</v>
      </c>
      <c r="E43" s="114">
        <v>2208</v>
      </c>
      <c r="F43" s="114">
        <v>2227</v>
      </c>
      <c r="G43" s="114">
        <v>2159</v>
      </c>
      <c r="H43" s="140">
        <v>2076</v>
      </c>
      <c r="I43" s="115">
        <v>130</v>
      </c>
      <c r="J43" s="116">
        <v>6.262042389210019</v>
      </c>
    </row>
    <row r="44" spans="1:10" s="110" customFormat="1" ht="13.5" customHeight="1" x14ac:dyDescent="0.2">
      <c r="A44" s="120"/>
      <c r="B44" s="121" t="s">
        <v>112</v>
      </c>
      <c r="C44" s="113">
        <v>2.7201223508848589</v>
      </c>
      <c r="D44" s="115">
        <v>249</v>
      </c>
      <c r="E44" s="114">
        <v>252</v>
      </c>
      <c r="F44" s="114">
        <v>259</v>
      </c>
      <c r="G44" s="114">
        <v>229</v>
      </c>
      <c r="H44" s="140">
        <v>238</v>
      </c>
      <c r="I44" s="115">
        <v>11</v>
      </c>
      <c r="J44" s="116">
        <v>4.6218487394957979</v>
      </c>
    </row>
    <row r="45" spans="1:10" s="110" customFormat="1" ht="13.5" customHeight="1" x14ac:dyDescent="0.2">
      <c r="A45" s="118" t="s">
        <v>113</v>
      </c>
      <c r="B45" s="122" t="s">
        <v>116</v>
      </c>
      <c r="C45" s="113">
        <v>93.620275289490934</v>
      </c>
      <c r="D45" s="115">
        <v>8570</v>
      </c>
      <c r="E45" s="114">
        <v>8967</v>
      </c>
      <c r="F45" s="114">
        <v>8901</v>
      </c>
      <c r="G45" s="114">
        <v>9124</v>
      </c>
      <c r="H45" s="140">
        <v>8848</v>
      </c>
      <c r="I45" s="115">
        <v>-278</v>
      </c>
      <c r="J45" s="116">
        <v>-3.1419529837251354</v>
      </c>
    </row>
    <row r="46" spans="1:10" s="110" customFormat="1" ht="13.5" customHeight="1" x14ac:dyDescent="0.2">
      <c r="A46" s="118"/>
      <c r="B46" s="119" t="s">
        <v>117</v>
      </c>
      <c r="C46" s="113">
        <v>6.1503168013982954</v>
      </c>
      <c r="D46" s="115">
        <v>563</v>
      </c>
      <c r="E46" s="114">
        <v>644</v>
      </c>
      <c r="F46" s="114">
        <v>622</v>
      </c>
      <c r="G46" s="114">
        <v>664</v>
      </c>
      <c r="H46" s="140">
        <v>636</v>
      </c>
      <c r="I46" s="115">
        <v>-73</v>
      </c>
      <c r="J46" s="116">
        <v>-11.477987421383649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3870</v>
      </c>
      <c r="E48" s="114">
        <v>4076</v>
      </c>
      <c r="F48" s="114">
        <v>4189</v>
      </c>
      <c r="G48" s="114">
        <v>4051</v>
      </c>
      <c r="H48" s="140">
        <v>3730</v>
      </c>
      <c r="I48" s="115">
        <v>140</v>
      </c>
      <c r="J48" s="116">
        <v>3.7533512064343162</v>
      </c>
    </row>
    <row r="49" spans="1:12" s="110" customFormat="1" ht="13.5" customHeight="1" x14ac:dyDescent="0.2">
      <c r="A49" s="118" t="s">
        <v>105</v>
      </c>
      <c r="B49" s="119" t="s">
        <v>106</v>
      </c>
      <c r="C49" s="113">
        <v>45.65891472868217</v>
      </c>
      <c r="D49" s="115">
        <v>1767</v>
      </c>
      <c r="E49" s="114">
        <v>1834</v>
      </c>
      <c r="F49" s="114">
        <v>1908</v>
      </c>
      <c r="G49" s="114">
        <v>1817</v>
      </c>
      <c r="H49" s="140">
        <v>1643</v>
      </c>
      <c r="I49" s="115">
        <v>124</v>
      </c>
      <c r="J49" s="116">
        <v>7.5471698113207548</v>
      </c>
    </row>
    <row r="50" spans="1:12" s="110" customFormat="1" ht="13.5" customHeight="1" x14ac:dyDescent="0.2">
      <c r="A50" s="120"/>
      <c r="B50" s="119" t="s">
        <v>107</v>
      </c>
      <c r="C50" s="113">
        <v>54.34108527131783</v>
      </c>
      <c r="D50" s="115">
        <v>2103</v>
      </c>
      <c r="E50" s="114">
        <v>2242</v>
      </c>
      <c r="F50" s="114">
        <v>2281</v>
      </c>
      <c r="G50" s="114">
        <v>2234</v>
      </c>
      <c r="H50" s="140">
        <v>2087</v>
      </c>
      <c r="I50" s="115">
        <v>16</v>
      </c>
      <c r="J50" s="116">
        <v>0.76665069477719217</v>
      </c>
    </row>
    <row r="51" spans="1:12" s="110" customFormat="1" ht="13.5" customHeight="1" x14ac:dyDescent="0.2">
      <c r="A51" s="118" t="s">
        <v>105</v>
      </c>
      <c r="B51" s="121" t="s">
        <v>108</v>
      </c>
      <c r="C51" s="113">
        <v>11.731266149870802</v>
      </c>
      <c r="D51" s="115">
        <v>454</v>
      </c>
      <c r="E51" s="114">
        <v>531</v>
      </c>
      <c r="F51" s="114">
        <v>551</v>
      </c>
      <c r="G51" s="114">
        <v>488</v>
      </c>
      <c r="H51" s="140">
        <v>441</v>
      </c>
      <c r="I51" s="115">
        <v>13</v>
      </c>
      <c r="J51" s="116">
        <v>2.947845804988662</v>
      </c>
    </row>
    <row r="52" spans="1:12" s="110" customFormat="1" ht="13.5" customHeight="1" x14ac:dyDescent="0.2">
      <c r="A52" s="118"/>
      <c r="B52" s="121" t="s">
        <v>109</v>
      </c>
      <c r="C52" s="113">
        <v>73.204134366925061</v>
      </c>
      <c r="D52" s="115">
        <v>2833</v>
      </c>
      <c r="E52" s="114">
        <v>2943</v>
      </c>
      <c r="F52" s="114">
        <v>3004</v>
      </c>
      <c r="G52" s="114">
        <v>2945</v>
      </c>
      <c r="H52" s="140">
        <v>2699</v>
      </c>
      <c r="I52" s="115">
        <v>134</v>
      </c>
      <c r="J52" s="116">
        <v>4.964801778436458</v>
      </c>
    </row>
    <row r="53" spans="1:12" s="110" customFormat="1" ht="13.5" customHeight="1" x14ac:dyDescent="0.2">
      <c r="A53" s="118"/>
      <c r="B53" s="121" t="s">
        <v>110</v>
      </c>
      <c r="C53" s="113">
        <v>13.953488372093023</v>
      </c>
      <c r="D53" s="115">
        <v>540</v>
      </c>
      <c r="E53" s="114">
        <v>557</v>
      </c>
      <c r="F53" s="114">
        <v>583</v>
      </c>
      <c r="G53" s="114">
        <v>564</v>
      </c>
      <c r="H53" s="140">
        <v>527</v>
      </c>
      <c r="I53" s="115">
        <v>13</v>
      </c>
      <c r="J53" s="116">
        <v>2.4667931688804554</v>
      </c>
    </row>
    <row r="54" spans="1:12" s="110" customFormat="1" ht="13.5" customHeight="1" x14ac:dyDescent="0.2">
      <c r="A54" s="120"/>
      <c r="B54" s="121" t="s">
        <v>111</v>
      </c>
      <c r="C54" s="113">
        <v>1.1111111111111112</v>
      </c>
      <c r="D54" s="115">
        <v>43</v>
      </c>
      <c r="E54" s="114">
        <v>45</v>
      </c>
      <c r="F54" s="114">
        <v>51</v>
      </c>
      <c r="G54" s="114">
        <v>54</v>
      </c>
      <c r="H54" s="140">
        <v>63</v>
      </c>
      <c r="I54" s="115">
        <v>-20</v>
      </c>
      <c r="J54" s="116">
        <v>-31.746031746031747</v>
      </c>
    </row>
    <row r="55" spans="1:12" s="110" customFormat="1" ht="13.5" customHeight="1" x14ac:dyDescent="0.2">
      <c r="A55" s="120"/>
      <c r="B55" s="121" t="s">
        <v>112</v>
      </c>
      <c r="C55" s="113">
        <v>0.25839793281653745</v>
      </c>
      <c r="D55" s="115">
        <v>10</v>
      </c>
      <c r="E55" s="114">
        <v>10</v>
      </c>
      <c r="F55" s="114">
        <v>9</v>
      </c>
      <c r="G55" s="114">
        <v>8</v>
      </c>
      <c r="H55" s="140">
        <v>6</v>
      </c>
      <c r="I55" s="115">
        <v>4</v>
      </c>
      <c r="J55" s="116">
        <v>66.666666666666671</v>
      </c>
    </row>
    <row r="56" spans="1:12" s="110" customFormat="1" ht="13.5" customHeight="1" x14ac:dyDescent="0.2">
      <c r="A56" s="118" t="s">
        <v>113</v>
      </c>
      <c r="B56" s="122" t="s">
        <v>116</v>
      </c>
      <c r="C56" s="113">
        <v>93.875968992248062</v>
      </c>
      <c r="D56" s="115">
        <v>3633</v>
      </c>
      <c r="E56" s="114">
        <v>3830</v>
      </c>
      <c r="F56" s="114">
        <v>3951</v>
      </c>
      <c r="G56" s="114">
        <v>3826</v>
      </c>
      <c r="H56" s="140">
        <v>3552</v>
      </c>
      <c r="I56" s="115">
        <v>81</v>
      </c>
      <c r="J56" s="116">
        <v>2.2804054054054053</v>
      </c>
    </row>
    <row r="57" spans="1:12" s="110" customFormat="1" ht="13.5" customHeight="1" x14ac:dyDescent="0.2">
      <c r="A57" s="142"/>
      <c r="B57" s="124" t="s">
        <v>117</v>
      </c>
      <c r="C57" s="125">
        <v>6.1240310077519382</v>
      </c>
      <c r="D57" s="143">
        <v>237</v>
      </c>
      <c r="E57" s="144">
        <v>245</v>
      </c>
      <c r="F57" s="144">
        <v>237</v>
      </c>
      <c r="G57" s="144">
        <v>224</v>
      </c>
      <c r="H57" s="145">
        <v>178</v>
      </c>
      <c r="I57" s="143">
        <v>59</v>
      </c>
      <c r="J57" s="146">
        <v>33.146067415730336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94275</v>
      </c>
      <c r="E12" s="236">
        <v>94445</v>
      </c>
      <c r="F12" s="114">
        <v>94867</v>
      </c>
      <c r="G12" s="114">
        <v>92514</v>
      </c>
      <c r="H12" s="140">
        <v>91923</v>
      </c>
      <c r="I12" s="115">
        <v>2352</v>
      </c>
      <c r="J12" s="116">
        <v>2.558663229006886</v>
      </c>
    </row>
    <row r="13" spans="1:15" s="110" customFormat="1" ht="12" customHeight="1" x14ac:dyDescent="0.2">
      <c r="A13" s="118" t="s">
        <v>105</v>
      </c>
      <c r="B13" s="119" t="s">
        <v>106</v>
      </c>
      <c r="C13" s="113">
        <v>50.079024131530097</v>
      </c>
      <c r="D13" s="115">
        <v>47212</v>
      </c>
      <c r="E13" s="114">
        <v>47199</v>
      </c>
      <c r="F13" s="114">
        <v>47473</v>
      </c>
      <c r="G13" s="114">
        <v>46221</v>
      </c>
      <c r="H13" s="140">
        <v>45796</v>
      </c>
      <c r="I13" s="115">
        <v>1416</v>
      </c>
      <c r="J13" s="116">
        <v>3.0919730980871694</v>
      </c>
    </row>
    <row r="14" spans="1:15" s="110" customFormat="1" ht="12" customHeight="1" x14ac:dyDescent="0.2">
      <c r="A14" s="118"/>
      <c r="B14" s="119" t="s">
        <v>107</v>
      </c>
      <c r="C14" s="113">
        <v>49.920975868469903</v>
      </c>
      <c r="D14" s="115">
        <v>47063</v>
      </c>
      <c r="E14" s="114">
        <v>47246</v>
      </c>
      <c r="F14" s="114">
        <v>47394</v>
      </c>
      <c r="G14" s="114">
        <v>46293</v>
      </c>
      <c r="H14" s="140">
        <v>46127</v>
      </c>
      <c r="I14" s="115">
        <v>936</v>
      </c>
      <c r="J14" s="116">
        <v>2.0291803065449736</v>
      </c>
    </row>
    <row r="15" spans="1:15" s="110" customFormat="1" ht="12" customHeight="1" x14ac:dyDescent="0.2">
      <c r="A15" s="118" t="s">
        <v>105</v>
      </c>
      <c r="B15" s="121" t="s">
        <v>108</v>
      </c>
      <c r="C15" s="113">
        <v>8.795544948289578</v>
      </c>
      <c r="D15" s="115">
        <v>8292</v>
      </c>
      <c r="E15" s="114">
        <v>8528</v>
      </c>
      <c r="F15" s="114">
        <v>8723</v>
      </c>
      <c r="G15" s="114">
        <v>7445</v>
      </c>
      <c r="H15" s="140">
        <v>7545</v>
      </c>
      <c r="I15" s="115">
        <v>747</v>
      </c>
      <c r="J15" s="116">
        <v>9.9005964214711728</v>
      </c>
    </row>
    <row r="16" spans="1:15" s="110" customFormat="1" ht="12" customHeight="1" x14ac:dyDescent="0.2">
      <c r="A16" s="118"/>
      <c r="B16" s="121" t="s">
        <v>109</v>
      </c>
      <c r="C16" s="113">
        <v>69.090426942455579</v>
      </c>
      <c r="D16" s="115">
        <v>65135</v>
      </c>
      <c r="E16" s="114">
        <v>65090</v>
      </c>
      <c r="F16" s="114">
        <v>65448</v>
      </c>
      <c r="G16" s="114">
        <v>64718</v>
      </c>
      <c r="H16" s="140">
        <v>64337</v>
      </c>
      <c r="I16" s="115">
        <v>798</v>
      </c>
      <c r="J16" s="116">
        <v>1.2403438146012404</v>
      </c>
    </row>
    <row r="17" spans="1:10" s="110" customFormat="1" ht="12" customHeight="1" x14ac:dyDescent="0.2">
      <c r="A17" s="118"/>
      <c r="B17" s="121" t="s">
        <v>110</v>
      </c>
      <c r="C17" s="113">
        <v>21.218774860779636</v>
      </c>
      <c r="D17" s="115">
        <v>20004</v>
      </c>
      <c r="E17" s="114">
        <v>19945</v>
      </c>
      <c r="F17" s="114">
        <v>19839</v>
      </c>
      <c r="G17" s="114">
        <v>19533</v>
      </c>
      <c r="H17" s="140">
        <v>19255</v>
      </c>
      <c r="I17" s="115">
        <v>749</v>
      </c>
      <c r="J17" s="116">
        <v>3.88989872760322</v>
      </c>
    </row>
    <row r="18" spans="1:10" s="110" customFormat="1" ht="12" customHeight="1" x14ac:dyDescent="0.2">
      <c r="A18" s="120"/>
      <c r="B18" s="121" t="s">
        <v>111</v>
      </c>
      <c r="C18" s="113">
        <v>0.89525324847520549</v>
      </c>
      <c r="D18" s="115">
        <v>844</v>
      </c>
      <c r="E18" s="114">
        <v>882</v>
      </c>
      <c r="F18" s="114">
        <v>857</v>
      </c>
      <c r="G18" s="114">
        <v>818</v>
      </c>
      <c r="H18" s="140">
        <v>786</v>
      </c>
      <c r="I18" s="115">
        <v>58</v>
      </c>
      <c r="J18" s="116">
        <v>7.3791348600508906</v>
      </c>
    </row>
    <row r="19" spans="1:10" s="110" customFormat="1" ht="12" customHeight="1" x14ac:dyDescent="0.2">
      <c r="A19" s="120"/>
      <c r="B19" s="121" t="s">
        <v>112</v>
      </c>
      <c r="C19" s="113">
        <v>0.29382126756828425</v>
      </c>
      <c r="D19" s="115">
        <v>277</v>
      </c>
      <c r="E19" s="114">
        <v>284</v>
      </c>
      <c r="F19" s="114">
        <v>288</v>
      </c>
      <c r="G19" s="114">
        <v>260</v>
      </c>
      <c r="H19" s="140">
        <v>238</v>
      </c>
      <c r="I19" s="115">
        <v>39</v>
      </c>
      <c r="J19" s="116">
        <v>16.386554621848738</v>
      </c>
    </row>
    <row r="20" spans="1:10" s="110" customFormat="1" ht="12" customHeight="1" x14ac:dyDescent="0.2">
      <c r="A20" s="118" t="s">
        <v>113</v>
      </c>
      <c r="B20" s="119" t="s">
        <v>181</v>
      </c>
      <c r="C20" s="113">
        <v>71.929992044550517</v>
      </c>
      <c r="D20" s="115">
        <v>67812</v>
      </c>
      <c r="E20" s="114">
        <v>67796</v>
      </c>
      <c r="F20" s="114">
        <v>68304</v>
      </c>
      <c r="G20" s="114">
        <v>66589</v>
      </c>
      <c r="H20" s="140">
        <v>66241</v>
      </c>
      <c r="I20" s="115">
        <v>1571</v>
      </c>
      <c r="J20" s="116">
        <v>2.3716429401730048</v>
      </c>
    </row>
    <row r="21" spans="1:10" s="110" customFormat="1" ht="12" customHeight="1" x14ac:dyDescent="0.2">
      <c r="A21" s="118"/>
      <c r="B21" s="119" t="s">
        <v>182</v>
      </c>
      <c r="C21" s="113">
        <v>28.070007955449483</v>
      </c>
      <c r="D21" s="115">
        <v>26463</v>
      </c>
      <c r="E21" s="114">
        <v>26649</v>
      </c>
      <c r="F21" s="114">
        <v>26563</v>
      </c>
      <c r="G21" s="114">
        <v>25925</v>
      </c>
      <c r="H21" s="140">
        <v>25682</v>
      </c>
      <c r="I21" s="115">
        <v>781</v>
      </c>
      <c r="J21" s="116">
        <v>3.0410404174129742</v>
      </c>
    </row>
    <row r="22" spans="1:10" s="110" customFormat="1" ht="12" customHeight="1" x14ac:dyDescent="0.2">
      <c r="A22" s="118" t="s">
        <v>113</v>
      </c>
      <c r="B22" s="119" t="s">
        <v>116</v>
      </c>
      <c r="C22" s="113">
        <v>95.175815433571998</v>
      </c>
      <c r="D22" s="115">
        <v>89727</v>
      </c>
      <c r="E22" s="114">
        <v>89977</v>
      </c>
      <c r="F22" s="114">
        <v>90419</v>
      </c>
      <c r="G22" s="114">
        <v>88130</v>
      </c>
      <c r="H22" s="140">
        <v>87809</v>
      </c>
      <c r="I22" s="115">
        <v>1918</v>
      </c>
      <c r="J22" s="116">
        <v>2.1842863487797377</v>
      </c>
    </row>
    <row r="23" spans="1:10" s="110" customFormat="1" ht="12" customHeight="1" x14ac:dyDescent="0.2">
      <c r="A23" s="118"/>
      <c r="B23" s="119" t="s">
        <v>117</v>
      </c>
      <c r="C23" s="113">
        <v>4.7849376823123837</v>
      </c>
      <c r="D23" s="115">
        <v>4511</v>
      </c>
      <c r="E23" s="114">
        <v>4431</v>
      </c>
      <c r="F23" s="114">
        <v>4415</v>
      </c>
      <c r="G23" s="114">
        <v>4357</v>
      </c>
      <c r="H23" s="140">
        <v>4086</v>
      </c>
      <c r="I23" s="115">
        <v>425</v>
      </c>
      <c r="J23" s="116">
        <v>10.401370533529123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573407</v>
      </c>
      <c r="E25" s="236">
        <v>576245</v>
      </c>
      <c r="F25" s="236">
        <v>587325</v>
      </c>
      <c r="G25" s="236">
        <v>578848</v>
      </c>
      <c r="H25" s="241">
        <v>569475</v>
      </c>
      <c r="I25" s="235">
        <v>3932</v>
      </c>
      <c r="J25" s="116">
        <v>0.69046051187497259</v>
      </c>
    </row>
    <row r="26" spans="1:10" s="110" customFormat="1" ht="12" customHeight="1" x14ac:dyDescent="0.2">
      <c r="A26" s="118" t="s">
        <v>105</v>
      </c>
      <c r="B26" s="119" t="s">
        <v>106</v>
      </c>
      <c r="C26" s="113">
        <v>49.49294305789779</v>
      </c>
      <c r="D26" s="115">
        <v>283796</v>
      </c>
      <c r="E26" s="114">
        <v>285126</v>
      </c>
      <c r="F26" s="114">
        <v>291374</v>
      </c>
      <c r="G26" s="114">
        <v>286487</v>
      </c>
      <c r="H26" s="140">
        <v>281173</v>
      </c>
      <c r="I26" s="115">
        <v>2623</v>
      </c>
      <c r="J26" s="116">
        <v>0.93287762338489111</v>
      </c>
    </row>
    <row r="27" spans="1:10" s="110" customFormat="1" ht="12" customHeight="1" x14ac:dyDescent="0.2">
      <c r="A27" s="118"/>
      <c r="B27" s="119" t="s">
        <v>107</v>
      </c>
      <c r="C27" s="113">
        <v>50.50705694210221</v>
      </c>
      <c r="D27" s="115">
        <v>289611</v>
      </c>
      <c r="E27" s="114">
        <v>291119</v>
      </c>
      <c r="F27" s="114">
        <v>295951</v>
      </c>
      <c r="G27" s="114">
        <v>292361</v>
      </c>
      <c r="H27" s="140">
        <v>288302</v>
      </c>
      <c r="I27" s="115">
        <v>1309</v>
      </c>
      <c r="J27" s="116">
        <v>0.4540377798280969</v>
      </c>
    </row>
    <row r="28" spans="1:10" s="110" customFormat="1" ht="12" customHeight="1" x14ac:dyDescent="0.2">
      <c r="A28" s="118" t="s">
        <v>105</v>
      </c>
      <c r="B28" s="121" t="s">
        <v>108</v>
      </c>
      <c r="C28" s="113">
        <v>8.2813777997129439</v>
      </c>
      <c r="D28" s="115">
        <v>47486</v>
      </c>
      <c r="E28" s="114">
        <v>49040</v>
      </c>
      <c r="F28" s="114">
        <v>50893</v>
      </c>
      <c r="G28" s="114">
        <v>44724</v>
      </c>
      <c r="H28" s="140">
        <v>44520</v>
      </c>
      <c r="I28" s="115">
        <v>2966</v>
      </c>
      <c r="J28" s="116">
        <v>6.662174303683738</v>
      </c>
    </row>
    <row r="29" spans="1:10" s="110" customFormat="1" ht="12" customHeight="1" x14ac:dyDescent="0.2">
      <c r="A29" s="118"/>
      <c r="B29" s="121" t="s">
        <v>109</v>
      </c>
      <c r="C29" s="113">
        <v>66.291482315353662</v>
      </c>
      <c r="D29" s="115">
        <v>380120</v>
      </c>
      <c r="E29" s="114">
        <v>381466</v>
      </c>
      <c r="F29" s="114">
        <v>389303</v>
      </c>
      <c r="G29" s="114">
        <v>389146</v>
      </c>
      <c r="H29" s="140">
        <v>384210</v>
      </c>
      <c r="I29" s="115">
        <v>-4090</v>
      </c>
      <c r="J29" s="116">
        <v>-1.0645220061945291</v>
      </c>
    </row>
    <row r="30" spans="1:10" s="110" customFormat="1" ht="12" customHeight="1" x14ac:dyDescent="0.2">
      <c r="A30" s="118"/>
      <c r="B30" s="121" t="s">
        <v>110</v>
      </c>
      <c r="C30" s="113">
        <v>24.468309595104351</v>
      </c>
      <c r="D30" s="115">
        <v>140303</v>
      </c>
      <c r="E30" s="114">
        <v>140058</v>
      </c>
      <c r="F30" s="114">
        <v>141545</v>
      </c>
      <c r="G30" s="114">
        <v>139669</v>
      </c>
      <c r="H30" s="140">
        <v>135755</v>
      </c>
      <c r="I30" s="115">
        <v>4548</v>
      </c>
      <c r="J30" s="116">
        <v>3.3501528488821775</v>
      </c>
    </row>
    <row r="31" spans="1:10" s="110" customFormat="1" ht="12" customHeight="1" x14ac:dyDescent="0.2">
      <c r="A31" s="120"/>
      <c r="B31" s="121" t="s">
        <v>111</v>
      </c>
      <c r="C31" s="113">
        <v>0.95883028982903939</v>
      </c>
      <c r="D31" s="115">
        <v>5498</v>
      </c>
      <c r="E31" s="114">
        <v>5681</v>
      </c>
      <c r="F31" s="114">
        <v>5584</v>
      </c>
      <c r="G31" s="114">
        <v>5309</v>
      </c>
      <c r="H31" s="140">
        <v>4990</v>
      </c>
      <c r="I31" s="115">
        <v>508</v>
      </c>
      <c r="J31" s="116">
        <v>10.180360721442886</v>
      </c>
    </row>
    <row r="32" spans="1:10" s="110" customFormat="1" ht="12" customHeight="1" x14ac:dyDescent="0.2">
      <c r="A32" s="120"/>
      <c r="B32" s="121" t="s">
        <v>112</v>
      </c>
      <c r="C32" s="113">
        <v>0.28862570565061119</v>
      </c>
      <c r="D32" s="115">
        <v>1655</v>
      </c>
      <c r="E32" s="114">
        <v>1669</v>
      </c>
      <c r="F32" s="114">
        <v>1710</v>
      </c>
      <c r="G32" s="114">
        <v>1455</v>
      </c>
      <c r="H32" s="140">
        <v>1360</v>
      </c>
      <c r="I32" s="115">
        <v>295</v>
      </c>
      <c r="J32" s="116">
        <v>21.691176470588236</v>
      </c>
    </row>
    <row r="33" spans="1:10" s="110" customFormat="1" ht="12" customHeight="1" x14ac:dyDescent="0.2">
      <c r="A33" s="118" t="s">
        <v>113</v>
      </c>
      <c r="B33" s="119" t="s">
        <v>181</v>
      </c>
      <c r="C33" s="113">
        <v>69.677558871796123</v>
      </c>
      <c r="D33" s="115">
        <v>399536</v>
      </c>
      <c r="E33" s="114">
        <v>401801</v>
      </c>
      <c r="F33" s="114">
        <v>410467</v>
      </c>
      <c r="G33" s="114">
        <v>404512</v>
      </c>
      <c r="H33" s="140">
        <v>399590</v>
      </c>
      <c r="I33" s="115">
        <v>-54</v>
      </c>
      <c r="J33" s="116">
        <v>-1.351385169799044E-2</v>
      </c>
    </row>
    <row r="34" spans="1:10" s="110" customFormat="1" ht="12" customHeight="1" x14ac:dyDescent="0.2">
      <c r="A34" s="118"/>
      <c r="B34" s="119" t="s">
        <v>182</v>
      </c>
      <c r="C34" s="113">
        <v>30.322441128203877</v>
      </c>
      <c r="D34" s="115">
        <v>173871</v>
      </c>
      <c r="E34" s="114">
        <v>174444</v>
      </c>
      <c r="F34" s="114">
        <v>176858</v>
      </c>
      <c r="G34" s="114">
        <v>174336</v>
      </c>
      <c r="H34" s="140">
        <v>169885</v>
      </c>
      <c r="I34" s="115">
        <v>3986</v>
      </c>
      <c r="J34" s="116">
        <v>2.3462930806133562</v>
      </c>
    </row>
    <row r="35" spans="1:10" s="110" customFormat="1" ht="12" customHeight="1" x14ac:dyDescent="0.2">
      <c r="A35" s="118" t="s">
        <v>113</v>
      </c>
      <c r="B35" s="119" t="s">
        <v>116</v>
      </c>
      <c r="C35" s="113">
        <v>95.654569965138194</v>
      </c>
      <c r="D35" s="115">
        <v>548490</v>
      </c>
      <c r="E35" s="114">
        <v>551563</v>
      </c>
      <c r="F35" s="114">
        <v>561427</v>
      </c>
      <c r="G35" s="114">
        <v>552860</v>
      </c>
      <c r="H35" s="140">
        <v>545871</v>
      </c>
      <c r="I35" s="115">
        <v>2619</v>
      </c>
      <c r="J35" s="116">
        <v>0.47978368515638309</v>
      </c>
    </row>
    <row r="36" spans="1:10" s="110" customFormat="1" ht="12" customHeight="1" x14ac:dyDescent="0.2">
      <c r="A36" s="118"/>
      <c r="B36" s="119" t="s">
        <v>117</v>
      </c>
      <c r="C36" s="113">
        <v>4.3189218129531035</v>
      </c>
      <c r="D36" s="115">
        <v>24765</v>
      </c>
      <c r="E36" s="114">
        <v>24534</v>
      </c>
      <c r="F36" s="114">
        <v>25750</v>
      </c>
      <c r="G36" s="114">
        <v>25838</v>
      </c>
      <c r="H36" s="140">
        <v>23467</v>
      </c>
      <c r="I36" s="115">
        <v>1298</v>
      </c>
      <c r="J36" s="116">
        <v>5.5311714322239744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81721</v>
      </c>
      <c r="E64" s="236">
        <v>82126</v>
      </c>
      <c r="F64" s="236">
        <v>82521</v>
      </c>
      <c r="G64" s="236">
        <v>80987</v>
      </c>
      <c r="H64" s="140">
        <v>80298</v>
      </c>
      <c r="I64" s="115">
        <v>1423</v>
      </c>
      <c r="J64" s="116">
        <v>1.7721487459214427</v>
      </c>
    </row>
    <row r="65" spans="1:12" s="110" customFormat="1" ht="12" customHeight="1" x14ac:dyDescent="0.2">
      <c r="A65" s="118" t="s">
        <v>105</v>
      </c>
      <c r="B65" s="119" t="s">
        <v>106</v>
      </c>
      <c r="C65" s="113">
        <v>51.641560920693578</v>
      </c>
      <c r="D65" s="235">
        <v>42202</v>
      </c>
      <c r="E65" s="236">
        <v>42399</v>
      </c>
      <c r="F65" s="236">
        <v>42663</v>
      </c>
      <c r="G65" s="236">
        <v>41761</v>
      </c>
      <c r="H65" s="140">
        <v>41261</v>
      </c>
      <c r="I65" s="115">
        <v>941</v>
      </c>
      <c r="J65" s="116">
        <v>2.2806039601560797</v>
      </c>
    </row>
    <row r="66" spans="1:12" s="110" customFormat="1" ht="12" customHeight="1" x14ac:dyDescent="0.2">
      <c r="A66" s="118"/>
      <c r="B66" s="119" t="s">
        <v>107</v>
      </c>
      <c r="C66" s="113">
        <v>48.358439079306422</v>
      </c>
      <c r="D66" s="235">
        <v>39519</v>
      </c>
      <c r="E66" s="236">
        <v>39727</v>
      </c>
      <c r="F66" s="236">
        <v>39858</v>
      </c>
      <c r="G66" s="236">
        <v>39226</v>
      </c>
      <c r="H66" s="140">
        <v>39037</v>
      </c>
      <c r="I66" s="115">
        <v>482</v>
      </c>
      <c r="J66" s="116">
        <v>1.2347260291518303</v>
      </c>
    </row>
    <row r="67" spans="1:12" s="110" customFormat="1" ht="12" customHeight="1" x14ac:dyDescent="0.2">
      <c r="A67" s="118" t="s">
        <v>105</v>
      </c>
      <c r="B67" s="121" t="s">
        <v>108</v>
      </c>
      <c r="C67" s="113">
        <v>9.5324335238188471</v>
      </c>
      <c r="D67" s="235">
        <v>7790</v>
      </c>
      <c r="E67" s="236">
        <v>8004</v>
      </c>
      <c r="F67" s="236">
        <v>8076</v>
      </c>
      <c r="G67" s="236">
        <v>7058</v>
      </c>
      <c r="H67" s="140">
        <v>7110</v>
      </c>
      <c r="I67" s="115">
        <v>680</v>
      </c>
      <c r="J67" s="116">
        <v>9.5639943741209557</v>
      </c>
    </row>
    <row r="68" spans="1:12" s="110" customFormat="1" ht="12" customHeight="1" x14ac:dyDescent="0.2">
      <c r="A68" s="118"/>
      <c r="B68" s="121" t="s">
        <v>109</v>
      </c>
      <c r="C68" s="113">
        <v>70.062774562230032</v>
      </c>
      <c r="D68" s="235">
        <v>57256</v>
      </c>
      <c r="E68" s="236">
        <v>57475</v>
      </c>
      <c r="F68" s="236">
        <v>57844</v>
      </c>
      <c r="G68" s="236">
        <v>57616</v>
      </c>
      <c r="H68" s="140">
        <v>57168</v>
      </c>
      <c r="I68" s="115">
        <v>88</v>
      </c>
      <c r="J68" s="116">
        <v>0.15393226980128744</v>
      </c>
    </row>
    <row r="69" spans="1:12" s="110" customFormat="1" ht="12" customHeight="1" x14ac:dyDescent="0.2">
      <c r="A69" s="118"/>
      <c r="B69" s="121" t="s">
        <v>110</v>
      </c>
      <c r="C69" s="113">
        <v>19.50294294000318</v>
      </c>
      <c r="D69" s="235">
        <v>15938</v>
      </c>
      <c r="E69" s="236">
        <v>15876</v>
      </c>
      <c r="F69" s="236">
        <v>15826</v>
      </c>
      <c r="G69" s="236">
        <v>15592</v>
      </c>
      <c r="H69" s="140">
        <v>15319</v>
      </c>
      <c r="I69" s="115">
        <v>619</v>
      </c>
      <c r="J69" s="116">
        <v>4.0407337293557024</v>
      </c>
    </row>
    <row r="70" spans="1:12" s="110" customFormat="1" ht="12" customHeight="1" x14ac:dyDescent="0.2">
      <c r="A70" s="120"/>
      <c r="B70" s="121" t="s">
        <v>111</v>
      </c>
      <c r="C70" s="113">
        <v>0.90184897394794483</v>
      </c>
      <c r="D70" s="235">
        <v>737</v>
      </c>
      <c r="E70" s="236">
        <v>771</v>
      </c>
      <c r="F70" s="236">
        <v>775</v>
      </c>
      <c r="G70" s="236">
        <v>721</v>
      </c>
      <c r="H70" s="140">
        <v>701</v>
      </c>
      <c r="I70" s="115">
        <v>36</v>
      </c>
      <c r="J70" s="116">
        <v>5.1355206847360915</v>
      </c>
    </row>
    <row r="71" spans="1:12" s="110" customFormat="1" ht="12" customHeight="1" x14ac:dyDescent="0.2">
      <c r="A71" s="120"/>
      <c r="B71" s="121" t="s">
        <v>112</v>
      </c>
      <c r="C71" s="113">
        <v>0.29245848680265785</v>
      </c>
      <c r="D71" s="235">
        <v>239</v>
      </c>
      <c r="E71" s="236">
        <v>240</v>
      </c>
      <c r="F71" s="236">
        <v>249</v>
      </c>
      <c r="G71" s="236">
        <v>218</v>
      </c>
      <c r="H71" s="140">
        <v>205</v>
      </c>
      <c r="I71" s="115">
        <v>34</v>
      </c>
      <c r="J71" s="116">
        <v>16.585365853658537</v>
      </c>
    </row>
    <row r="72" spans="1:12" s="110" customFormat="1" ht="12" customHeight="1" x14ac:dyDescent="0.2">
      <c r="A72" s="118" t="s">
        <v>113</v>
      </c>
      <c r="B72" s="119" t="s">
        <v>181</v>
      </c>
      <c r="C72" s="113">
        <v>71.131043428249782</v>
      </c>
      <c r="D72" s="235">
        <v>58129</v>
      </c>
      <c r="E72" s="236">
        <v>58397</v>
      </c>
      <c r="F72" s="236">
        <v>58767</v>
      </c>
      <c r="G72" s="236">
        <v>57576</v>
      </c>
      <c r="H72" s="140">
        <v>57162</v>
      </c>
      <c r="I72" s="115">
        <v>967</v>
      </c>
      <c r="J72" s="116">
        <v>1.6916832860991569</v>
      </c>
    </row>
    <row r="73" spans="1:12" s="110" customFormat="1" ht="12" customHeight="1" x14ac:dyDescent="0.2">
      <c r="A73" s="118"/>
      <c r="B73" s="119" t="s">
        <v>182</v>
      </c>
      <c r="C73" s="113">
        <v>28.868956571750225</v>
      </c>
      <c r="D73" s="115">
        <v>23592</v>
      </c>
      <c r="E73" s="114">
        <v>23729</v>
      </c>
      <c r="F73" s="114">
        <v>23754</v>
      </c>
      <c r="G73" s="114">
        <v>23411</v>
      </c>
      <c r="H73" s="140">
        <v>23136</v>
      </c>
      <c r="I73" s="115">
        <v>456</v>
      </c>
      <c r="J73" s="116">
        <v>1.9709543568464731</v>
      </c>
    </row>
    <row r="74" spans="1:12" s="110" customFormat="1" ht="12" customHeight="1" x14ac:dyDescent="0.2">
      <c r="A74" s="118" t="s">
        <v>113</v>
      </c>
      <c r="B74" s="119" t="s">
        <v>116</v>
      </c>
      <c r="C74" s="113">
        <v>94.281763561385688</v>
      </c>
      <c r="D74" s="115">
        <v>77048</v>
      </c>
      <c r="E74" s="114">
        <v>77515</v>
      </c>
      <c r="F74" s="114">
        <v>77956</v>
      </c>
      <c r="G74" s="114">
        <v>76511</v>
      </c>
      <c r="H74" s="140">
        <v>76102</v>
      </c>
      <c r="I74" s="115">
        <v>946</v>
      </c>
      <c r="J74" s="116">
        <v>1.2430685133110826</v>
      </c>
    </row>
    <row r="75" spans="1:12" s="110" customFormat="1" ht="12" customHeight="1" x14ac:dyDescent="0.2">
      <c r="A75" s="142"/>
      <c r="B75" s="124" t="s">
        <v>117</v>
      </c>
      <c r="C75" s="125">
        <v>5.6729604385653625</v>
      </c>
      <c r="D75" s="143">
        <v>4636</v>
      </c>
      <c r="E75" s="144">
        <v>4570</v>
      </c>
      <c r="F75" s="144">
        <v>4527</v>
      </c>
      <c r="G75" s="144">
        <v>4445</v>
      </c>
      <c r="H75" s="145">
        <v>4164</v>
      </c>
      <c r="I75" s="143">
        <v>472</v>
      </c>
      <c r="J75" s="146">
        <v>11.335254562920269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94275</v>
      </c>
      <c r="G11" s="114">
        <v>94445</v>
      </c>
      <c r="H11" s="114">
        <v>94867</v>
      </c>
      <c r="I11" s="114">
        <v>92514</v>
      </c>
      <c r="J11" s="140">
        <v>91923</v>
      </c>
      <c r="K11" s="114">
        <v>2352</v>
      </c>
      <c r="L11" s="116">
        <v>2.558663229006886</v>
      </c>
    </row>
    <row r="12" spans="1:17" s="110" customFormat="1" ht="24.95" customHeight="1" x14ac:dyDescent="0.2">
      <c r="A12" s="604" t="s">
        <v>185</v>
      </c>
      <c r="B12" s="605"/>
      <c r="C12" s="605"/>
      <c r="D12" s="606"/>
      <c r="E12" s="113">
        <v>50.079024131530097</v>
      </c>
      <c r="F12" s="115">
        <v>47212</v>
      </c>
      <c r="G12" s="114">
        <v>47199</v>
      </c>
      <c r="H12" s="114">
        <v>47473</v>
      </c>
      <c r="I12" s="114">
        <v>46221</v>
      </c>
      <c r="J12" s="140">
        <v>45796</v>
      </c>
      <c r="K12" s="114">
        <v>1416</v>
      </c>
      <c r="L12" s="116">
        <v>3.0919730980871694</v>
      </c>
    </row>
    <row r="13" spans="1:17" s="110" customFormat="1" ht="15" customHeight="1" x14ac:dyDescent="0.2">
      <c r="A13" s="120"/>
      <c r="B13" s="612" t="s">
        <v>107</v>
      </c>
      <c r="C13" s="612"/>
      <c r="E13" s="113">
        <v>49.920975868469903</v>
      </c>
      <c r="F13" s="115">
        <v>47063</v>
      </c>
      <c r="G13" s="114">
        <v>47246</v>
      </c>
      <c r="H13" s="114">
        <v>47394</v>
      </c>
      <c r="I13" s="114">
        <v>46293</v>
      </c>
      <c r="J13" s="140">
        <v>46127</v>
      </c>
      <c r="K13" s="114">
        <v>936</v>
      </c>
      <c r="L13" s="116">
        <v>2.0291803065449736</v>
      </c>
    </row>
    <row r="14" spans="1:17" s="110" customFormat="1" ht="24.95" customHeight="1" x14ac:dyDescent="0.2">
      <c r="A14" s="604" t="s">
        <v>186</v>
      </c>
      <c r="B14" s="605"/>
      <c r="C14" s="605"/>
      <c r="D14" s="606"/>
      <c r="E14" s="113">
        <v>8.795544948289578</v>
      </c>
      <c r="F14" s="115">
        <v>8292</v>
      </c>
      <c r="G14" s="114">
        <v>8528</v>
      </c>
      <c r="H14" s="114">
        <v>8723</v>
      </c>
      <c r="I14" s="114">
        <v>7445</v>
      </c>
      <c r="J14" s="140">
        <v>7545</v>
      </c>
      <c r="K14" s="114">
        <v>747</v>
      </c>
      <c r="L14" s="116">
        <v>9.9005964214711728</v>
      </c>
    </row>
    <row r="15" spans="1:17" s="110" customFormat="1" ht="15" customHeight="1" x14ac:dyDescent="0.2">
      <c r="A15" s="120"/>
      <c r="B15" s="119"/>
      <c r="C15" s="258" t="s">
        <v>106</v>
      </c>
      <c r="E15" s="113">
        <v>53.449107573564881</v>
      </c>
      <c r="F15" s="115">
        <v>4432</v>
      </c>
      <c r="G15" s="114">
        <v>4615</v>
      </c>
      <c r="H15" s="114">
        <v>4749</v>
      </c>
      <c r="I15" s="114">
        <v>4036</v>
      </c>
      <c r="J15" s="140">
        <v>4089</v>
      </c>
      <c r="K15" s="114">
        <v>343</v>
      </c>
      <c r="L15" s="116">
        <v>8.3883590119833702</v>
      </c>
    </row>
    <row r="16" spans="1:17" s="110" customFormat="1" ht="15" customHeight="1" x14ac:dyDescent="0.2">
      <c r="A16" s="120"/>
      <c r="B16" s="119"/>
      <c r="C16" s="258" t="s">
        <v>107</v>
      </c>
      <c r="E16" s="113">
        <v>46.550892426435119</v>
      </c>
      <c r="F16" s="115">
        <v>3860</v>
      </c>
      <c r="G16" s="114">
        <v>3913</v>
      </c>
      <c r="H16" s="114">
        <v>3974</v>
      </c>
      <c r="I16" s="114">
        <v>3409</v>
      </c>
      <c r="J16" s="140">
        <v>3456</v>
      </c>
      <c r="K16" s="114">
        <v>404</v>
      </c>
      <c r="L16" s="116">
        <v>11.689814814814815</v>
      </c>
    </row>
    <row r="17" spans="1:12" s="110" customFormat="1" ht="15" customHeight="1" x14ac:dyDescent="0.2">
      <c r="A17" s="120"/>
      <c r="B17" s="121" t="s">
        <v>109</v>
      </c>
      <c r="C17" s="258"/>
      <c r="E17" s="113">
        <v>69.090426942455579</v>
      </c>
      <c r="F17" s="115">
        <v>65135</v>
      </c>
      <c r="G17" s="114">
        <v>65090</v>
      </c>
      <c r="H17" s="114">
        <v>65448</v>
      </c>
      <c r="I17" s="114">
        <v>64718</v>
      </c>
      <c r="J17" s="140">
        <v>64337</v>
      </c>
      <c r="K17" s="114">
        <v>798</v>
      </c>
      <c r="L17" s="116">
        <v>1.2403438146012404</v>
      </c>
    </row>
    <row r="18" spans="1:12" s="110" customFormat="1" ht="15" customHeight="1" x14ac:dyDescent="0.2">
      <c r="A18" s="120"/>
      <c r="B18" s="119"/>
      <c r="C18" s="258" t="s">
        <v>106</v>
      </c>
      <c r="E18" s="113">
        <v>50.329316035925387</v>
      </c>
      <c r="F18" s="115">
        <v>32782</v>
      </c>
      <c r="G18" s="114">
        <v>32637</v>
      </c>
      <c r="H18" s="114">
        <v>32817</v>
      </c>
      <c r="I18" s="114">
        <v>32400</v>
      </c>
      <c r="J18" s="140">
        <v>32065</v>
      </c>
      <c r="K18" s="114">
        <v>717</v>
      </c>
      <c r="L18" s="116">
        <v>2.2360829564946205</v>
      </c>
    </row>
    <row r="19" spans="1:12" s="110" customFormat="1" ht="15" customHeight="1" x14ac:dyDescent="0.2">
      <c r="A19" s="120"/>
      <c r="B19" s="119"/>
      <c r="C19" s="258" t="s">
        <v>107</v>
      </c>
      <c r="E19" s="113">
        <v>49.670683964074613</v>
      </c>
      <c r="F19" s="115">
        <v>32353</v>
      </c>
      <c r="G19" s="114">
        <v>32453</v>
      </c>
      <c r="H19" s="114">
        <v>32631</v>
      </c>
      <c r="I19" s="114">
        <v>32318</v>
      </c>
      <c r="J19" s="140">
        <v>32272</v>
      </c>
      <c r="K19" s="114">
        <v>81</v>
      </c>
      <c r="L19" s="116">
        <v>0.25099157164105107</v>
      </c>
    </row>
    <row r="20" spans="1:12" s="110" customFormat="1" ht="15" customHeight="1" x14ac:dyDescent="0.2">
      <c r="A20" s="120"/>
      <c r="B20" s="121" t="s">
        <v>110</v>
      </c>
      <c r="C20" s="258"/>
      <c r="E20" s="113">
        <v>21.218774860779636</v>
      </c>
      <c r="F20" s="115">
        <v>20004</v>
      </c>
      <c r="G20" s="114">
        <v>19945</v>
      </c>
      <c r="H20" s="114">
        <v>19839</v>
      </c>
      <c r="I20" s="114">
        <v>19533</v>
      </c>
      <c r="J20" s="140">
        <v>19255</v>
      </c>
      <c r="K20" s="114">
        <v>749</v>
      </c>
      <c r="L20" s="116">
        <v>3.88989872760322</v>
      </c>
    </row>
    <row r="21" spans="1:12" s="110" customFormat="1" ht="15" customHeight="1" x14ac:dyDescent="0.2">
      <c r="A21" s="120"/>
      <c r="B21" s="119"/>
      <c r="C21" s="258" t="s">
        <v>106</v>
      </c>
      <c r="E21" s="113">
        <v>47.260547890421918</v>
      </c>
      <c r="F21" s="115">
        <v>9454</v>
      </c>
      <c r="G21" s="114">
        <v>9384</v>
      </c>
      <c r="H21" s="114">
        <v>9344</v>
      </c>
      <c r="I21" s="114">
        <v>9237</v>
      </c>
      <c r="J21" s="140">
        <v>9132</v>
      </c>
      <c r="K21" s="114">
        <v>322</v>
      </c>
      <c r="L21" s="116">
        <v>3.5260621988611476</v>
      </c>
    </row>
    <row r="22" spans="1:12" s="110" customFormat="1" ht="15" customHeight="1" x14ac:dyDescent="0.2">
      <c r="A22" s="120"/>
      <c r="B22" s="119"/>
      <c r="C22" s="258" t="s">
        <v>107</v>
      </c>
      <c r="E22" s="113">
        <v>52.739452109578082</v>
      </c>
      <c r="F22" s="115">
        <v>10550</v>
      </c>
      <c r="G22" s="114">
        <v>10561</v>
      </c>
      <c r="H22" s="114">
        <v>10495</v>
      </c>
      <c r="I22" s="114">
        <v>10296</v>
      </c>
      <c r="J22" s="140">
        <v>10123</v>
      </c>
      <c r="K22" s="114">
        <v>427</v>
      </c>
      <c r="L22" s="116">
        <v>4.2181171589449766</v>
      </c>
    </row>
    <row r="23" spans="1:12" s="110" customFormat="1" ht="15" customHeight="1" x14ac:dyDescent="0.2">
      <c r="A23" s="120"/>
      <c r="B23" s="121" t="s">
        <v>111</v>
      </c>
      <c r="C23" s="258"/>
      <c r="E23" s="113">
        <v>0.89525324847520549</v>
      </c>
      <c r="F23" s="115">
        <v>844</v>
      </c>
      <c r="G23" s="114">
        <v>882</v>
      </c>
      <c r="H23" s="114">
        <v>857</v>
      </c>
      <c r="I23" s="114">
        <v>818</v>
      </c>
      <c r="J23" s="140">
        <v>786</v>
      </c>
      <c r="K23" s="114">
        <v>58</v>
      </c>
      <c r="L23" s="116">
        <v>7.3791348600508906</v>
      </c>
    </row>
    <row r="24" spans="1:12" s="110" customFormat="1" ht="15" customHeight="1" x14ac:dyDescent="0.2">
      <c r="A24" s="120"/>
      <c r="B24" s="119"/>
      <c r="C24" s="258" t="s">
        <v>106</v>
      </c>
      <c r="E24" s="113">
        <v>64.454976303317537</v>
      </c>
      <c r="F24" s="115">
        <v>544</v>
      </c>
      <c r="G24" s="114">
        <v>563</v>
      </c>
      <c r="H24" s="114">
        <v>563</v>
      </c>
      <c r="I24" s="114">
        <v>548</v>
      </c>
      <c r="J24" s="140">
        <v>510</v>
      </c>
      <c r="K24" s="114">
        <v>34</v>
      </c>
      <c r="L24" s="116">
        <v>6.666666666666667</v>
      </c>
    </row>
    <row r="25" spans="1:12" s="110" customFormat="1" ht="15" customHeight="1" x14ac:dyDescent="0.2">
      <c r="A25" s="120"/>
      <c r="B25" s="119"/>
      <c r="C25" s="258" t="s">
        <v>107</v>
      </c>
      <c r="E25" s="113">
        <v>35.545023696682463</v>
      </c>
      <c r="F25" s="115">
        <v>300</v>
      </c>
      <c r="G25" s="114">
        <v>319</v>
      </c>
      <c r="H25" s="114">
        <v>294</v>
      </c>
      <c r="I25" s="114">
        <v>270</v>
      </c>
      <c r="J25" s="140">
        <v>276</v>
      </c>
      <c r="K25" s="114">
        <v>24</v>
      </c>
      <c r="L25" s="116">
        <v>8.695652173913043</v>
      </c>
    </row>
    <row r="26" spans="1:12" s="110" customFormat="1" ht="15" customHeight="1" x14ac:dyDescent="0.2">
      <c r="A26" s="120"/>
      <c r="C26" s="121" t="s">
        <v>187</v>
      </c>
      <c r="D26" s="110" t="s">
        <v>188</v>
      </c>
      <c r="E26" s="113">
        <v>0.29382126756828425</v>
      </c>
      <c r="F26" s="115">
        <v>277</v>
      </c>
      <c r="G26" s="114">
        <v>284</v>
      </c>
      <c r="H26" s="114">
        <v>288</v>
      </c>
      <c r="I26" s="114">
        <v>260</v>
      </c>
      <c r="J26" s="140">
        <v>238</v>
      </c>
      <c r="K26" s="114">
        <v>39</v>
      </c>
      <c r="L26" s="116">
        <v>16.386554621848738</v>
      </c>
    </row>
    <row r="27" spans="1:12" s="110" customFormat="1" ht="15" customHeight="1" x14ac:dyDescent="0.2">
      <c r="A27" s="120"/>
      <c r="B27" s="119"/>
      <c r="D27" s="259" t="s">
        <v>106</v>
      </c>
      <c r="E27" s="113">
        <v>54.151624548736464</v>
      </c>
      <c r="F27" s="115">
        <v>150</v>
      </c>
      <c r="G27" s="114">
        <v>160</v>
      </c>
      <c r="H27" s="114">
        <v>167</v>
      </c>
      <c r="I27" s="114">
        <v>156</v>
      </c>
      <c r="J27" s="140">
        <v>131</v>
      </c>
      <c r="K27" s="114">
        <v>19</v>
      </c>
      <c r="L27" s="116">
        <v>14.503816793893129</v>
      </c>
    </row>
    <row r="28" spans="1:12" s="110" customFormat="1" ht="15" customHeight="1" x14ac:dyDescent="0.2">
      <c r="A28" s="120"/>
      <c r="B28" s="119"/>
      <c r="D28" s="259" t="s">
        <v>107</v>
      </c>
      <c r="E28" s="113">
        <v>45.848375451263536</v>
      </c>
      <c r="F28" s="115">
        <v>127</v>
      </c>
      <c r="G28" s="114">
        <v>124</v>
      </c>
      <c r="H28" s="114">
        <v>121</v>
      </c>
      <c r="I28" s="114">
        <v>104</v>
      </c>
      <c r="J28" s="140">
        <v>107</v>
      </c>
      <c r="K28" s="114">
        <v>20</v>
      </c>
      <c r="L28" s="116">
        <v>18.691588785046729</v>
      </c>
    </row>
    <row r="29" spans="1:12" s="110" customFormat="1" ht="24.95" customHeight="1" x14ac:dyDescent="0.2">
      <c r="A29" s="604" t="s">
        <v>189</v>
      </c>
      <c r="B29" s="605"/>
      <c r="C29" s="605"/>
      <c r="D29" s="606"/>
      <c r="E29" s="113">
        <v>95.175815433571998</v>
      </c>
      <c r="F29" s="115">
        <v>89727</v>
      </c>
      <c r="G29" s="114">
        <v>89977</v>
      </c>
      <c r="H29" s="114">
        <v>90419</v>
      </c>
      <c r="I29" s="114">
        <v>88130</v>
      </c>
      <c r="J29" s="140">
        <v>87809</v>
      </c>
      <c r="K29" s="114">
        <v>1918</v>
      </c>
      <c r="L29" s="116">
        <v>2.1842863487797377</v>
      </c>
    </row>
    <row r="30" spans="1:12" s="110" customFormat="1" ht="15" customHeight="1" x14ac:dyDescent="0.2">
      <c r="A30" s="120"/>
      <c r="B30" s="119"/>
      <c r="C30" s="258" t="s">
        <v>106</v>
      </c>
      <c r="E30" s="113">
        <v>49.298427452160439</v>
      </c>
      <c r="F30" s="115">
        <v>44234</v>
      </c>
      <c r="G30" s="114">
        <v>44234</v>
      </c>
      <c r="H30" s="114">
        <v>44480</v>
      </c>
      <c r="I30" s="114">
        <v>43258</v>
      </c>
      <c r="J30" s="140">
        <v>43015</v>
      </c>
      <c r="K30" s="114">
        <v>1219</v>
      </c>
      <c r="L30" s="116">
        <v>2.8338951528536556</v>
      </c>
    </row>
    <row r="31" spans="1:12" s="110" customFormat="1" ht="15" customHeight="1" x14ac:dyDescent="0.2">
      <c r="A31" s="120"/>
      <c r="B31" s="119"/>
      <c r="C31" s="258" t="s">
        <v>107</v>
      </c>
      <c r="E31" s="113">
        <v>50.701572547839561</v>
      </c>
      <c r="F31" s="115">
        <v>45493</v>
      </c>
      <c r="G31" s="114">
        <v>45743</v>
      </c>
      <c r="H31" s="114">
        <v>45939</v>
      </c>
      <c r="I31" s="114">
        <v>44872</v>
      </c>
      <c r="J31" s="140">
        <v>44794</v>
      </c>
      <c r="K31" s="114">
        <v>699</v>
      </c>
      <c r="L31" s="116">
        <v>1.5604768495780685</v>
      </c>
    </row>
    <row r="32" spans="1:12" s="110" customFormat="1" ht="15" customHeight="1" x14ac:dyDescent="0.2">
      <c r="A32" s="120"/>
      <c r="B32" s="119" t="s">
        <v>117</v>
      </c>
      <c r="C32" s="258"/>
      <c r="E32" s="113">
        <v>4.7849376823123837</v>
      </c>
      <c r="F32" s="115">
        <v>4511</v>
      </c>
      <c r="G32" s="114">
        <v>4431</v>
      </c>
      <c r="H32" s="114">
        <v>4415</v>
      </c>
      <c r="I32" s="114">
        <v>4357</v>
      </c>
      <c r="J32" s="140">
        <v>4086</v>
      </c>
      <c r="K32" s="114">
        <v>425</v>
      </c>
      <c r="L32" s="116">
        <v>10.401370533529123</v>
      </c>
    </row>
    <row r="33" spans="1:12" s="110" customFormat="1" ht="15" customHeight="1" x14ac:dyDescent="0.2">
      <c r="A33" s="120"/>
      <c r="B33" s="119"/>
      <c r="C33" s="258" t="s">
        <v>106</v>
      </c>
      <c r="E33" s="113">
        <v>65.462203502549329</v>
      </c>
      <c r="F33" s="115">
        <v>2953</v>
      </c>
      <c r="G33" s="114">
        <v>2941</v>
      </c>
      <c r="H33" s="114">
        <v>2971</v>
      </c>
      <c r="I33" s="114">
        <v>2941</v>
      </c>
      <c r="J33" s="140">
        <v>2759</v>
      </c>
      <c r="K33" s="114">
        <v>194</v>
      </c>
      <c r="L33" s="116">
        <v>7.0315331641899235</v>
      </c>
    </row>
    <row r="34" spans="1:12" s="110" customFormat="1" ht="15" customHeight="1" x14ac:dyDescent="0.2">
      <c r="A34" s="120"/>
      <c r="B34" s="119"/>
      <c r="C34" s="258" t="s">
        <v>107</v>
      </c>
      <c r="E34" s="113">
        <v>34.537796497450678</v>
      </c>
      <c r="F34" s="115">
        <v>1558</v>
      </c>
      <c r="G34" s="114">
        <v>1490</v>
      </c>
      <c r="H34" s="114">
        <v>1444</v>
      </c>
      <c r="I34" s="114">
        <v>1416</v>
      </c>
      <c r="J34" s="140">
        <v>1327</v>
      </c>
      <c r="K34" s="114">
        <v>231</v>
      </c>
      <c r="L34" s="116">
        <v>17.407686510926904</v>
      </c>
    </row>
    <row r="35" spans="1:12" s="110" customFormat="1" ht="24.95" customHeight="1" x14ac:dyDescent="0.2">
      <c r="A35" s="604" t="s">
        <v>190</v>
      </c>
      <c r="B35" s="605"/>
      <c r="C35" s="605"/>
      <c r="D35" s="606"/>
      <c r="E35" s="113">
        <v>71.929992044550517</v>
      </c>
      <c r="F35" s="115">
        <v>67812</v>
      </c>
      <c r="G35" s="114">
        <v>67796</v>
      </c>
      <c r="H35" s="114">
        <v>68304</v>
      </c>
      <c r="I35" s="114">
        <v>66589</v>
      </c>
      <c r="J35" s="140">
        <v>66241</v>
      </c>
      <c r="K35" s="114">
        <v>1571</v>
      </c>
      <c r="L35" s="116">
        <v>2.3716429401730048</v>
      </c>
    </row>
    <row r="36" spans="1:12" s="110" customFormat="1" ht="15" customHeight="1" x14ac:dyDescent="0.2">
      <c r="A36" s="120"/>
      <c r="B36" s="119"/>
      <c r="C36" s="258" t="s">
        <v>106</v>
      </c>
      <c r="E36" s="113">
        <v>60.303486108653338</v>
      </c>
      <c r="F36" s="115">
        <v>40893</v>
      </c>
      <c r="G36" s="114">
        <v>40836</v>
      </c>
      <c r="H36" s="114">
        <v>41109</v>
      </c>
      <c r="I36" s="114">
        <v>39942</v>
      </c>
      <c r="J36" s="140">
        <v>39600</v>
      </c>
      <c r="K36" s="114">
        <v>1293</v>
      </c>
      <c r="L36" s="116">
        <v>3.2651515151515151</v>
      </c>
    </row>
    <row r="37" spans="1:12" s="110" customFormat="1" ht="15" customHeight="1" x14ac:dyDescent="0.2">
      <c r="A37" s="120"/>
      <c r="B37" s="119"/>
      <c r="C37" s="258" t="s">
        <v>107</v>
      </c>
      <c r="E37" s="113">
        <v>39.696513891346662</v>
      </c>
      <c r="F37" s="115">
        <v>26919</v>
      </c>
      <c r="G37" s="114">
        <v>26960</v>
      </c>
      <c r="H37" s="114">
        <v>27195</v>
      </c>
      <c r="I37" s="114">
        <v>26647</v>
      </c>
      <c r="J37" s="140">
        <v>26641</v>
      </c>
      <c r="K37" s="114">
        <v>278</v>
      </c>
      <c r="L37" s="116">
        <v>1.043504372958973</v>
      </c>
    </row>
    <row r="38" spans="1:12" s="110" customFormat="1" ht="15" customHeight="1" x14ac:dyDescent="0.2">
      <c r="A38" s="120"/>
      <c r="B38" s="119" t="s">
        <v>182</v>
      </c>
      <c r="C38" s="258"/>
      <c r="E38" s="113">
        <v>28.070007955449483</v>
      </c>
      <c r="F38" s="115">
        <v>26463</v>
      </c>
      <c r="G38" s="114">
        <v>26649</v>
      </c>
      <c r="H38" s="114">
        <v>26563</v>
      </c>
      <c r="I38" s="114">
        <v>25925</v>
      </c>
      <c r="J38" s="140">
        <v>25682</v>
      </c>
      <c r="K38" s="114">
        <v>781</v>
      </c>
      <c r="L38" s="116">
        <v>3.0410404174129742</v>
      </c>
    </row>
    <row r="39" spans="1:12" s="110" customFormat="1" ht="15" customHeight="1" x14ac:dyDescent="0.2">
      <c r="A39" s="120"/>
      <c r="B39" s="119"/>
      <c r="C39" s="258" t="s">
        <v>106</v>
      </c>
      <c r="E39" s="113">
        <v>23.878622983032916</v>
      </c>
      <c r="F39" s="115">
        <v>6319</v>
      </c>
      <c r="G39" s="114">
        <v>6363</v>
      </c>
      <c r="H39" s="114">
        <v>6364</v>
      </c>
      <c r="I39" s="114">
        <v>6279</v>
      </c>
      <c r="J39" s="140">
        <v>6196</v>
      </c>
      <c r="K39" s="114">
        <v>123</v>
      </c>
      <c r="L39" s="116">
        <v>1.9851517107811492</v>
      </c>
    </row>
    <row r="40" spans="1:12" s="110" customFormat="1" ht="15" customHeight="1" x14ac:dyDescent="0.2">
      <c r="A40" s="120"/>
      <c r="B40" s="119"/>
      <c r="C40" s="258" t="s">
        <v>107</v>
      </c>
      <c r="E40" s="113">
        <v>76.121377016967088</v>
      </c>
      <c r="F40" s="115">
        <v>20144</v>
      </c>
      <c r="G40" s="114">
        <v>20286</v>
      </c>
      <c r="H40" s="114">
        <v>20199</v>
      </c>
      <c r="I40" s="114">
        <v>19646</v>
      </c>
      <c r="J40" s="140">
        <v>19486</v>
      </c>
      <c r="K40" s="114">
        <v>658</v>
      </c>
      <c r="L40" s="116">
        <v>3.3767833316227036</v>
      </c>
    </row>
    <row r="41" spans="1:12" s="110" customFormat="1" ht="24.75" customHeight="1" x14ac:dyDescent="0.2">
      <c r="A41" s="604" t="s">
        <v>519</v>
      </c>
      <c r="B41" s="605"/>
      <c r="C41" s="605"/>
      <c r="D41" s="606"/>
      <c r="E41" s="113">
        <v>4.2524529302572258</v>
      </c>
      <c r="F41" s="115">
        <v>4009</v>
      </c>
      <c r="G41" s="114">
        <v>4322</v>
      </c>
      <c r="H41" s="114">
        <v>4398</v>
      </c>
      <c r="I41" s="114">
        <v>3492</v>
      </c>
      <c r="J41" s="140">
        <v>3732</v>
      </c>
      <c r="K41" s="114">
        <v>277</v>
      </c>
      <c r="L41" s="116">
        <v>7.422293676312969</v>
      </c>
    </row>
    <row r="42" spans="1:12" s="110" customFormat="1" ht="15" customHeight="1" x14ac:dyDescent="0.2">
      <c r="A42" s="120"/>
      <c r="B42" s="119"/>
      <c r="C42" s="258" t="s">
        <v>106</v>
      </c>
      <c r="E42" s="113">
        <v>54.252930905462712</v>
      </c>
      <c r="F42" s="115">
        <v>2175</v>
      </c>
      <c r="G42" s="114">
        <v>2420</v>
      </c>
      <c r="H42" s="114">
        <v>2461</v>
      </c>
      <c r="I42" s="114">
        <v>1927</v>
      </c>
      <c r="J42" s="140">
        <v>2045</v>
      </c>
      <c r="K42" s="114">
        <v>130</v>
      </c>
      <c r="L42" s="116">
        <v>6.3569682151589246</v>
      </c>
    </row>
    <row r="43" spans="1:12" s="110" customFormat="1" ht="15" customHeight="1" x14ac:dyDescent="0.2">
      <c r="A43" s="123"/>
      <c r="B43" s="124"/>
      <c r="C43" s="260" t="s">
        <v>107</v>
      </c>
      <c r="D43" s="261"/>
      <c r="E43" s="125">
        <v>45.747069094537288</v>
      </c>
      <c r="F43" s="143">
        <v>1834</v>
      </c>
      <c r="G43" s="144">
        <v>1902</v>
      </c>
      <c r="H43" s="144">
        <v>1937</v>
      </c>
      <c r="I43" s="144">
        <v>1565</v>
      </c>
      <c r="J43" s="145">
        <v>1687</v>
      </c>
      <c r="K43" s="144">
        <v>147</v>
      </c>
      <c r="L43" s="146">
        <v>8.7136929460580905</v>
      </c>
    </row>
    <row r="44" spans="1:12" s="110" customFormat="1" ht="45.75" customHeight="1" x14ac:dyDescent="0.2">
      <c r="A44" s="604" t="s">
        <v>191</v>
      </c>
      <c r="B44" s="605"/>
      <c r="C44" s="605"/>
      <c r="D44" s="606"/>
      <c r="E44" s="113">
        <v>1.3980376557942191</v>
      </c>
      <c r="F44" s="115">
        <v>1318</v>
      </c>
      <c r="G44" s="114">
        <v>1348</v>
      </c>
      <c r="H44" s="114">
        <v>1353</v>
      </c>
      <c r="I44" s="114">
        <v>1300</v>
      </c>
      <c r="J44" s="140">
        <v>1318</v>
      </c>
      <c r="K44" s="114">
        <v>0</v>
      </c>
      <c r="L44" s="116">
        <v>0</v>
      </c>
    </row>
    <row r="45" spans="1:12" s="110" customFormat="1" ht="15" customHeight="1" x14ac:dyDescent="0.2">
      <c r="A45" s="120"/>
      <c r="B45" s="119"/>
      <c r="C45" s="258" t="s">
        <v>106</v>
      </c>
      <c r="E45" s="113">
        <v>60.015174506828529</v>
      </c>
      <c r="F45" s="115">
        <v>791</v>
      </c>
      <c r="G45" s="114">
        <v>812</v>
      </c>
      <c r="H45" s="114">
        <v>814</v>
      </c>
      <c r="I45" s="114">
        <v>779</v>
      </c>
      <c r="J45" s="140">
        <v>789</v>
      </c>
      <c r="K45" s="114">
        <v>2</v>
      </c>
      <c r="L45" s="116">
        <v>0.25348542458808621</v>
      </c>
    </row>
    <row r="46" spans="1:12" s="110" customFormat="1" ht="15" customHeight="1" x14ac:dyDescent="0.2">
      <c r="A46" s="123"/>
      <c r="B46" s="124"/>
      <c r="C46" s="260" t="s">
        <v>107</v>
      </c>
      <c r="D46" s="261"/>
      <c r="E46" s="125">
        <v>39.984825493171471</v>
      </c>
      <c r="F46" s="143">
        <v>527</v>
      </c>
      <c r="G46" s="144">
        <v>536</v>
      </c>
      <c r="H46" s="144">
        <v>539</v>
      </c>
      <c r="I46" s="144">
        <v>521</v>
      </c>
      <c r="J46" s="145">
        <v>529</v>
      </c>
      <c r="K46" s="144">
        <v>-2</v>
      </c>
      <c r="L46" s="146">
        <v>-0.3780718336483932</v>
      </c>
    </row>
    <row r="47" spans="1:12" s="110" customFormat="1" ht="39" customHeight="1" x14ac:dyDescent="0.2">
      <c r="A47" s="604" t="s">
        <v>520</v>
      </c>
      <c r="B47" s="607"/>
      <c r="C47" s="607"/>
      <c r="D47" s="608"/>
      <c r="E47" s="113">
        <v>0.26306019623442056</v>
      </c>
      <c r="F47" s="115">
        <v>248</v>
      </c>
      <c r="G47" s="114">
        <v>266</v>
      </c>
      <c r="H47" s="114">
        <v>235</v>
      </c>
      <c r="I47" s="114">
        <v>240</v>
      </c>
      <c r="J47" s="140">
        <v>253</v>
      </c>
      <c r="K47" s="114">
        <v>-5</v>
      </c>
      <c r="L47" s="116">
        <v>-1.9762845849802371</v>
      </c>
    </row>
    <row r="48" spans="1:12" s="110" customFormat="1" ht="15" customHeight="1" x14ac:dyDescent="0.2">
      <c r="A48" s="120"/>
      <c r="B48" s="119"/>
      <c r="C48" s="258" t="s">
        <v>106</v>
      </c>
      <c r="E48" s="113">
        <v>43.548387096774192</v>
      </c>
      <c r="F48" s="115">
        <v>108</v>
      </c>
      <c r="G48" s="114">
        <v>118</v>
      </c>
      <c r="H48" s="114">
        <v>106</v>
      </c>
      <c r="I48" s="114">
        <v>109</v>
      </c>
      <c r="J48" s="140">
        <v>117</v>
      </c>
      <c r="K48" s="114">
        <v>-9</v>
      </c>
      <c r="L48" s="116">
        <v>-7.6923076923076925</v>
      </c>
    </row>
    <row r="49" spans="1:12" s="110" customFormat="1" ht="15" customHeight="1" x14ac:dyDescent="0.2">
      <c r="A49" s="123"/>
      <c r="B49" s="124"/>
      <c r="C49" s="260" t="s">
        <v>107</v>
      </c>
      <c r="D49" s="261"/>
      <c r="E49" s="125">
        <v>56.451612903225808</v>
      </c>
      <c r="F49" s="143">
        <v>140</v>
      </c>
      <c r="G49" s="144">
        <v>148</v>
      </c>
      <c r="H49" s="144">
        <v>129</v>
      </c>
      <c r="I49" s="144">
        <v>131</v>
      </c>
      <c r="J49" s="145">
        <v>136</v>
      </c>
      <c r="K49" s="144">
        <v>4</v>
      </c>
      <c r="L49" s="146">
        <v>2.9411764705882355</v>
      </c>
    </row>
    <row r="50" spans="1:12" s="110" customFormat="1" ht="24.95" customHeight="1" x14ac:dyDescent="0.2">
      <c r="A50" s="609" t="s">
        <v>192</v>
      </c>
      <c r="B50" s="610"/>
      <c r="C50" s="610"/>
      <c r="D50" s="611"/>
      <c r="E50" s="262">
        <v>8.7085653672765844</v>
      </c>
      <c r="F50" s="263">
        <v>8210</v>
      </c>
      <c r="G50" s="264">
        <v>8529</v>
      </c>
      <c r="H50" s="264">
        <v>8624</v>
      </c>
      <c r="I50" s="264">
        <v>7556</v>
      </c>
      <c r="J50" s="265">
        <v>7564</v>
      </c>
      <c r="K50" s="263">
        <v>646</v>
      </c>
      <c r="L50" s="266">
        <v>8.5404547858276043</v>
      </c>
    </row>
    <row r="51" spans="1:12" s="110" customFormat="1" ht="15" customHeight="1" x14ac:dyDescent="0.2">
      <c r="A51" s="120"/>
      <c r="B51" s="119"/>
      <c r="C51" s="258" t="s">
        <v>106</v>
      </c>
      <c r="E51" s="113">
        <v>57.247259439707676</v>
      </c>
      <c r="F51" s="115">
        <v>4700</v>
      </c>
      <c r="G51" s="114">
        <v>4866</v>
      </c>
      <c r="H51" s="114">
        <v>4962</v>
      </c>
      <c r="I51" s="114">
        <v>4402</v>
      </c>
      <c r="J51" s="140">
        <v>4363</v>
      </c>
      <c r="K51" s="114">
        <v>337</v>
      </c>
      <c r="L51" s="116">
        <v>7.7240430896172363</v>
      </c>
    </row>
    <row r="52" spans="1:12" s="110" customFormat="1" ht="15" customHeight="1" x14ac:dyDescent="0.2">
      <c r="A52" s="120"/>
      <c r="B52" s="119"/>
      <c r="C52" s="258" t="s">
        <v>107</v>
      </c>
      <c r="E52" s="113">
        <v>42.752740560292324</v>
      </c>
      <c r="F52" s="115">
        <v>3510</v>
      </c>
      <c r="G52" s="114">
        <v>3663</v>
      </c>
      <c r="H52" s="114">
        <v>3662</v>
      </c>
      <c r="I52" s="114">
        <v>3154</v>
      </c>
      <c r="J52" s="140">
        <v>3201</v>
      </c>
      <c r="K52" s="114">
        <v>309</v>
      </c>
      <c r="L52" s="116">
        <v>9.6532333645735715</v>
      </c>
    </row>
    <row r="53" spans="1:12" s="110" customFormat="1" ht="15" customHeight="1" x14ac:dyDescent="0.2">
      <c r="A53" s="120"/>
      <c r="B53" s="119"/>
      <c r="C53" s="258" t="s">
        <v>187</v>
      </c>
      <c r="D53" s="110" t="s">
        <v>193</v>
      </c>
      <c r="E53" s="113">
        <v>36.479902557856271</v>
      </c>
      <c r="F53" s="115">
        <v>2995</v>
      </c>
      <c r="G53" s="114">
        <v>3323</v>
      </c>
      <c r="H53" s="114">
        <v>3438</v>
      </c>
      <c r="I53" s="114">
        <v>2494</v>
      </c>
      <c r="J53" s="140">
        <v>2694</v>
      </c>
      <c r="K53" s="114">
        <v>301</v>
      </c>
      <c r="L53" s="116">
        <v>11.17297698589458</v>
      </c>
    </row>
    <row r="54" spans="1:12" s="110" customFormat="1" ht="15" customHeight="1" x14ac:dyDescent="0.2">
      <c r="A54" s="120"/>
      <c r="B54" s="119"/>
      <c r="D54" s="267" t="s">
        <v>194</v>
      </c>
      <c r="E54" s="113">
        <v>55.692821368948245</v>
      </c>
      <c r="F54" s="115">
        <v>1668</v>
      </c>
      <c r="G54" s="114">
        <v>1850</v>
      </c>
      <c r="H54" s="114">
        <v>1924</v>
      </c>
      <c r="I54" s="114">
        <v>1439</v>
      </c>
      <c r="J54" s="140">
        <v>1512</v>
      </c>
      <c r="K54" s="114">
        <v>156</v>
      </c>
      <c r="L54" s="116">
        <v>10.317460317460318</v>
      </c>
    </row>
    <row r="55" spans="1:12" s="110" customFormat="1" ht="15" customHeight="1" x14ac:dyDescent="0.2">
      <c r="A55" s="120"/>
      <c r="B55" s="119"/>
      <c r="D55" s="267" t="s">
        <v>195</v>
      </c>
      <c r="E55" s="113">
        <v>44.307178631051755</v>
      </c>
      <c r="F55" s="115">
        <v>1327</v>
      </c>
      <c r="G55" s="114">
        <v>1473</v>
      </c>
      <c r="H55" s="114">
        <v>1514</v>
      </c>
      <c r="I55" s="114">
        <v>1055</v>
      </c>
      <c r="J55" s="140">
        <v>1182</v>
      </c>
      <c r="K55" s="114">
        <v>145</v>
      </c>
      <c r="L55" s="116">
        <v>12.267343485617598</v>
      </c>
    </row>
    <row r="56" spans="1:12" s="110" customFormat="1" ht="15" customHeight="1" x14ac:dyDescent="0.2">
      <c r="A56" s="120"/>
      <c r="B56" s="119" t="s">
        <v>196</v>
      </c>
      <c r="C56" s="258"/>
      <c r="E56" s="113">
        <v>64.199416600371251</v>
      </c>
      <c r="F56" s="115">
        <v>60524</v>
      </c>
      <c r="G56" s="114">
        <v>60291</v>
      </c>
      <c r="H56" s="114">
        <v>60636</v>
      </c>
      <c r="I56" s="114">
        <v>59671</v>
      </c>
      <c r="J56" s="140">
        <v>59235</v>
      </c>
      <c r="K56" s="114">
        <v>1289</v>
      </c>
      <c r="L56" s="116">
        <v>2.1760783320671901</v>
      </c>
    </row>
    <row r="57" spans="1:12" s="110" customFormat="1" ht="15" customHeight="1" x14ac:dyDescent="0.2">
      <c r="A57" s="120"/>
      <c r="B57" s="119"/>
      <c r="C57" s="258" t="s">
        <v>106</v>
      </c>
      <c r="E57" s="113">
        <v>49.411803582050098</v>
      </c>
      <c r="F57" s="115">
        <v>29906</v>
      </c>
      <c r="G57" s="114">
        <v>29668</v>
      </c>
      <c r="H57" s="114">
        <v>29828</v>
      </c>
      <c r="I57" s="114">
        <v>29252</v>
      </c>
      <c r="J57" s="140">
        <v>28964</v>
      </c>
      <c r="K57" s="114">
        <v>942</v>
      </c>
      <c r="L57" s="116">
        <v>3.2523132164065736</v>
      </c>
    </row>
    <row r="58" spans="1:12" s="110" customFormat="1" ht="15" customHeight="1" x14ac:dyDescent="0.2">
      <c r="A58" s="120"/>
      <c r="B58" s="119"/>
      <c r="C58" s="258" t="s">
        <v>107</v>
      </c>
      <c r="E58" s="113">
        <v>50.588196417949902</v>
      </c>
      <c r="F58" s="115">
        <v>30618</v>
      </c>
      <c r="G58" s="114">
        <v>30623</v>
      </c>
      <c r="H58" s="114">
        <v>30808</v>
      </c>
      <c r="I58" s="114">
        <v>30419</v>
      </c>
      <c r="J58" s="140">
        <v>30271</v>
      </c>
      <c r="K58" s="114">
        <v>347</v>
      </c>
      <c r="L58" s="116">
        <v>1.1463116514155463</v>
      </c>
    </row>
    <row r="59" spans="1:12" s="110" customFormat="1" ht="15" customHeight="1" x14ac:dyDescent="0.2">
      <c r="A59" s="120"/>
      <c r="B59" s="119"/>
      <c r="C59" s="258" t="s">
        <v>105</v>
      </c>
      <c r="D59" s="110" t="s">
        <v>197</v>
      </c>
      <c r="E59" s="113">
        <v>90.245191989954392</v>
      </c>
      <c r="F59" s="115">
        <v>54620</v>
      </c>
      <c r="G59" s="114">
        <v>54365</v>
      </c>
      <c r="H59" s="114">
        <v>54685</v>
      </c>
      <c r="I59" s="114">
        <v>54008</v>
      </c>
      <c r="J59" s="140">
        <v>53620</v>
      </c>
      <c r="K59" s="114">
        <v>1000</v>
      </c>
      <c r="L59" s="116">
        <v>1.8649757553151809</v>
      </c>
    </row>
    <row r="60" spans="1:12" s="110" customFormat="1" ht="15" customHeight="1" x14ac:dyDescent="0.2">
      <c r="A60" s="120"/>
      <c r="B60" s="119"/>
      <c r="C60" s="258"/>
      <c r="D60" s="267" t="s">
        <v>198</v>
      </c>
      <c r="E60" s="113">
        <v>49.599047967777373</v>
      </c>
      <c r="F60" s="115">
        <v>27091</v>
      </c>
      <c r="G60" s="114">
        <v>26848</v>
      </c>
      <c r="H60" s="114">
        <v>27016</v>
      </c>
      <c r="I60" s="114">
        <v>26533</v>
      </c>
      <c r="J60" s="140">
        <v>26275</v>
      </c>
      <c r="K60" s="114">
        <v>816</v>
      </c>
      <c r="L60" s="116">
        <v>3.1056137012369174</v>
      </c>
    </row>
    <row r="61" spans="1:12" s="110" customFormat="1" ht="15" customHeight="1" x14ac:dyDescent="0.2">
      <c r="A61" s="120"/>
      <c r="B61" s="119"/>
      <c r="C61" s="258"/>
      <c r="D61" s="267" t="s">
        <v>199</v>
      </c>
      <c r="E61" s="113">
        <v>50.400952032222627</v>
      </c>
      <c r="F61" s="115">
        <v>27529</v>
      </c>
      <c r="G61" s="114">
        <v>27517</v>
      </c>
      <c r="H61" s="114">
        <v>27669</v>
      </c>
      <c r="I61" s="114">
        <v>27475</v>
      </c>
      <c r="J61" s="140">
        <v>27345</v>
      </c>
      <c r="K61" s="114">
        <v>184</v>
      </c>
      <c r="L61" s="116">
        <v>0.67288352532455664</v>
      </c>
    </row>
    <row r="62" spans="1:12" s="110" customFormat="1" ht="15" customHeight="1" x14ac:dyDescent="0.2">
      <c r="A62" s="120"/>
      <c r="B62" s="119"/>
      <c r="C62" s="258"/>
      <c r="D62" s="258" t="s">
        <v>200</v>
      </c>
      <c r="E62" s="113">
        <v>9.7548080100456023</v>
      </c>
      <c r="F62" s="115">
        <v>5904</v>
      </c>
      <c r="G62" s="114">
        <v>5926</v>
      </c>
      <c r="H62" s="114">
        <v>5951</v>
      </c>
      <c r="I62" s="114">
        <v>5663</v>
      </c>
      <c r="J62" s="140">
        <v>5615</v>
      </c>
      <c r="K62" s="114">
        <v>289</v>
      </c>
      <c r="L62" s="116">
        <v>5.1469278717720393</v>
      </c>
    </row>
    <row r="63" spans="1:12" s="110" customFormat="1" ht="15" customHeight="1" x14ac:dyDescent="0.2">
      <c r="A63" s="120"/>
      <c r="B63" s="119"/>
      <c r="C63" s="258"/>
      <c r="D63" s="267" t="s">
        <v>198</v>
      </c>
      <c r="E63" s="113">
        <v>47.679539295392956</v>
      </c>
      <c r="F63" s="115">
        <v>2815</v>
      </c>
      <c r="G63" s="114">
        <v>2820</v>
      </c>
      <c r="H63" s="114">
        <v>2812</v>
      </c>
      <c r="I63" s="114">
        <v>2719</v>
      </c>
      <c r="J63" s="140">
        <v>2689</v>
      </c>
      <c r="K63" s="114">
        <v>126</v>
      </c>
      <c r="L63" s="116">
        <v>4.6857567869096322</v>
      </c>
    </row>
    <row r="64" spans="1:12" s="110" customFormat="1" ht="15" customHeight="1" x14ac:dyDescent="0.2">
      <c r="A64" s="120"/>
      <c r="B64" s="119"/>
      <c r="C64" s="258"/>
      <c r="D64" s="267" t="s">
        <v>199</v>
      </c>
      <c r="E64" s="113">
        <v>52.320460704607044</v>
      </c>
      <c r="F64" s="115">
        <v>3089</v>
      </c>
      <c r="G64" s="114">
        <v>3106</v>
      </c>
      <c r="H64" s="114">
        <v>3139</v>
      </c>
      <c r="I64" s="114">
        <v>2944</v>
      </c>
      <c r="J64" s="140">
        <v>2926</v>
      </c>
      <c r="K64" s="114">
        <v>163</v>
      </c>
      <c r="L64" s="116">
        <v>5.5707450444292546</v>
      </c>
    </row>
    <row r="65" spans="1:12" s="110" customFormat="1" ht="15" customHeight="1" x14ac:dyDescent="0.2">
      <c r="A65" s="120"/>
      <c r="B65" s="119" t="s">
        <v>201</v>
      </c>
      <c r="C65" s="258"/>
      <c r="E65" s="113">
        <v>19.660567488729779</v>
      </c>
      <c r="F65" s="115">
        <v>18535</v>
      </c>
      <c r="G65" s="114">
        <v>18494</v>
      </c>
      <c r="H65" s="114">
        <v>18373</v>
      </c>
      <c r="I65" s="114">
        <v>18045</v>
      </c>
      <c r="J65" s="140">
        <v>17858</v>
      </c>
      <c r="K65" s="114">
        <v>677</v>
      </c>
      <c r="L65" s="116">
        <v>3.7910180311345054</v>
      </c>
    </row>
    <row r="66" spans="1:12" s="110" customFormat="1" ht="15" customHeight="1" x14ac:dyDescent="0.2">
      <c r="A66" s="120"/>
      <c r="B66" s="119"/>
      <c r="C66" s="258" t="s">
        <v>106</v>
      </c>
      <c r="E66" s="113">
        <v>47.823037496628004</v>
      </c>
      <c r="F66" s="115">
        <v>8864</v>
      </c>
      <c r="G66" s="114">
        <v>8866</v>
      </c>
      <c r="H66" s="114">
        <v>8801</v>
      </c>
      <c r="I66" s="114">
        <v>8675</v>
      </c>
      <c r="J66" s="140">
        <v>8575</v>
      </c>
      <c r="K66" s="114">
        <v>289</v>
      </c>
      <c r="L66" s="116">
        <v>3.370262390670554</v>
      </c>
    </row>
    <row r="67" spans="1:12" s="110" customFormat="1" ht="15" customHeight="1" x14ac:dyDescent="0.2">
      <c r="A67" s="120"/>
      <c r="B67" s="119"/>
      <c r="C67" s="258" t="s">
        <v>107</v>
      </c>
      <c r="E67" s="113">
        <v>52.176962503371996</v>
      </c>
      <c r="F67" s="115">
        <v>9671</v>
      </c>
      <c r="G67" s="114">
        <v>9628</v>
      </c>
      <c r="H67" s="114">
        <v>9572</v>
      </c>
      <c r="I67" s="114">
        <v>9370</v>
      </c>
      <c r="J67" s="140">
        <v>9283</v>
      </c>
      <c r="K67" s="114">
        <v>388</v>
      </c>
      <c r="L67" s="116">
        <v>4.1796832920392113</v>
      </c>
    </row>
    <row r="68" spans="1:12" s="110" customFormat="1" ht="15" customHeight="1" x14ac:dyDescent="0.2">
      <c r="A68" s="120"/>
      <c r="B68" s="119"/>
      <c r="C68" s="258" t="s">
        <v>105</v>
      </c>
      <c r="D68" s="110" t="s">
        <v>202</v>
      </c>
      <c r="E68" s="113">
        <v>15.268411114108444</v>
      </c>
      <c r="F68" s="115">
        <v>2830</v>
      </c>
      <c r="G68" s="114">
        <v>2769</v>
      </c>
      <c r="H68" s="114">
        <v>2719</v>
      </c>
      <c r="I68" s="114">
        <v>2604</v>
      </c>
      <c r="J68" s="140">
        <v>2518</v>
      </c>
      <c r="K68" s="114">
        <v>312</v>
      </c>
      <c r="L68" s="116">
        <v>12.39078633836378</v>
      </c>
    </row>
    <row r="69" spans="1:12" s="110" customFormat="1" ht="15" customHeight="1" x14ac:dyDescent="0.2">
      <c r="A69" s="120"/>
      <c r="B69" s="119"/>
      <c r="C69" s="258"/>
      <c r="D69" s="267" t="s">
        <v>198</v>
      </c>
      <c r="E69" s="113">
        <v>45.406360424028271</v>
      </c>
      <c r="F69" s="115">
        <v>1285</v>
      </c>
      <c r="G69" s="114">
        <v>1271</v>
      </c>
      <c r="H69" s="114">
        <v>1244</v>
      </c>
      <c r="I69" s="114">
        <v>1201</v>
      </c>
      <c r="J69" s="140">
        <v>1164</v>
      </c>
      <c r="K69" s="114">
        <v>121</v>
      </c>
      <c r="L69" s="116">
        <v>10.395189003436426</v>
      </c>
    </row>
    <row r="70" spans="1:12" s="110" customFormat="1" ht="15" customHeight="1" x14ac:dyDescent="0.2">
      <c r="A70" s="120"/>
      <c r="B70" s="119"/>
      <c r="C70" s="258"/>
      <c r="D70" s="267" t="s">
        <v>199</v>
      </c>
      <c r="E70" s="113">
        <v>54.593639575971729</v>
      </c>
      <c r="F70" s="115">
        <v>1545</v>
      </c>
      <c r="G70" s="114">
        <v>1498</v>
      </c>
      <c r="H70" s="114">
        <v>1475</v>
      </c>
      <c r="I70" s="114">
        <v>1403</v>
      </c>
      <c r="J70" s="140">
        <v>1354</v>
      </c>
      <c r="K70" s="114">
        <v>191</v>
      </c>
      <c r="L70" s="116">
        <v>14.106351550960119</v>
      </c>
    </row>
    <row r="71" spans="1:12" s="110" customFormat="1" ht="15" customHeight="1" x14ac:dyDescent="0.2">
      <c r="A71" s="120"/>
      <c r="B71" s="119"/>
      <c r="C71" s="258"/>
      <c r="D71" s="110" t="s">
        <v>203</v>
      </c>
      <c r="E71" s="113">
        <v>75.926625303479909</v>
      </c>
      <c r="F71" s="115">
        <v>14073</v>
      </c>
      <c r="G71" s="114">
        <v>14061</v>
      </c>
      <c r="H71" s="114">
        <v>14023</v>
      </c>
      <c r="I71" s="114">
        <v>13858</v>
      </c>
      <c r="J71" s="140">
        <v>13761</v>
      </c>
      <c r="K71" s="114">
        <v>312</v>
      </c>
      <c r="L71" s="116">
        <v>2.2672770874209722</v>
      </c>
    </row>
    <row r="72" spans="1:12" s="110" customFormat="1" ht="15" customHeight="1" x14ac:dyDescent="0.2">
      <c r="A72" s="120"/>
      <c r="B72" s="119"/>
      <c r="C72" s="258"/>
      <c r="D72" s="267" t="s">
        <v>198</v>
      </c>
      <c r="E72" s="113">
        <v>47.395722305123286</v>
      </c>
      <c r="F72" s="115">
        <v>6670</v>
      </c>
      <c r="G72" s="114">
        <v>6665</v>
      </c>
      <c r="H72" s="114">
        <v>6641</v>
      </c>
      <c r="I72" s="114">
        <v>6585</v>
      </c>
      <c r="J72" s="140">
        <v>6536</v>
      </c>
      <c r="K72" s="114">
        <v>134</v>
      </c>
      <c r="L72" s="116">
        <v>2.0501835985312118</v>
      </c>
    </row>
    <row r="73" spans="1:12" s="110" customFormat="1" ht="15" customHeight="1" x14ac:dyDescent="0.2">
      <c r="A73" s="120"/>
      <c r="B73" s="119"/>
      <c r="C73" s="258"/>
      <c r="D73" s="267" t="s">
        <v>199</v>
      </c>
      <c r="E73" s="113">
        <v>52.604277694876714</v>
      </c>
      <c r="F73" s="115">
        <v>7403</v>
      </c>
      <c r="G73" s="114">
        <v>7396</v>
      </c>
      <c r="H73" s="114">
        <v>7382</v>
      </c>
      <c r="I73" s="114">
        <v>7273</v>
      </c>
      <c r="J73" s="140">
        <v>7225</v>
      </c>
      <c r="K73" s="114">
        <v>178</v>
      </c>
      <c r="L73" s="116">
        <v>2.4636678200692042</v>
      </c>
    </row>
    <row r="74" spans="1:12" s="110" customFormat="1" ht="15" customHeight="1" x14ac:dyDescent="0.2">
      <c r="A74" s="120"/>
      <c r="B74" s="119"/>
      <c r="C74" s="258"/>
      <c r="D74" s="110" t="s">
        <v>204</v>
      </c>
      <c r="E74" s="113">
        <v>8.8049635824116539</v>
      </c>
      <c r="F74" s="115">
        <v>1632</v>
      </c>
      <c r="G74" s="114">
        <v>1664</v>
      </c>
      <c r="H74" s="114">
        <v>1631</v>
      </c>
      <c r="I74" s="114">
        <v>1583</v>
      </c>
      <c r="J74" s="140">
        <v>1579</v>
      </c>
      <c r="K74" s="114">
        <v>53</v>
      </c>
      <c r="L74" s="116">
        <v>3.3565547815072829</v>
      </c>
    </row>
    <row r="75" spans="1:12" s="110" customFormat="1" ht="15" customHeight="1" x14ac:dyDescent="0.2">
      <c r="A75" s="120"/>
      <c r="B75" s="119"/>
      <c r="C75" s="258"/>
      <c r="D75" s="267" t="s">
        <v>198</v>
      </c>
      <c r="E75" s="113">
        <v>55.698529411764703</v>
      </c>
      <c r="F75" s="115">
        <v>909</v>
      </c>
      <c r="G75" s="114">
        <v>930</v>
      </c>
      <c r="H75" s="114">
        <v>916</v>
      </c>
      <c r="I75" s="114">
        <v>889</v>
      </c>
      <c r="J75" s="140">
        <v>875</v>
      </c>
      <c r="K75" s="114">
        <v>34</v>
      </c>
      <c r="L75" s="116">
        <v>3.8857142857142857</v>
      </c>
    </row>
    <row r="76" spans="1:12" s="110" customFormat="1" ht="15" customHeight="1" x14ac:dyDescent="0.2">
      <c r="A76" s="120"/>
      <c r="B76" s="119"/>
      <c r="C76" s="258"/>
      <c r="D76" s="267" t="s">
        <v>199</v>
      </c>
      <c r="E76" s="113">
        <v>44.301470588235297</v>
      </c>
      <c r="F76" s="115">
        <v>723</v>
      </c>
      <c r="G76" s="114">
        <v>734</v>
      </c>
      <c r="H76" s="114">
        <v>715</v>
      </c>
      <c r="I76" s="114">
        <v>694</v>
      </c>
      <c r="J76" s="140">
        <v>704</v>
      </c>
      <c r="K76" s="114">
        <v>19</v>
      </c>
      <c r="L76" s="116">
        <v>2.6988636363636362</v>
      </c>
    </row>
    <row r="77" spans="1:12" s="110" customFormat="1" ht="15" customHeight="1" x14ac:dyDescent="0.2">
      <c r="A77" s="534"/>
      <c r="B77" s="119" t="s">
        <v>205</v>
      </c>
      <c r="C77" s="268"/>
      <c r="D77" s="182"/>
      <c r="E77" s="113">
        <v>7.4314505436223817</v>
      </c>
      <c r="F77" s="115">
        <v>7006</v>
      </c>
      <c r="G77" s="114">
        <v>7131</v>
      </c>
      <c r="H77" s="114">
        <v>7234</v>
      </c>
      <c r="I77" s="114">
        <v>7242</v>
      </c>
      <c r="J77" s="140">
        <v>7266</v>
      </c>
      <c r="K77" s="114">
        <v>-260</v>
      </c>
      <c r="L77" s="116">
        <v>-3.5783099366914395</v>
      </c>
    </row>
    <row r="78" spans="1:12" s="110" customFormat="1" ht="15" customHeight="1" x14ac:dyDescent="0.2">
      <c r="A78" s="120"/>
      <c r="B78" s="119"/>
      <c r="C78" s="268" t="s">
        <v>106</v>
      </c>
      <c r="D78" s="182"/>
      <c r="E78" s="113">
        <v>53.411361689980019</v>
      </c>
      <c r="F78" s="115">
        <v>3742</v>
      </c>
      <c r="G78" s="114">
        <v>3799</v>
      </c>
      <c r="H78" s="114">
        <v>3882</v>
      </c>
      <c r="I78" s="114">
        <v>3892</v>
      </c>
      <c r="J78" s="140">
        <v>3894</v>
      </c>
      <c r="K78" s="114">
        <v>-152</v>
      </c>
      <c r="L78" s="116">
        <v>-3.9034411915767846</v>
      </c>
    </row>
    <row r="79" spans="1:12" s="110" customFormat="1" ht="15" customHeight="1" x14ac:dyDescent="0.2">
      <c r="A79" s="123"/>
      <c r="B79" s="124"/>
      <c r="C79" s="260" t="s">
        <v>107</v>
      </c>
      <c r="D79" s="261"/>
      <c r="E79" s="125">
        <v>46.588638310019981</v>
      </c>
      <c r="F79" s="143">
        <v>3264</v>
      </c>
      <c r="G79" s="144">
        <v>3332</v>
      </c>
      <c r="H79" s="144">
        <v>3352</v>
      </c>
      <c r="I79" s="144">
        <v>3350</v>
      </c>
      <c r="J79" s="145">
        <v>3372</v>
      </c>
      <c r="K79" s="144">
        <v>-108</v>
      </c>
      <c r="L79" s="146">
        <v>-3.2028469750889679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94275</v>
      </c>
      <c r="E11" s="114">
        <v>94445</v>
      </c>
      <c r="F11" s="114">
        <v>94867</v>
      </c>
      <c r="G11" s="114">
        <v>92514</v>
      </c>
      <c r="H11" s="140">
        <v>91923</v>
      </c>
      <c r="I11" s="115">
        <v>2352</v>
      </c>
      <c r="J11" s="116">
        <v>2.558663229006886</v>
      </c>
    </row>
    <row r="12" spans="1:15" s="110" customFormat="1" ht="24.95" customHeight="1" x14ac:dyDescent="0.2">
      <c r="A12" s="193" t="s">
        <v>132</v>
      </c>
      <c r="B12" s="194" t="s">
        <v>133</v>
      </c>
      <c r="C12" s="113">
        <v>3.288252452930257E-2</v>
      </c>
      <c r="D12" s="115">
        <v>31</v>
      </c>
      <c r="E12" s="114">
        <v>35</v>
      </c>
      <c r="F12" s="114">
        <v>37</v>
      </c>
      <c r="G12" s="114">
        <v>35</v>
      </c>
      <c r="H12" s="140">
        <v>35</v>
      </c>
      <c r="I12" s="115">
        <v>-4</v>
      </c>
      <c r="J12" s="116">
        <v>-11.428571428571429</v>
      </c>
    </row>
    <row r="13" spans="1:15" s="110" customFormat="1" ht="24.95" customHeight="1" x14ac:dyDescent="0.2">
      <c r="A13" s="193" t="s">
        <v>134</v>
      </c>
      <c r="B13" s="199" t="s">
        <v>214</v>
      </c>
      <c r="C13" s="113">
        <v>2.3802704852824186</v>
      </c>
      <c r="D13" s="115">
        <v>2244</v>
      </c>
      <c r="E13" s="114">
        <v>2252</v>
      </c>
      <c r="F13" s="114">
        <v>2243</v>
      </c>
      <c r="G13" s="114">
        <v>2177</v>
      </c>
      <c r="H13" s="140">
        <v>2166</v>
      </c>
      <c r="I13" s="115">
        <v>78</v>
      </c>
      <c r="J13" s="116">
        <v>3.601108033240997</v>
      </c>
    </row>
    <row r="14" spans="1:15" s="287" customFormat="1" ht="24" customHeight="1" x14ac:dyDescent="0.2">
      <c r="A14" s="193" t="s">
        <v>215</v>
      </c>
      <c r="B14" s="199" t="s">
        <v>137</v>
      </c>
      <c r="C14" s="113">
        <v>10.799257491381596</v>
      </c>
      <c r="D14" s="115">
        <v>10181</v>
      </c>
      <c r="E14" s="114">
        <v>10100</v>
      </c>
      <c r="F14" s="114">
        <v>10098</v>
      </c>
      <c r="G14" s="114">
        <v>9802</v>
      </c>
      <c r="H14" s="140">
        <v>9691</v>
      </c>
      <c r="I14" s="115">
        <v>490</v>
      </c>
      <c r="J14" s="116">
        <v>5.056237746362604</v>
      </c>
      <c r="K14" s="110"/>
      <c r="L14" s="110"/>
      <c r="M14" s="110"/>
      <c r="N14" s="110"/>
      <c r="O14" s="110"/>
    </row>
    <row r="15" spans="1:15" s="110" customFormat="1" ht="24.75" customHeight="1" x14ac:dyDescent="0.2">
      <c r="A15" s="193" t="s">
        <v>216</v>
      </c>
      <c r="B15" s="199" t="s">
        <v>217</v>
      </c>
      <c r="C15" s="113">
        <v>1.1880137894457703</v>
      </c>
      <c r="D15" s="115">
        <v>1120</v>
      </c>
      <c r="E15" s="114">
        <v>1137</v>
      </c>
      <c r="F15" s="114">
        <v>1137</v>
      </c>
      <c r="G15" s="114">
        <v>1111</v>
      </c>
      <c r="H15" s="140">
        <v>1099</v>
      </c>
      <c r="I15" s="115">
        <v>21</v>
      </c>
      <c r="J15" s="116">
        <v>1.910828025477707</v>
      </c>
    </row>
    <row r="16" spans="1:15" s="287" customFormat="1" ht="24.95" customHeight="1" x14ac:dyDescent="0.2">
      <c r="A16" s="193" t="s">
        <v>218</v>
      </c>
      <c r="B16" s="199" t="s">
        <v>141</v>
      </c>
      <c r="C16" s="113">
        <v>9.3492442322991245</v>
      </c>
      <c r="D16" s="115">
        <v>8814</v>
      </c>
      <c r="E16" s="114">
        <v>8701</v>
      </c>
      <c r="F16" s="114">
        <v>8697</v>
      </c>
      <c r="G16" s="114">
        <v>8431</v>
      </c>
      <c r="H16" s="140">
        <v>8337</v>
      </c>
      <c r="I16" s="115">
        <v>477</v>
      </c>
      <c r="J16" s="116">
        <v>5.7214825476790212</v>
      </c>
      <c r="K16" s="110"/>
      <c r="L16" s="110"/>
      <c r="M16" s="110"/>
      <c r="N16" s="110"/>
      <c r="O16" s="110"/>
    </row>
    <row r="17" spans="1:15" s="110" customFormat="1" ht="24.95" customHeight="1" x14ac:dyDescent="0.2">
      <c r="A17" s="193" t="s">
        <v>219</v>
      </c>
      <c r="B17" s="199" t="s">
        <v>220</v>
      </c>
      <c r="C17" s="113">
        <v>0.26199946963670112</v>
      </c>
      <c r="D17" s="115">
        <v>247</v>
      </c>
      <c r="E17" s="114">
        <v>262</v>
      </c>
      <c r="F17" s="114">
        <v>264</v>
      </c>
      <c r="G17" s="114">
        <v>260</v>
      </c>
      <c r="H17" s="140">
        <v>255</v>
      </c>
      <c r="I17" s="115">
        <v>-8</v>
      </c>
      <c r="J17" s="116">
        <v>-3.1372549019607843</v>
      </c>
    </row>
    <row r="18" spans="1:15" s="287" customFormat="1" ht="24.95" customHeight="1" x14ac:dyDescent="0.2">
      <c r="A18" s="201" t="s">
        <v>144</v>
      </c>
      <c r="B18" s="202" t="s">
        <v>145</v>
      </c>
      <c r="C18" s="113">
        <v>3.5003977724741446</v>
      </c>
      <c r="D18" s="115">
        <v>3300</v>
      </c>
      <c r="E18" s="114">
        <v>3298</v>
      </c>
      <c r="F18" s="114">
        <v>3327</v>
      </c>
      <c r="G18" s="114">
        <v>3236</v>
      </c>
      <c r="H18" s="140">
        <v>3239</v>
      </c>
      <c r="I18" s="115">
        <v>61</v>
      </c>
      <c r="J18" s="116">
        <v>1.883297313985798</v>
      </c>
      <c r="K18" s="110"/>
      <c r="L18" s="110"/>
      <c r="M18" s="110"/>
      <c r="N18" s="110"/>
      <c r="O18" s="110"/>
    </row>
    <row r="19" spans="1:15" s="110" customFormat="1" ht="24.95" customHeight="1" x14ac:dyDescent="0.2">
      <c r="A19" s="193" t="s">
        <v>146</v>
      </c>
      <c r="B19" s="199" t="s">
        <v>147</v>
      </c>
      <c r="C19" s="113">
        <v>10.383452665075577</v>
      </c>
      <c r="D19" s="115">
        <v>9789</v>
      </c>
      <c r="E19" s="114">
        <v>9901</v>
      </c>
      <c r="F19" s="114">
        <v>9935</v>
      </c>
      <c r="G19" s="114">
        <v>9806</v>
      </c>
      <c r="H19" s="140">
        <v>9842</v>
      </c>
      <c r="I19" s="115">
        <v>-53</v>
      </c>
      <c r="J19" s="116">
        <v>-0.53850843324527531</v>
      </c>
    </row>
    <row r="20" spans="1:15" s="287" customFormat="1" ht="24.95" customHeight="1" x14ac:dyDescent="0.2">
      <c r="A20" s="193" t="s">
        <v>148</v>
      </c>
      <c r="B20" s="199" t="s">
        <v>149</v>
      </c>
      <c r="C20" s="113">
        <v>7.0633784142137364</v>
      </c>
      <c r="D20" s="115">
        <v>6659</v>
      </c>
      <c r="E20" s="114">
        <v>6687</v>
      </c>
      <c r="F20" s="114">
        <v>6753</v>
      </c>
      <c r="G20" s="114">
        <v>6584</v>
      </c>
      <c r="H20" s="140">
        <v>6478</v>
      </c>
      <c r="I20" s="115">
        <v>181</v>
      </c>
      <c r="J20" s="116">
        <v>2.7940722445199135</v>
      </c>
      <c r="K20" s="110"/>
      <c r="L20" s="110"/>
      <c r="M20" s="110"/>
      <c r="N20" s="110"/>
      <c r="O20" s="110"/>
    </row>
    <row r="21" spans="1:15" s="110" customFormat="1" ht="24.95" customHeight="1" x14ac:dyDescent="0.2">
      <c r="A21" s="201" t="s">
        <v>150</v>
      </c>
      <c r="B21" s="202" t="s">
        <v>151</v>
      </c>
      <c r="C21" s="113">
        <v>5.0861840360647044</v>
      </c>
      <c r="D21" s="115">
        <v>4795</v>
      </c>
      <c r="E21" s="114">
        <v>4632</v>
      </c>
      <c r="F21" s="114">
        <v>4762</v>
      </c>
      <c r="G21" s="114">
        <v>4715</v>
      </c>
      <c r="H21" s="140">
        <v>4541</v>
      </c>
      <c r="I21" s="115">
        <v>254</v>
      </c>
      <c r="J21" s="116">
        <v>5.5934816119797404</v>
      </c>
    </row>
    <row r="22" spans="1:15" s="110" customFormat="1" ht="24.95" customHeight="1" x14ac:dyDescent="0.2">
      <c r="A22" s="201" t="s">
        <v>152</v>
      </c>
      <c r="B22" s="199" t="s">
        <v>153</v>
      </c>
      <c r="C22" s="113">
        <v>2.4099708300185627</v>
      </c>
      <c r="D22" s="115">
        <v>2272</v>
      </c>
      <c r="E22" s="114">
        <v>2258</v>
      </c>
      <c r="F22" s="114">
        <v>2250</v>
      </c>
      <c r="G22" s="114">
        <v>2169</v>
      </c>
      <c r="H22" s="140">
        <v>2155</v>
      </c>
      <c r="I22" s="115">
        <v>117</v>
      </c>
      <c r="J22" s="116">
        <v>5.4292343387470998</v>
      </c>
    </row>
    <row r="23" spans="1:15" s="110" customFormat="1" ht="24.95" customHeight="1" x14ac:dyDescent="0.2">
      <c r="A23" s="193" t="s">
        <v>154</v>
      </c>
      <c r="B23" s="199" t="s">
        <v>155</v>
      </c>
      <c r="C23" s="113">
        <v>2.1447891805887034</v>
      </c>
      <c r="D23" s="115">
        <v>2022</v>
      </c>
      <c r="E23" s="114">
        <v>1955</v>
      </c>
      <c r="F23" s="114">
        <v>1935</v>
      </c>
      <c r="G23" s="114">
        <v>1857</v>
      </c>
      <c r="H23" s="140">
        <v>1870</v>
      </c>
      <c r="I23" s="115">
        <v>152</v>
      </c>
      <c r="J23" s="116">
        <v>8.1283422459893053</v>
      </c>
    </row>
    <row r="24" spans="1:15" s="110" customFormat="1" ht="24.95" customHeight="1" x14ac:dyDescent="0.2">
      <c r="A24" s="193" t="s">
        <v>156</v>
      </c>
      <c r="B24" s="199" t="s">
        <v>221</v>
      </c>
      <c r="C24" s="113">
        <v>7.8896844338371785</v>
      </c>
      <c r="D24" s="115">
        <v>7438</v>
      </c>
      <c r="E24" s="114">
        <v>7470</v>
      </c>
      <c r="F24" s="114">
        <v>7476</v>
      </c>
      <c r="G24" s="114">
        <v>7464</v>
      </c>
      <c r="H24" s="140">
        <v>7352</v>
      </c>
      <c r="I24" s="115">
        <v>86</v>
      </c>
      <c r="J24" s="116">
        <v>1.1697497279651796</v>
      </c>
    </row>
    <row r="25" spans="1:15" s="110" customFormat="1" ht="24.95" customHeight="1" x14ac:dyDescent="0.2">
      <c r="A25" s="193" t="s">
        <v>222</v>
      </c>
      <c r="B25" s="204" t="s">
        <v>159</v>
      </c>
      <c r="C25" s="113">
        <v>9.4171307345531687</v>
      </c>
      <c r="D25" s="115">
        <v>8878</v>
      </c>
      <c r="E25" s="114">
        <v>8963</v>
      </c>
      <c r="F25" s="114">
        <v>8996</v>
      </c>
      <c r="G25" s="114">
        <v>9023</v>
      </c>
      <c r="H25" s="140">
        <v>8973</v>
      </c>
      <c r="I25" s="115">
        <v>-95</v>
      </c>
      <c r="J25" s="116">
        <v>-1.0587317508079794</v>
      </c>
    </row>
    <row r="26" spans="1:15" s="110" customFormat="1" ht="24.95" customHeight="1" x14ac:dyDescent="0.2">
      <c r="A26" s="201">
        <v>782.78300000000002</v>
      </c>
      <c r="B26" s="203" t="s">
        <v>160</v>
      </c>
      <c r="C26" s="113">
        <v>2.5022540440201539</v>
      </c>
      <c r="D26" s="115">
        <v>2359</v>
      </c>
      <c r="E26" s="114">
        <v>2418</v>
      </c>
      <c r="F26" s="114">
        <v>2633</v>
      </c>
      <c r="G26" s="114">
        <v>2427</v>
      </c>
      <c r="H26" s="140">
        <v>2411</v>
      </c>
      <c r="I26" s="115">
        <v>-52</v>
      </c>
      <c r="J26" s="116">
        <v>-2.1567814184985483</v>
      </c>
    </row>
    <row r="27" spans="1:15" s="110" customFormat="1" ht="24.95" customHeight="1" x14ac:dyDescent="0.2">
      <c r="A27" s="193" t="s">
        <v>161</v>
      </c>
      <c r="B27" s="199" t="s">
        <v>223</v>
      </c>
      <c r="C27" s="113">
        <v>6.2328294881994166</v>
      </c>
      <c r="D27" s="115">
        <v>5876</v>
      </c>
      <c r="E27" s="114">
        <v>5905</v>
      </c>
      <c r="F27" s="114">
        <v>5909</v>
      </c>
      <c r="G27" s="114">
        <v>5786</v>
      </c>
      <c r="H27" s="140">
        <v>5888</v>
      </c>
      <c r="I27" s="115">
        <v>-12</v>
      </c>
      <c r="J27" s="116">
        <v>-0.20380434782608695</v>
      </c>
    </row>
    <row r="28" spans="1:15" s="110" customFormat="1" ht="24.95" customHeight="1" x14ac:dyDescent="0.2">
      <c r="A28" s="193" t="s">
        <v>163</v>
      </c>
      <c r="B28" s="199" t="s">
        <v>164</v>
      </c>
      <c r="C28" s="113">
        <v>5.7756563245823385</v>
      </c>
      <c r="D28" s="115">
        <v>5445</v>
      </c>
      <c r="E28" s="114">
        <v>5493</v>
      </c>
      <c r="F28" s="114">
        <v>5474</v>
      </c>
      <c r="G28" s="114">
        <v>5120</v>
      </c>
      <c r="H28" s="140">
        <v>5104</v>
      </c>
      <c r="I28" s="115">
        <v>341</v>
      </c>
      <c r="J28" s="116">
        <v>6.681034482758621</v>
      </c>
    </row>
    <row r="29" spans="1:15" s="110" customFormat="1" ht="24.95" customHeight="1" x14ac:dyDescent="0.2">
      <c r="A29" s="193">
        <v>86</v>
      </c>
      <c r="B29" s="199" t="s">
        <v>165</v>
      </c>
      <c r="C29" s="113">
        <v>10.247679660567488</v>
      </c>
      <c r="D29" s="115">
        <v>9661</v>
      </c>
      <c r="E29" s="114">
        <v>9641</v>
      </c>
      <c r="F29" s="114">
        <v>9635</v>
      </c>
      <c r="G29" s="114">
        <v>9364</v>
      </c>
      <c r="H29" s="140">
        <v>9319</v>
      </c>
      <c r="I29" s="115">
        <v>342</v>
      </c>
      <c r="J29" s="116">
        <v>3.6699216654147442</v>
      </c>
    </row>
    <row r="30" spans="1:15" s="110" customFormat="1" ht="24.95" customHeight="1" x14ac:dyDescent="0.2">
      <c r="A30" s="193">
        <v>87.88</v>
      </c>
      <c r="B30" s="204" t="s">
        <v>166</v>
      </c>
      <c r="C30" s="113">
        <v>9.7491381596393527</v>
      </c>
      <c r="D30" s="115">
        <v>9191</v>
      </c>
      <c r="E30" s="114">
        <v>9224</v>
      </c>
      <c r="F30" s="114">
        <v>9181</v>
      </c>
      <c r="G30" s="114">
        <v>8783</v>
      </c>
      <c r="H30" s="140">
        <v>8790</v>
      </c>
      <c r="I30" s="115">
        <v>401</v>
      </c>
      <c r="J30" s="116">
        <v>4.5620022753128557</v>
      </c>
    </row>
    <row r="31" spans="1:15" s="110" customFormat="1" ht="24.95" customHeight="1" x14ac:dyDescent="0.2">
      <c r="A31" s="193" t="s">
        <v>167</v>
      </c>
      <c r="B31" s="199" t="s">
        <v>168</v>
      </c>
      <c r="C31" s="113">
        <v>4.3850437549721555</v>
      </c>
      <c r="D31" s="115">
        <v>4134</v>
      </c>
      <c r="E31" s="114">
        <v>4213</v>
      </c>
      <c r="F31" s="114">
        <v>4223</v>
      </c>
      <c r="G31" s="114">
        <v>4166</v>
      </c>
      <c r="H31" s="140">
        <v>4069</v>
      </c>
      <c r="I31" s="115">
        <v>65</v>
      </c>
      <c r="J31" s="116">
        <v>1.5974440894568691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3.288252452930257E-2</v>
      </c>
      <c r="D34" s="115">
        <v>31</v>
      </c>
      <c r="E34" s="114">
        <v>35</v>
      </c>
      <c r="F34" s="114">
        <v>37</v>
      </c>
      <c r="G34" s="114">
        <v>35</v>
      </c>
      <c r="H34" s="140">
        <v>35</v>
      </c>
      <c r="I34" s="115">
        <v>-4</v>
      </c>
      <c r="J34" s="116">
        <v>-11.428571428571429</v>
      </c>
    </row>
    <row r="35" spans="1:10" s="110" customFormat="1" ht="24.95" customHeight="1" x14ac:dyDescent="0.2">
      <c r="A35" s="292" t="s">
        <v>171</v>
      </c>
      <c r="B35" s="293" t="s">
        <v>172</v>
      </c>
      <c r="C35" s="113">
        <v>16.67992574913816</v>
      </c>
      <c r="D35" s="115">
        <v>15725</v>
      </c>
      <c r="E35" s="114">
        <v>15650</v>
      </c>
      <c r="F35" s="114">
        <v>15668</v>
      </c>
      <c r="G35" s="114">
        <v>15215</v>
      </c>
      <c r="H35" s="140">
        <v>15096</v>
      </c>
      <c r="I35" s="115">
        <v>629</v>
      </c>
      <c r="J35" s="116">
        <v>4.166666666666667</v>
      </c>
    </row>
    <row r="36" spans="1:10" s="110" customFormat="1" ht="24.95" customHeight="1" x14ac:dyDescent="0.2">
      <c r="A36" s="294" t="s">
        <v>173</v>
      </c>
      <c r="B36" s="295" t="s">
        <v>174</v>
      </c>
      <c r="C36" s="125">
        <v>83.287191726332537</v>
      </c>
      <c r="D36" s="143">
        <v>78519</v>
      </c>
      <c r="E36" s="144">
        <v>78760</v>
      </c>
      <c r="F36" s="144">
        <v>79162</v>
      </c>
      <c r="G36" s="144">
        <v>77264</v>
      </c>
      <c r="H36" s="145">
        <v>76792</v>
      </c>
      <c r="I36" s="143">
        <v>1727</v>
      </c>
      <c r="J36" s="146">
        <v>2.2489321804354621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2020-09-25T12:51:06Z</dcterms:created>
  <dcterms:modified xsi:type="dcterms:W3CDTF">2020-09-28T08:13:03Z</dcterms:modified>
</cp:coreProperties>
</file>