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K44" i="24"/>
  <c r="I44" i="24"/>
  <c r="G44" i="24"/>
  <c r="C44" i="24"/>
  <c r="M44" i="24" s="1"/>
  <c r="B44" i="24"/>
  <c r="D44" i="24" s="1"/>
  <c r="K43" i="24"/>
  <c r="H43" i="24"/>
  <c r="F43" i="24"/>
  <c r="C43" i="24"/>
  <c r="M43" i="24" s="1"/>
  <c r="B43" i="24"/>
  <c r="D43" i="24" s="1"/>
  <c r="K42" i="24"/>
  <c r="I42" i="24"/>
  <c r="G42" i="24"/>
  <c r="C42" i="24"/>
  <c r="M42" i="24" s="1"/>
  <c r="B42" i="24"/>
  <c r="D42" i="24" s="1"/>
  <c r="K41" i="24"/>
  <c r="H41" i="24"/>
  <c r="F41" i="24"/>
  <c r="C41" i="24"/>
  <c r="M41" i="24" s="1"/>
  <c r="B41" i="24"/>
  <c r="D41" i="24" s="1"/>
  <c r="K40" i="24"/>
  <c r="I40" i="24"/>
  <c r="G40" i="24"/>
  <c r="C40" i="24"/>
  <c r="M40" i="24" s="1"/>
  <c r="B40" i="24"/>
  <c r="D40" i="24" s="1"/>
  <c r="M36" i="24"/>
  <c r="L36" i="24"/>
  <c r="K36" i="24"/>
  <c r="J36" i="24"/>
  <c r="I36" i="24"/>
  <c r="H36" i="24"/>
  <c r="G36" i="24"/>
  <c r="F36" i="24"/>
  <c r="E36" i="24"/>
  <c r="D36" i="24"/>
  <c r="C23" i="24"/>
  <c r="L57" i="15"/>
  <c r="K57" i="15"/>
  <c r="C38" i="24"/>
  <c r="C37" i="24"/>
  <c r="C35" i="24"/>
  <c r="C34" i="24"/>
  <c r="C33" i="24"/>
  <c r="C32" i="24"/>
  <c r="C31" i="24"/>
  <c r="C30" i="24"/>
  <c r="E30" i="24" s="1"/>
  <c r="C29" i="24"/>
  <c r="C28" i="24"/>
  <c r="G28" i="24" s="1"/>
  <c r="C27" i="24"/>
  <c r="C26" i="24"/>
  <c r="C25" i="24"/>
  <c r="C24" i="24"/>
  <c r="M24" i="24" s="1"/>
  <c r="C22" i="24"/>
  <c r="C21" i="24"/>
  <c r="C20" i="24"/>
  <c r="C19" i="24"/>
  <c r="C18" i="24"/>
  <c r="C17" i="24"/>
  <c r="C16" i="24"/>
  <c r="C15" i="24"/>
  <c r="C9" i="24"/>
  <c r="C8" i="24"/>
  <c r="C7" i="24"/>
  <c r="B38" i="24"/>
  <c r="B37" i="24"/>
  <c r="B35" i="24"/>
  <c r="B34" i="24"/>
  <c r="B33" i="24"/>
  <c r="K33" i="24" s="1"/>
  <c r="B32" i="24"/>
  <c r="B31" i="24"/>
  <c r="B30" i="24"/>
  <c r="B29" i="24"/>
  <c r="B28" i="24"/>
  <c r="B27" i="24"/>
  <c r="B26" i="24"/>
  <c r="B25" i="24"/>
  <c r="B24" i="24"/>
  <c r="B23" i="24"/>
  <c r="B22" i="24"/>
  <c r="B21" i="24"/>
  <c r="B20" i="24"/>
  <c r="B19" i="24"/>
  <c r="B18" i="24"/>
  <c r="B17" i="24"/>
  <c r="B16" i="24"/>
  <c r="B15" i="24"/>
  <c r="B9" i="24"/>
  <c r="B8" i="24"/>
  <c r="B7" i="24"/>
  <c r="F23" i="24" l="1"/>
  <c r="D23" i="24"/>
  <c r="J23" i="24"/>
  <c r="H23" i="24"/>
  <c r="K23" i="24"/>
  <c r="K20" i="24"/>
  <c r="J20" i="24"/>
  <c r="H20" i="24"/>
  <c r="F20" i="24"/>
  <c r="D20" i="24"/>
  <c r="H37" i="24"/>
  <c r="F37" i="24"/>
  <c r="D37" i="24"/>
  <c r="J37" i="24"/>
  <c r="K37" i="24"/>
  <c r="F15" i="24"/>
  <c r="D15" i="24"/>
  <c r="J15" i="24"/>
  <c r="H15" i="24"/>
  <c r="K15" i="24"/>
  <c r="K8" i="24"/>
  <c r="J8" i="24"/>
  <c r="H8" i="24"/>
  <c r="F8" i="24"/>
  <c r="D8" i="24"/>
  <c r="K34" i="24"/>
  <c r="J34" i="24"/>
  <c r="H34" i="24"/>
  <c r="F34" i="24"/>
  <c r="D34" i="24"/>
  <c r="L18" i="24"/>
  <c r="M18" i="24"/>
  <c r="I18" i="24"/>
  <c r="G18" i="24"/>
  <c r="E18" i="24"/>
  <c r="M38" i="24"/>
  <c r="E38" i="24"/>
  <c r="L38" i="24"/>
  <c r="I38" i="24"/>
  <c r="G38" i="24"/>
  <c r="B14" i="24"/>
  <c r="B6" i="24"/>
  <c r="D38" i="24"/>
  <c r="K38" i="24"/>
  <c r="J38" i="24"/>
  <c r="H38" i="24"/>
  <c r="F38" i="24"/>
  <c r="G15" i="24"/>
  <c r="L15" i="24"/>
  <c r="I15" i="24"/>
  <c r="E15" i="24"/>
  <c r="L28" i="24"/>
  <c r="M28" i="24"/>
  <c r="I28" i="24"/>
  <c r="E28" i="24"/>
  <c r="G31" i="24"/>
  <c r="L31" i="24"/>
  <c r="I31" i="24"/>
  <c r="E31" i="24"/>
  <c r="M15" i="24"/>
  <c r="K66" i="24"/>
  <c r="I66" i="24"/>
  <c r="J66" i="24"/>
  <c r="F25" i="24"/>
  <c r="D25" i="24"/>
  <c r="J25" i="24"/>
  <c r="H25" i="24"/>
  <c r="K25" i="24"/>
  <c r="L34" i="24"/>
  <c r="M34" i="24"/>
  <c r="I34" i="24"/>
  <c r="G34" i="24"/>
  <c r="E34" i="24"/>
  <c r="F17" i="24"/>
  <c r="D17" i="24"/>
  <c r="J17" i="24"/>
  <c r="H17" i="24"/>
  <c r="K26" i="24"/>
  <c r="J26" i="24"/>
  <c r="H26" i="24"/>
  <c r="F26" i="24"/>
  <c r="D26" i="24"/>
  <c r="L22" i="24"/>
  <c r="I22" i="24"/>
  <c r="G22" i="24"/>
  <c r="E22" i="24"/>
  <c r="M22" i="24"/>
  <c r="G25" i="24"/>
  <c r="L25" i="24"/>
  <c r="M25" i="24"/>
  <c r="I25" i="24"/>
  <c r="E25" i="24"/>
  <c r="C45" i="24"/>
  <c r="C39" i="24"/>
  <c r="K17" i="24"/>
  <c r="M31" i="24"/>
  <c r="K28" i="24"/>
  <c r="J28" i="24"/>
  <c r="H28" i="24"/>
  <c r="F28" i="24"/>
  <c r="D28" i="24"/>
  <c r="G21" i="24"/>
  <c r="L21" i="24"/>
  <c r="M21" i="24"/>
  <c r="I21" i="24"/>
  <c r="F29" i="24"/>
  <c r="D29" i="24"/>
  <c r="J29" i="24"/>
  <c r="H29" i="24"/>
  <c r="K29" i="24"/>
  <c r="K32" i="24"/>
  <c r="J32" i="24"/>
  <c r="H32" i="24"/>
  <c r="F32" i="24"/>
  <c r="D32" i="24"/>
  <c r="F35" i="24"/>
  <c r="D35" i="24"/>
  <c r="J35" i="24"/>
  <c r="H35" i="24"/>
  <c r="K35" i="24"/>
  <c r="B45" i="24"/>
  <c r="B39" i="24"/>
  <c r="L16" i="24"/>
  <c r="M16" i="24"/>
  <c r="I16" i="24"/>
  <c r="G16" i="24"/>
  <c r="E16" i="24"/>
  <c r="G19" i="24"/>
  <c r="L19" i="24"/>
  <c r="M19" i="24"/>
  <c r="E19" i="24"/>
  <c r="L32" i="24"/>
  <c r="M32" i="24"/>
  <c r="I32" i="24"/>
  <c r="G32" i="24"/>
  <c r="E32" i="24"/>
  <c r="G35" i="24"/>
  <c r="L35" i="24"/>
  <c r="M35" i="24"/>
  <c r="E35" i="24"/>
  <c r="I19" i="24"/>
  <c r="K74" i="24"/>
  <c r="I74" i="24"/>
  <c r="J74" i="24"/>
  <c r="J77" i="24" s="1"/>
  <c r="F31" i="24"/>
  <c r="D31" i="24"/>
  <c r="J31" i="24"/>
  <c r="H31" i="24"/>
  <c r="K31" i="24"/>
  <c r="F9" i="24"/>
  <c r="D9" i="24"/>
  <c r="J9" i="24"/>
  <c r="H9" i="24"/>
  <c r="K9" i="24"/>
  <c r="K18" i="24"/>
  <c r="J18" i="24"/>
  <c r="H18" i="24"/>
  <c r="F18" i="24"/>
  <c r="D18" i="24"/>
  <c r="L26" i="24"/>
  <c r="E26" i="24"/>
  <c r="M26" i="24"/>
  <c r="G26" i="24"/>
  <c r="G29" i="24"/>
  <c r="L29" i="24"/>
  <c r="I29" i="24"/>
  <c r="E29" i="24"/>
  <c r="M29" i="24"/>
  <c r="E21" i="24"/>
  <c r="I35" i="24"/>
  <c r="K30" i="24"/>
  <c r="J30" i="24"/>
  <c r="H30" i="24"/>
  <c r="F30" i="24"/>
  <c r="D30" i="24"/>
  <c r="L20" i="24"/>
  <c r="M20" i="24"/>
  <c r="I20" i="24"/>
  <c r="G20" i="24"/>
  <c r="E20" i="24"/>
  <c r="I37" i="24"/>
  <c r="L37" i="24"/>
  <c r="E37" i="24"/>
  <c r="M37" i="24"/>
  <c r="G37" i="24"/>
  <c r="G23" i="24"/>
  <c r="L23" i="24"/>
  <c r="M23" i="24"/>
  <c r="I23" i="24"/>
  <c r="E23" i="24"/>
  <c r="K58" i="24"/>
  <c r="I58" i="24"/>
  <c r="J58" i="24"/>
  <c r="F7" i="24"/>
  <c r="D7" i="24"/>
  <c r="J7" i="24"/>
  <c r="H7" i="24"/>
  <c r="K7" i="24"/>
  <c r="F27" i="24"/>
  <c r="D27" i="24"/>
  <c r="J27" i="24"/>
  <c r="H27" i="24"/>
  <c r="K27" i="24"/>
  <c r="F33" i="24"/>
  <c r="D33" i="24"/>
  <c r="J33" i="24"/>
  <c r="H33" i="24"/>
  <c r="L8" i="24"/>
  <c r="M8" i="24"/>
  <c r="I8" i="24"/>
  <c r="E8" i="24"/>
  <c r="C14" i="24"/>
  <c r="C6" i="24"/>
  <c r="G17" i="24"/>
  <c r="L17" i="24"/>
  <c r="E17" i="24"/>
  <c r="M17" i="24"/>
  <c r="I17" i="24"/>
  <c r="L30" i="24"/>
  <c r="M30" i="24"/>
  <c r="I30" i="24"/>
  <c r="G30" i="24"/>
  <c r="G33" i="24"/>
  <c r="L33" i="24"/>
  <c r="E33" i="24"/>
  <c r="M33" i="24"/>
  <c r="I33" i="24"/>
  <c r="F21" i="24"/>
  <c r="D21" i="24"/>
  <c r="J21" i="24"/>
  <c r="H21" i="24"/>
  <c r="K21" i="24"/>
  <c r="K24" i="24"/>
  <c r="J24" i="24"/>
  <c r="H24" i="24"/>
  <c r="F24" i="24"/>
  <c r="D24" i="24"/>
  <c r="K16" i="24"/>
  <c r="J16" i="24"/>
  <c r="H16" i="24"/>
  <c r="F16" i="24"/>
  <c r="D16" i="24"/>
  <c r="F19" i="24"/>
  <c r="D19" i="24"/>
  <c r="J19" i="24"/>
  <c r="H19" i="24"/>
  <c r="K19" i="24"/>
  <c r="K22" i="24"/>
  <c r="J22" i="24"/>
  <c r="H22" i="24"/>
  <c r="F22" i="24"/>
  <c r="D22" i="24"/>
  <c r="G7" i="24"/>
  <c r="L7" i="24"/>
  <c r="M7" i="24"/>
  <c r="I7" i="24"/>
  <c r="E7" i="24"/>
  <c r="G9" i="24"/>
  <c r="L9" i="24"/>
  <c r="I9" i="24"/>
  <c r="E9" i="24"/>
  <c r="M9" i="24"/>
  <c r="L24" i="24"/>
  <c r="G24" i="24"/>
  <c r="E24" i="24"/>
  <c r="I24" i="24"/>
  <c r="G27" i="24"/>
  <c r="L27" i="24"/>
  <c r="M27" i="24"/>
  <c r="I27" i="24"/>
  <c r="E27" i="24"/>
  <c r="G8" i="24"/>
  <c r="I26" i="24"/>
  <c r="E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K77" i="24" s="1"/>
  <c r="I75" i="24"/>
  <c r="I77" i="24" s="1"/>
  <c r="I41" i="24"/>
  <c r="G41" i="24"/>
  <c r="L41" i="24"/>
  <c r="K56" i="24"/>
  <c r="I56" i="24"/>
  <c r="K64" i="24"/>
  <c r="I64" i="24"/>
  <c r="K72" i="24"/>
  <c r="I72" i="24"/>
  <c r="F40" i="24"/>
  <c r="J41" i="24"/>
  <c r="F42" i="24"/>
  <c r="J43" i="24"/>
  <c r="F44" i="24"/>
  <c r="H40" i="24"/>
  <c r="H42" i="24"/>
  <c r="H44" i="24"/>
  <c r="J40" i="24"/>
  <c r="J42" i="24"/>
  <c r="J44" i="24"/>
  <c r="L40" i="24"/>
  <c r="L42" i="24"/>
  <c r="L44" i="24"/>
  <c r="E40" i="24"/>
  <c r="E42" i="24"/>
  <c r="E44" i="24"/>
  <c r="J79" i="24" l="1"/>
  <c r="J78" i="24"/>
  <c r="I39" i="24"/>
  <c r="G39" i="24"/>
  <c r="L39" i="24"/>
  <c r="E39" i="24"/>
  <c r="M39" i="24"/>
  <c r="I78" i="24"/>
  <c r="I79" i="24"/>
  <c r="L6" i="24"/>
  <c r="E6" i="24"/>
  <c r="M6" i="24"/>
  <c r="G6" i="24"/>
  <c r="I6" i="24"/>
  <c r="I45" i="24"/>
  <c r="G45" i="24"/>
  <c r="L45" i="24"/>
  <c r="E45" i="24"/>
  <c r="M45" i="24"/>
  <c r="L14" i="24"/>
  <c r="M14" i="24"/>
  <c r="I14" i="24"/>
  <c r="G14" i="24"/>
  <c r="E14" i="24"/>
  <c r="K79" i="24"/>
  <c r="K78" i="24"/>
  <c r="H39" i="24"/>
  <c r="F39" i="24"/>
  <c r="D39" i="24"/>
  <c r="J39" i="24"/>
  <c r="K39" i="24"/>
  <c r="K6" i="24"/>
  <c r="J6" i="24"/>
  <c r="H6" i="24"/>
  <c r="F6" i="24"/>
  <c r="D6" i="24"/>
  <c r="H45" i="24"/>
  <c r="F45" i="24"/>
  <c r="D45" i="24"/>
  <c r="J45" i="24"/>
  <c r="K45" i="24"/>
  <c r="K14" i="24"/>
  <c r="J14" i="24"/>
  <c r="H14" i="24"/>
  <c r="F14" i="24"/>
  <c r="D14" i="24"/>
  <c r="I83" i="24" l="1"/>
  <c r="I82" i="24"/>
  <c r="I81" i="24"/>
</calcChain>
</file>

<file path=xl/sharedStrings.xml><?xml version="1.0" encoding="utf-8"?>
<sst xmlns="http://schemas.openxmlformats.org/spreadsheetml/2006/main" count="1674" uniqueCount="520">
  <si>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</si>
  <si>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</si>
  <si>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</si>
  <si>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</si>
  <si>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</si>
  <si>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</si>
  <si>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</si>
  <si>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</si>
  <si>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</si>
  <si>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</si>
  <si>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</si>
  <si>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</si>
  <si>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</si>
  <si>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Schwerin, Landeshauptstadt (13004)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</si>
  <si>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</si>
  <si>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</si>
  <si>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</si>
  <si>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</si>
  <si>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</si>
  <si>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</si>
  <si>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</si>
  <si>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</si>
  <si>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</si>
  <si>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</si>
  <si>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</si>
  <si>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</si>
  <si>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</si>
  <si>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</si>
  <si>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</si>
  <si>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</si>
  <si>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</si>
  <si>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</si>
  <si>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</si>
  <si>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</si>
  <si>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</si>
  <si>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</si>
  <si>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</si>
  <si>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</si>
  <si>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</si>
  <si>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</si>
  <si>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</si>
  <si>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</si>
  <si>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</si>
  <si>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</si>
  <si>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</si>
  <si>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</si>
  <si>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</si>
  <si>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</si>
  <si>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</si>
  <si>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</si>
  <si>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</si>
  <si>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</si>
  <si>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</si>
  <si>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</si>
  <si>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</si>
  <si>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</si>
  <si>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</si>
  <si>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</si>
  <si>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</si>
  <si>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</si>
  <si>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</si>
  <si>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</si>
  <si>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</si>
  <si>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</si>
  <si>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</si>
  <si>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</si>
  <si>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</si>
  <si>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</si>
  <si>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</si>
  <si>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</si>
  <si>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</si>
  <si>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</si>
  <si>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</si>
  <si>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</si>
  <si>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</si>
  <si>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</si>
  <si>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</si>
  <si>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</si>
  <si>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</si>
  <si>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</si>
  <si>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</si>
  <si>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</si>
  <si>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</si>
  <si>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</si>
  <si>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</si>
  <si>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</si>
  <si>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</si>
  <si>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</si>
  <si>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</si>
  <si>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</si>
  <si>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</si>
  <si>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</si>
  <si>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Schwerin, Landeshauptstadt (13004);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</si>
  <si>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</si>
  <si>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</si>
  <si>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</si>
  <si>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</si>
  <si>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</si>
  <si>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</si>
  <si>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</si>
  <si>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</si>
  <si>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</si>
  <si>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</si>
  <si>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</si>
  <si>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</si>
  <si>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</si>
  <si>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</si>
  <si>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</si>
  <si>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</si>
  <si>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</si>
  <si>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</si>
  <si>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</si>
  <si>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</si>
  <si>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</si>
  <si>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</si>
  <si>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</si>
  <si>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</si>
  <si>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</si>
  <si>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</si>
  <si>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</si>
  <si>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</si>
  <si>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</si>
  <si>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</si>
  <si>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</si>
  <si>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</si>
  <si>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</si>
  <si>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</si>
  <si>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</si>
  <si>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</si>
  <si>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</si>
  <si>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</si>
  <si>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</si>
  <si>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</si>
  <si>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</si>
  <si>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</si>
  <si>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</si>
  <si>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</si>
  <si>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</si>
  <si>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</si>
  <si>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</si>
  <si>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</si>
  <si>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</si>
  <si>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</si>
  <si>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</si>
  <si>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</si>
  <si>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</si>
  <si>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</si>
  <si>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</si>
  <si>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</si>
  <si>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</si>
  <si>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</si>
  <si>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</si>
  <si>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</si>
  <si>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</si>
  <si>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</si>
  <si>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</si>
  <si>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</si>
  <si>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</si>
  <si>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</si>
  <si>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</si>
  <si>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</si>
  <si>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</si>
  <si>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</si>
  <si>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</si>
  <si>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</si>
  <si>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</si>
  <si>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</si>
  <si>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</si>
  <si>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</si>
  <si>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</si>
  <si>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</si>
  <si>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</si>
  <si>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</si>
  <si>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</si>
  <si>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</si>
  <si>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</si>
  <si>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</si>
  <si>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</si>
  <si>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</si>
  <si>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</si>
  <si>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</si>
  <si>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</si>
  <si>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</si>
  <si>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Schwerin, Landeshauptstadt (13004)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</si>
  <si>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</si>
  <si>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</si>
  <si>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</si>
  <si>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</si>
  <si>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</si>
  <si>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</si>
  <si>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</si>
  <si>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</si>
  <si>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</si>
  <si>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</si>
  <si>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</si>
  <si>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</si>
  <si>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</si>
  <si>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</si>
  <si>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</si>
  <si>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</si>
  <si>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</si>
  <si>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</si>
  <si>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</si>
  <si>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</si>
  <si>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</si>
  <si>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</si>
  <si>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</si>
  <si>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</si>
  <si>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</si>
  <si>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</si>
  <si>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</si>
  <si>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</si>
  <si>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</si>
  <si>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</si>
  <si>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</si>
  <si>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</si>
  <si>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</si>
  <si>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</si>
  <si>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</si>
  <si>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</si>
  <si>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</si>
  <si>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</si>
  <si>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</si>
  <si>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</si>
  <si>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</si>
  <si>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</si>
  <si>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</si>
  <si>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</si>
  <si>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</si>
  <si>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</si>
  <si>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</si>
  <si>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</si>
  <si>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</si>
  <si>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</si>
  <si>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</si>
  <si>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</si>
  <si>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</si>
  <si>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</si>
  <si>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</si>
  <si>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</si>
  <si>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</si>
  <si>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</si>
  <si>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</si>
  <si>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</si>
  <si>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</si>
  <si>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</si>
  <si>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</si>
  <si>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</si>
  <si>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</si>
  <si>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</si>
  <si>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</si>
  <si>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</si>
  <si>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</si>
  <si>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</si>
  <si>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</si>
  <si>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</si>
  <si>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</si>
  <si>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</si>
  <si>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</si>
  <si>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</si>
  <si>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</si>
  <si>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</si>
  <si>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</si>
  <si>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</si>
  <si>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</si>
  <si>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</si>
  <si>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</si>
  <si>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</si>
  <si>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</si>
  <si>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</si>
  <si>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</si>
  <si>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</si>
  <si>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</si>
  <si>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</si>
  <si>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</si>
  <si>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</si>
  <si>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</si>
  <si>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</si>
  <si>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</si>
  <si>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</si>
  <si>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</si>
  <si>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</si>
  <si>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</si>
  <si>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</si>
  <si>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</si>
  <si>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</si>
  <si>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</si>
  <si>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</si>
  <si>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</si>
  <si>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</si>
  <si>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</si>
  <si>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</si>
  <si>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</si>
  <si>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</si>
  <si>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</si>
  <si>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</si>
  <si>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</si>
  <si>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</si>
  <si>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</si>
  <si>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</si>
  <si>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</si>
  <si>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</si>
  <si>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</si>
  <si>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</si>
  <si>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</si>
  <si>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</si>
  <si>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</si>
  <si>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</si>
  <si>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</si>
  <si>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</si>
  <si>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</si>
  <si>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</si>
  <si>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</si>
  <si>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</si>
  <si>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</si>
  <si>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</si>
  <si>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</si>
  <si>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</si>
  <si>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</si>
  <si>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</si>
  <si>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</si>
  <si>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</si>
  <si>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</si>
  <si>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</si>
  <si>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</si>
  <si>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</si>
  <si>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</si>
  <si>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</si>
  <si>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</si>
  <si>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</si>
  <si>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</si>
  <si>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</si>
  <si>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</si>
  <si>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</si>
  <si>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</si>
  <si>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</si>
  <si>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</si>
  <si>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</si>
  <si>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</si>
  <si>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</si>
  <si>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</si>
  <si>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</si>
  <si>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</si>
  <si>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</si>
  <si>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</si>
  <si>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</si>
  <si>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</si>
  <si>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</si>
  <si>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</si>
  <si>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</si>
  <si>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</si>
  <si>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</si>
  <si>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</si>
  <si>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</si>
  <si>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</si>
  <si>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</si>
  <si>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</si>
  <si>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</si>
  <si>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</si>
  <si>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</si>
  <si>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</si>
  <si>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</si>
  <si>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</si>
  <si>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</si>
  <si>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</si>
  <si>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</si>
  <si>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</si>
  <si>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</si>
  <si>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</si>
  <si>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</si>
  <si>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</si>
  <si>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</si>
  <si>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</si>
  <si>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Schwerin, Landeshauptstadt (13004);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</si>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</sst>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{59D6906A-FB57-4090-A386-907A3526439F}</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A182-4CB4-ADEA-6A01BAEC9133}"/>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{A195B91B-86A1-4C6B-ACC6-59138C1AED72}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A182-4CB4-ADEA-6A01BAEC9133}"/>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{0CD8078E-DE81-4AAD-BB26-CDC6FB4CD49F}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A182-4CB4-ADEA-6A01BAEC913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{457FD91C-E4AF-458B-91DC-9AE810B6876C}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182-4CB4-ADEA-6A01BAEC913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0.90423426988523936</c:v>
                </c:pt>
                <c:pt idx="1">
                  <c:v>0.69046051187497259</c:v>
                </c:pt>
                <c:pt idx="2">
                  <c:v>0.95490282911153723</c:v>
                </c:pt>
                <c:pt idx="3">
                  <c:v>1.0875687030768</c:v>
                </c:pt>
              </c:numCache>
            </c:numRef>
          </c:val>
          <c:extLst>
            <c:ext xmlns:c16="http://schemas.microsoft.com/office/drawing/2014/chart" uri="{C3380CC4-5D6E-409C-BE32-E72D297353CC}">
              <c16:uniqueId val="{00000004-A182-4CB4-ADEA-6A01BAEC913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{59D08C9D-6BA6-4C80-9772-895EBC434C11}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182-4CB4-ADEA-6A01BAEC913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{F9909AFF-2DBA-422F-9723-5B0D507EF334}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182-4CB4-ADEA-6A01BAEC913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{5EB77B3A-3BD8-4C6D-A96F-82D69ECC9D1D}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182-4CB4-ADEA-6A01BAEC913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{5BB3D145-0477-48E8-A546-9B18EB0BB546}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182-4CB4-ADEA-6A01BAEC913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82-4CB4-ADEA-6A01BAEC913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82-4CB4-ADEA-6A01BAEC913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{C5BAAA23-9884-4F13-A284-26C0D3920AEC}</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5CCD-4ACB-93B9-52D409018309}"/>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{56FBA7DC-D090-445F-9FC8-CE22DB9C77B5}</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5CCD-4ACB-93B9-52D40901830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{714D8716-47FC-413A-8453-73DBF4C4CD9A}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CCD-4ACB-93B9-52D40901830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{B4D82778-7E9D-4DD3-A720-6C76683F7253}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CCD-4ACB-93B9-52D4090183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-2.3040798356325212</c:v>
                </c:pt>
                <c:pt idx="1">
                  <c:v>-2.7334199949911153</c:v>
                </c:pt>
                <c:pt idx="2">
                  <c:v>-3.6279896103654186</c:v>
                </c:pt>
                <c:pt idx="3">
                  <c:v>-2.8655893304673015</c:v>
                </c:pt>
              </c:numCache>
            </c:numRef>
          </c:val>
          <c:extLst>
            <c:ext xmlns:c16="http://schemas.microsoft.com/office/drawing/2014/chart" uri="{C3380CC4-5D6E-409C-BE32-E72D297353CC}">
              <c16:uniqueId val="{00000004-5CCD-4ACB-93B9-52D40901830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{ED096D45-D4AF-466F-876B-FCA036725B2C}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CCD-4ACB-93B9-52D40901830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{1ECE801F-67BF-4C6A-9310-D8CE02F51520}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CCD-4ACB-93B9-52D40901830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{1DD802AE-A55D-492F-BA5E-743C56189AF2}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CCD-4ACB-93B9-52D40901830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{3C68CB3D-5106-4F6E-BD0A-B1EA16CDB0FF}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CCD-4ACB-93B9-52D4090183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CD-4ACB-93B9-52D40901830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CD-4ACB-93B9-52D40901830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{EAEC6A9C-A1B0-4B7C-B78C-F66CE61506A6}</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77C3-4B08-8781-759832D99F82}"/>
                </c:ext>
              </c:extLst>
            </c:dLbl>
            <c:dLbl>
              <c:idx val="1"/>
              <c:tx>
                <c:strRef>
                  <c:f>Daten_Diagramme!$D$15</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{997E617A-5175-4A2C-8C6B-9921AFF8058B}</c15:txfldGUID>
                      <c15:f>Daten_Diagramme!$D$15</c15:f>
                      <c15:dlblFieldTableCache>
                        <c:ptCount val="1"/>
                        <c:pt idx="0">
                          <c:v>15.4</c:v>
                        </c:pt>
                      </c15:dlblFieldTableCache>
                    </c15:dlblFTEntry>
                  </c15:dlblFieldTable>
                  <c15:showDataLabelsRange val="0"/>
                </c:ext>
                <c:ext xmlns:c16="http://schemas.microsoft.com/office/drawing/2014/chart" uri="{C3380CC4-5D6E-409C-BE32-E72D297353CC}">
                  <c16:uniqueId val="{00000001-77C3-4B08-8781-759832D99F82}"/>
                </c:ext>
              </c:extLst>
            </c:dLbl>
            <c:dLbl>
              <c:idx val="2"/>
              <c:tx>
                <c:strRef>
                  <c:f>Daten_Diagramme!$D$16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{17A2F8CE-8FE0-4307-8873-5ABD99674AD3}</c15:txfldGUID>
                      <c15:f>Daten_Diagramme!$D$16</c15:f>
                      <c15:dlblFieldTableCache>
                        <c:ptCount val="1"/>
                        <c:pt idx="0">
                          <c:v>3.4</c:v>
                        </c:pt>
                      </c15:dlblFieldTableCache>
                    </c15:dlblFTEntry>
                  </c15:dlblFieldTable>
                  <c15:showDataLabelsRange val="0"/>
                </c:ext>
                <c:ext xmlns:c16="http://schemas.microsoft.com/office/drawing/2014/chart" uri="{C3380CC4-5D6E-409C-BE32-E72D297353CC}">
                  <c16:uniqueId val="{00000002-77C3-4B08-8781-759832D99F82}"/>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{B07A2EDA-037B-4FED-B6F7-D75716A86220}</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77C3-4B08-8781-759832D99F82}"/>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{1355842D-3E74-491A-AED8-E601FAE58E8B}</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77C3-4B08-8781-759832D99F82}"/>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{ED92F73E-6C3E-449F-929E-31D60A452A38}</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77C3-4B08-8781-759832D99F82}"/>
                </c:ext>
              </c:extLst>
            </c:dLbl>
            <c:dLbl>
              <c:idx val="6"/>
              <c:tx>
                <c:strRef>
                  <c:f>Daten_Diagramme!$D$20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{476FF2F3-C1A4-432E-B661-F5E8EA6DBB1D}</c15:txfldGUID>
                      <c15:f>Daten_Diagramme!$D$20</c15:f>
                      <c15:dlblFieldTableCache>
                        <c:ptCount val="1"/>
                        <c:pt idx="0">
                          <c:v>7.5</c:v>
                        </c:pt>
                      </c15:dlblFieldTableCache>
                    </c15:dlblFTEntry>
                  </c15:dlblFieldTable>
                  <c15:showDataLabelsRange val="0"/>
                </c:ext>
                <c:ext xmlns:c16="http://schemas.microsoft.com/office/drawing/2014/chart" uri="{C3380CC4-5D6E-409C-BE32-E72D297353CC}">
                  <c16:uniqueId val="{00000006-77C3-4B08-8781-759832D99F82}"/>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{9060FDC9-1E87-4097-B365-F1CB0EB16960}</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77C3-4B08-8781-759832D99F82}"/>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{558C99D8-1457-4384-A676-4B6BAEDD724C}</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77C3-4B08-8781-759832D99F82}"/>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{AFD4E3A7-3175-4312-B55D-3CC3C4F90872}</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77C3-4B08-8781-759832D99F82}"/>
                </c:ext>
              </c:extLst>
            </c:dLbl>
            <c:dLbl>
              <c:idx val="10"/>
              <c:tx>
                <c:strRef>
                  <c:f>Daten_Diagramme!$D$24</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{048A75B1-7B88-410B-9D09-95E40F2C5FF8}</c15:txfldGUID>
                      <c15:f>Daten_Diagramme!$D$24</c15:f>
                      <c15:dlblFieldTableCache>
                        <c:ptCount val="1"/>
                        <c:pt idx="0">
                          <c:v>-13.2</c:v>
                        </c:pt>
                      </c15:dlblFieldTableCache>
                    </c15:dlblFTEntry>
                  </c15:dlblFieldTable>
                  <c15:showDataLabelsRange val="0"/>
                </c:ext>
                <c:ext xmlns:c16="http://schemas.microsoft.com/office/drawing/2014/chart" uri="{C3380CC4-5D6E-409C-BE32-E72D297353CC}">
                  <c16:uniqueId val="{0000000A-77C3-4B08-8781-759832D99F82}"/>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{1952BD53-B6CD-437E-9D98-E6CA831AF8EE}</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77C3-4B08-8781-759832D99F82}"/>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{1786D426-4C24-4C69-ACEC-0D939343EA76}</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77C3-4B08-8781-759832D99F82}"/>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{2BF2B04F-0318-469C-ACF4-0C1BEF393A37}</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77C3-4B08-8781-759832D99F82}"/>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{AC31BC4A-E353-4A03-8832-3F5534C2AF4F}</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77C3-4B08-8781-759832D99F82}"/>
                </c:ext>
              </c:extLst>
            </c:dLbl>
            <c:dLbl>
              <c:idx val="15"/>
              <c:tx>
                <c:strRef>
                  <c:f>Daten_Diagramme!$D$29</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{B7AD3305-BAC4-4670-90D9-482233C0D283}</c15:txfldGUID>
                      <c15:f>Daten_Diagramme!$D$29</c15:f>
                      <c15:dlblFieldTableCache>
                        <c:ptCount val="1"/>
                        <c:pt idx="0">
                          <c:v>-8.4</c:v>
                        </c:pt>
                      </c15:dlblFieldTableCache>
                    </c15:dlblFTEntry>
                  </c15:dlblFieldTable>
                  <c15:showDataLabelsRange val="0"/>
                </c:ext>
                <c:ext xmlns:c16="http://schemas.microsoft.com/office/drawing/2014/chart" uri="{C3380CC4-5D6E-409C-BE32-E72D297353CC}">
                  <c16:uniqueId val="{0000000F-77C3-4B08-8781-759832D99F82}"/>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{81BF8B01-03DA-4029-9ABF-E8B6774F4A99}</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77C3-4B08-8781-759832D99F82}"/>
                </c:ext>
              </c:extLst>
            </c:dLbl>
            <c:dLbl>
              <c:idx val="17"/>
              <c:tx>
                <c:strRef>
                  <c:f>Daten_Diagramme!$D$31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{98E32D2C-BBB3-4578-9D5F-8DB534015A90}</c15:txfldGUID>
                      <c15:f>Daten_Diagramme!$D$31</c15:f>
                      <c15:dlblFieldTableCache>
                        <c:ptCount val="1"/>
                        <c:pt idx="0">
                          <c:v>5.7</c:v>
                        </c:pt>
                      </c15:dlblFieldTableCache>
                    </c15:dlblFTEntry>
                  </c15:dlblFieldTable>
                  <c15:showDataLabelsRange val="0"/>
                </c:ext>
                <c:ext xmlns:c16="http://schemas.microsoft.com/office/drawing/2014/chart" uri="{C3380CC4-5D6E-409C-BE32-E72D297353CC}">
                  <c16:uniqueId val="{00000011-77C3-4B08-8781-759832D99F82}"/>
                </c:ext>
              </c:extLst>
            </c:dLbl>
            <c:dLbl>
              <c:idx val="18"/>
              <c:tx>
                <c:strRef>
                  <c:f>Daten_Diagramme!$D$32</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{B45FD408-A519-43ED-AE6C-6426B77BA95A}</c15:txfldGUID>
                      <c15:f>Daten_Diagramme!$D$32</c15:f>
                      <c15:dlblFieldTableCache>
                        <c:ptCount val="1"/>
                        <c:pt idx="0">
                          <c:v>7.2</c:v>
                        </c:pt>
                      </c15:dlblFieldTableCache>
                    </c15:dlblFTEntry>
                  </c15:dlblFieldTable>
                  <c15:showDataLabelsRange val="0"/>
                </c:ext>
                <c:ext xmlns:c16="http://schemas.microsoft.com/office/drawing/2014/chart" uri="{C3380CC4-5D6E-409C-BE32-E72D297353CC}">
                  <c16:uniqueId val="{00000012-77C3-4B08-8781-759832D99F82}"/>
                </c:ext>
              </c:extLst>
            </c:dLbl>
            <c:dLbl>
              <c:idx val="19"/>
              <c:tx>
                <c:strRef>
                  <c:f>Daten_Diagramme!$D$33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{258A15DE-6FD1-4E96-BE39-847C33B39214}</c15:txfldGUID>
                      <c15:f>Daten_Diagramme!$D$33</c15:f>
                      <c15:dlblFieldTableCache>
                        <c:ptCount val="1"/>
                        <c:pt idx="0">
                          <c:v>5.9</c:v>
                        </c:pt>
                      </c15:dlblFieldTableCache>
                    </c15:dlblFTEntry>
                  </c15:dlblFieldTable>
                  <c15:showDataLabelsRange val="0"/>
                </c:ext>
                <c:ext xmlns:c16="http://schemas.microsoft.com/office/drawing/2014/chart" uri="{C3380CC4-5D6E-409C-BE32-E72D297353CC}">
                  <c16:uniqueId val="{00000013-77C3-4B08-8781-759832D99F82}"/>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{AB4405F3-737A-4427-8996-B292B1971D80}</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77C3-4B08-8781-759832D99F8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{3054E6A4-DA91-422B-AC6E-3E0F6CD9D038}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7C3-4B08-8781-759832D99F8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{00ABEC19-6D58-4EF8-8F68-F03DCD08B2BC}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7C3-4B08-8781-759832D99F82}"/>
                </c:ext>
              </c:extLst>
            </c:dLbl>
            <c:dLbl>
              <c:idx val="23"/>
              <c:tx>
                <c:strRef>
                  <c:f>Daten_Diagramme!$D$37</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{90A0662E-5E4A-44EF-8A68-41A8FA350502}</c15:txfldGUID>
                      <c15:f>Daten_Diagramme!$D$37</c15:f>
                      <c15:dlblFieldTableCache>
                        <c:ptCount val="1"/>
                        <c:pt idx="0">
                          <c:v>15.4</c:v>
                        </c:pt>
                      </c15:dlblFieldTableCache>
                    </c15:dlblFTEntry>
                  </c15:dlblFieldTable>
                  <c15:showDataLabelsRange val="0"/>
                </c:ext>
                <c:ext xmlns:c16="http://schemas.microsoft.com/office/drawing/2014/chart" uri="{C3380CC4-5D6E-409C-BE32-E72D297353CC}">
                  <c16:uniqueId val="{00000017-77C3-4B08-8781-759832D99F82}"/>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{A693A741-9A93-4797-BED5-BD4030EAE4BA}</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77C3-4B08-8781-759832D99F82}"/>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{7FFB1DB0-CC92-4B4B-9914-FC369907A5FA}</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77C3-4B08-8781-759832D99F8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{11A1740C-A124-4908-BB7F-D9BB8C60C84F}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7C3-4B08-8781-759832D99F8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{3AA2EB6B-3F45-439E-B0D1-7C0AF9DBD8B9}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7C3-4B08-8781-759832D99F8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{4C965BF6-C8DA-421C-ADA0-C3345724F092}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7C3-4B08-8781-759832D99F8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{E011F1ED-9A6E-4F3F-8C35-10A0F8074E34}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7C3-4B08-8781-759832D99F8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{632FFD31-E3E8-4448-973C-71124CAF9795}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7C3-4B08-8781-759832D99F82}"/>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{F323C733-87F3-43BD-98C2-487EC6128A1E}</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77C3-4B08-8781-759832D99F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0.90423426988523936</c:v>
                </c:pt>
                <c:pt idx="1">
                  <c:v>15.384615384615385</c:v>
                </c:pt>
                <c:pt idx="2">
                  <c:v>3.3898305084745761</c:v>
                </c:pt>
                <c:pt idx="3">
                  <c:v>1.6428763802854833</c:v>
                </c:pt>
                <c:pt idx="4">
                  <c:v>2.3282887077997674</c:v>
                </c:pt>
                <c:pt idx="5">
                  <c:v>4.3103448275862072E-2</c:v>
                </c:pt>
                <c:pt idx="6">
                  <c:v>7.4906367041198498</c:v>
                </c:pt>
                <c:pt idx="7">
                  <c:v>-1.402805611222445</c:v>
                </c:pt>
                <c:pt idx="8">
                  <c:v>-2.1528145403211574</c:v>
                </c:pt>
                <c:pt idx="9">
                  <c:v>-2.8334786399302527</c:v>
                </c:pt>
                <c:pt idx="10">
                  <c:v>-13.231707317073171</c:v>
                </c:pt>
                <c:pt idx="11">
                  <c:v>2.7750247770069376</c:v>
                </c:pt>
                <c:pt idx="12">
                  <c:v>-0.51282051282051277</c:v>
                </c:pt>
                <c:pt idx="13">
                  <c:v>-1.1472275334608031</c:v>
                </c:pt>
                <c:pt idx="14">
                  <c:v>-1.4479430016088255</c:v>
                </c:pt>
                <c:pt idx="15">
                  <c:v>-8.4293193717277486</c:v>
                </c:pt>
                <c:pt idx="16">
                  <c:v>2.5865022267899964</c:v>
                </c:pt>
                <c:pt idx="17">
                  <c:v>5.6726094003241494</c:v>
                </c:pt>
                <c:pt idx="18">
                  <c:v>7.1780436312456013</c:v>
                </c:pt>
                <c:pt idx="19">
                  <c:v>5.9252157238734418</c:v>
                </c:pt>
                <c:pt idx="20">
                  <c:v>2.8237951807228914</c:v>
                </c:pt>
                <c:pt idx="21">
                  <c:v>0</c:v>
                </c:pt>
                <c:pt idx="23">
                  <c:v>15.384615384615385</c:v>
                </c:pt>
                <c:pt idx="24">
                  <c:v>1.0432569974554708</c:v>
                </c:pt>
                <c:pt idx="25">
                  <c:v>0.86093647367927184</c:v>
                </c:pt>
              </c:numCache>
            </c:numRef>
          </c:val>
          <c:extLst>
            <c:ext xmlns:c16="http://schemas.microsoft.com/office/drawing/2014/chart" uri="{C3380CC4-5D6E-409C-BE32-E72D297353CC}">
              <c16:uniqueId val="{00000020-77C3-4B08-8781-759832D99F8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{7EA00FD3-830D-488B-A6D2-8F989F17AC83}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7C3-4B08-8781-759832D99F8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{884DF822-C353-4741-8E27-75930FAEF2B4}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7C3-4B08-8781-759832D99F8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{052AED65-11EE-45D5-A2BA-E69EAD3DAC6D}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7C3-4B08-8781-759832D99F8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{C5B46A6B-0135-44AD-8978-F8A33E332F35}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7C3-4B08-8781-759832D99F8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{74B911FB-C919-43C9-BFE5-F47F881596BF}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7C3-4B08-8781-759832D99F8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{6372AEF9-6100-471D-8F9B-A96D62AC72F7}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7C3-4B08-8781-759832D99F8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{CF903079-FAD6-4D2A-BC1F-692101C624C4}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7C3-4B08-8781-759832D99F8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{84EDBB8A-BB39-43D9-81B2-A72193A09378}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7C3-4B08-8781-759832D99F8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{6D15F777-C31A-4EF1-83DF-D59238017B87}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7C3-4B08-8781-759832D99F8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{95340084-9AC6-4523-88B7-5104B4554ECD}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7C3-4B08-8781-759832D99F8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{BF1ECE9C-A504-4409-B49E-EA41CBD86BF1}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7C3-4B08-8781-759832D99F8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{7D380D23-F9E7-4F59-8FDA-08A280136E66}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7C3-4B08-8781-759832D99F8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{AA1F236E-AB73-4D91-BB0F-5EE6EBE6DDFA}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7C3-4B08-8781-759832D99F8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{C28D351B-C671-4A0F-9E14-82762A5A5130}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7C3-4B08-8781-759832D99F8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{4CE3C2A4-E8B4-44E4-B6EB-FA64D86959DF}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7C3-4B08-8781-759832D99F8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{9BA56B78-B0E0-4ED3-804F-92DECA9A442E}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7C3-4B08-8781-759832D99F8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{2286B8C6-746D-4772-AE70-C028F5068C31}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7C3-4B08-8781-759832D99F8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{C26929B4-B62E-4D8B-A2C4-084CC57C7C1A}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7C3-4B08-8781-759832D99F8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{EA4F1066-5982-43B3-8CCD-CA046EDBC256}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7C3-4B08-8781-759832D99F8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{30F3C8B0-DA2F-4983-A9AD-7DAEE3514F3A}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7C3-4B08-8781-759832D99F8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{18FA53AD-EF79-4644-81E1-6BCCD39DC6E4}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7C3-4B08-8781-759832D99F8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{A7185DF8-4DC7-416A-91FA-E0712E70A975}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7C3-4B08-8781-759832D99F8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{65E13F30-04EC-4D87-8327-75F9E10B639D}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7C3-4B08-8781-759832D99F8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{BF716E05-7472-4536-BDE5-4F929B5A6D74}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7C3-4B08-8781-759832D99F8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{A63CEEC8-2FD8-452D-BF78-128742E8E76D}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7C3-4B08-8781-759832D99F8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{5192BBC6-3F8F-4A10-8843-609969ADA630}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7C3-4B08-8781-759832D99F8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{46116C5D-E6FE-42A5-A4B6-6D505DB57868}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7C3-4B08-8781-759832D99F8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{D0514A80-8E99-4EAD-A792-DF1DC99EDA40}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7C3-4B08-8781-759832D99F8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{98F6B107-7375-49FF-BB5C-B195CABAA2AD}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7C3-4B08-8781-759832D99F8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{93282169-30FF-426A-BE30-B024DC3045DA}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7C3-4B08-8781-759832D99F8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{6F4119CB-FB2D-41D0-80F8-016F88D26D2E}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7C3-4B08-8781-759832D99F8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{70BF040A-ACB0-443A-8B7D-6DE26BF6C10C}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7C3-4B08-8781-759832D99F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7C3-4B08-8781-759832D99F8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7C3-4B08-8781-759832D99F8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{C5F5D4E0-5638-460E-B258-E2EDA453EA11}</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A892-4089-B603-3B9334E42C68}"/>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{7CDEAECC-5BC9-461B-8818-49A9BF98AD21}</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A892-4089-B603-3B9334E42C68}"/>
                </c:ext>
              </c:extLst>
            </c:dLbl>
            <c:dLbl>
              <c:idx val="2"/>
              <c:tx>
                <c:strRef>
                  <c:f>Daten_Diagramme!$E$16</c:f>
                  <c:strCache>
                    <c:ptCount val="1"/>
                    <c:pt idx="0">
                      <c:v>-25.7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{BDD52865-FA65-4147-952F-6DF6C0F89077}</c15:txfldGUID>
                      <c15:f>Daten_Diagramme!$E$16</c15:f>
                      <c15:dlblFieldTableCache>
                        <c:ptCount val="1"/>
                        <c:pt idx="0">
                          <c:v>-25.7</c:v>
                        </c:pt>
                      </c15:dlblFieldTableCache>
                    </c15:dlblFTEntry>
                  </c15:dlblFieldTable>
                  <c15:showDataLabelsRange val="0"/>
                </c:ext>
                <c:ext xmlns:c16="http://schemas.microsoft.com/office/drawing/2014/chart" uri="{C3380CC4-5D6E-409C-BE32-E72D297353CC}">
                  <c16:uniqueId val="{00000002-A892-4089-B603-3B9334E42C68}"/>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{94FA4F54-88BD-4274-B42C-EEBAC8950D45}</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A892-4089-B603-3B9334E42C68}"/>
                </c:ext>
              </c:extLst>
            </c:dLbl>
            <c:dLbl>
              <c:idx val="4"/>
              <c:tx>
                <c:strRef>
                  <c:f>Daten_Diagramme!$E$18</c:f>
                  <c:strCache>
                    <c:ptCount val="1"/>
                    <c:pt idx="0">
                      <c:v>31.0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{1A5D56AA-AC40-4602-9099-8E6F00B9424E}</c15:txfldGUID>
                      <c15:f>Daten_Diagramme!$E$18</c15:f>
                      <c15:dlblFieldTableCache>
                        <c:ptCount val="1"/>
                        <c:pt idx="0">
                          <c:v>31.0</c:v>
                        </c:pt>
                      </c15:dlblFieldTableCache>
                    </c15:dlblFTEntry>
                  </c15:dlblFieldTable>
                  <c15:showDataLabelsRange val="0"/>
                </c:ext>
                <c:ext xmlns:c16="http://schemas.microsoft.com/office/drawing/2014/chart" uri="{C3380CC4-5D6E-409C-BE32-E72D297353CC}">
                  <c16:uniqueId val="{00000004-A892-4089-B603-3B9334E42C68}"/>
                </c:ext>
              </c:extLst>
            </c:dLbl>
            <c:dLbl>
              <c:idx val="5"/>
              <c:tx>
                <c:strRef>
                  <c:f>Daten_Diagramme!$E$19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{7B8E6ABC-C69C-4447-8675-59783D9E2794}</c15:txfldGUID>
                      <c15:f>Daten_Diagramme!$E$19</c15:f>
                      <c15:dlblFieldTableCache>
                        <c:ptCount val="1"/>
                        <c:pt idx="0">
                          <c:v>-3.6</c:v>
                        </c:pt>
                      </c15:dlblFieldTableCache>
                    </c15:dlblFTEntry>
                  </c15:dlblFieldTable>
                  <c15:showDataLabelsRange val="0"/>
                </c:ext>
                <c:ext xmlns:c16="http://schemas.microsoft.com/office/drawing/2014/chart" uri="{C3380CC4-5D6E-409C-BE32-E72D297353CC}">
                  <c16:uniqueId val="{00000005-A892-4089-B603-3B9334E42C68}"/>
                </c:ext>
              </c:extLst>
            </c:dLbl>
            <c:dLbl>
              <c:idx val="6"/>
              <c:tx>
                <c:strRef>
                  <c:f>Daten_Diagramme!$E$20</c:f>
                  <c:strCache>
                    <c:ptCount val="1"/>
                    <c:pt idx="0">
                      <c:v>-21.2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{7FF34ED9-FD24-4286-BB87-98E13CCF768A}</c15:txfldGUID>
                      <c15:f>Daten_Diagramme!$E$20</c15:f>
                      <c15:dlblFieldTableCache>
                        <c:ptCount val="1"/>
                        <c:pt idx="0">
                          <c:v>-21.2</c:v>
                        </c:pt>
                      </c15:dlblFieldTableCache>
                    </c15:dlblFTEntry>
                  </c15:dlblFieldTable>
                  <c15:showDataLabelsRange val="0"/>
                </c:ext>
                <c:ext xmlns:c16="http://schemas.microsoft.com/office/drawing/2014/chart" uri="{C3380CC4-5D6E-409C-BE32-E72D297353CC}">
                  <c16:uniqueId val="{00000006-A892-4089-B603-3B9334E42C68}"/>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{8F5EF09E-4ED6-45D1-8882-CCFD4DBEDECA}</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A892-4089-B603-3B9334E42C68}"/>
                </c:ext>
              </c:extLst>
            </c:dLbl>
            <c:dLbl>
              <c:idx val="8"/>
              <c:tx>
                <c:strRef>
                  <c:f>Daten_Diagramme!$E$22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{CED2D01F-0F7A-45DF-8CBD-1F4C022E891B}</c15:txfldGUID>
                      <c15:f>Daten_Diagramme!$E$22</c15:f>
                      <c15:dlblFieldTableCache>
                        <c:ptCount val="1"/>
                        <c:pt idx="0">
                          <c:v>-4.3</c:v>
                        </c:pt>
                      </c15:dlblFieldTableCache>
                    </c15:dlblFTEntry>
                  </c15:dlblFieldTable>
                  <c15:showDataLabelsRange val="0"/>
                </c:ext>
                <c:ext xmlns:c16="http://schemas.microsoft.com/office/drawing/2014/chart" uri="{C3380CC4-5D6E-409C-BE32-E72D297353CC}">
                  <c16:uniqueId val="{00000008-A892-4089-B603-3B9334E42C68}"/>
                </c:ext>
              </c:extLst>
            </c:dLbl>
            <c:dLbl>
              <c:idx val="9"/>
              <c:tx>
                <c:strRef>
                  <c:f>Daten_Diagramme!$E$23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{9E99418C-26A5-4B4E-9BFF-8CA8A57CF562}</c15:txfldGUID>
                      <c15:f>Daten_Diagramme!$E$23</c15:f>
                      <c15:dlblFieldTableCache>
                        <c:ptCount val="1"/>
                        <c:pt idx="0">
                          <c:v>-6.6</c:v>
                        </c:pt>
                      </c15:dlblFieldTableCache>
                    </c15:dlblFTEntry>
                  </c15:dlblFieldTable>
                  <c15:showDataLabelsRange val="0"/>
                </c:ext>
                <c:ext xmlns:c16="http://schemas.microsoft.com/office/drawing/2014/chart" uri="{C3380CC4-5D6E-409C-BE32-E72D297353CC}">
                  <c16:uniqueId val="{00000009-A892-4089-B603-3B9334E42C68}"/>
                </c:ext>
              </c:extLst>
            </c:dLbl>
            <c:dLbl>
              <c:idx val="10"/>
              <c:tx>
                <c:strRef>
                  <c:f>Daten_Diagramme!$E$24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{A58DD708-D18D-4FB9-A60A-43B7DCD393F6}</c15:txfldGUID>
                      <c15:f>Daten_Diagramme!$E$24</c15:f>
                      <c15:dlblFieldTableCache>
                        <c:ptCount val="1"/>
                        <c:pt idx="0">
                          <c:v>-6.4</c:v>
                        </c:pt>
                      </c15:dlblFieldTableCache>
                    </c15:dlblFTEntry>
                  </c15:dlblFieldTable>
                  <c15:showDataLabelsRange val="0"/>
                </c:ext>
                <c:ext xmlns:c16="http://schemas.microsoft.com/office/drawing/2014/chart" uri="{C3380CC4-5D6E-409C-BE32-E72D297353CC}">
                  <c16:uniqueId val="{0000000A-A892-4089-B603-3B9334E42C68}"/>
                </c:ext>
              </c:extLst>
            </c:dLbl>
            <c:dLbl>
              <c:idx val="11"/>
              <c:tx>
                <c:strRef>
                  <c:f>Daten_Diagramme!$E$25</c:f>
                  <c:strCache>
                    <c:ptCount val="1"/>
                    <c:pt idx="0">
                      <c:v>-21.4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{600DCB6C-5A16-4008-BED7-855804B94D79}</c15:txfldGUID>
                      <c15:f>Daten_Diagramme!$E$25</c15:f>
                      <c15:dlblFieldTableCache>
                        <c:ptCount val="1"/>
                        <c:pt idx="0">
                          <c:v>-21.4</c:v>
                        </c:pt>
                      </c15:dlblFieldTableCache>
                    </c15:dlblFTEntry>
                  </c15:dlblFieldTable>
                  <c15:showDataLabelsRange val="0"/>
                </c:ext>
                <c:ext xmlns:c16="http://schemas.microsoft.com/office/drawing/2014/chart" uri="{C3380CC4-5D6E-409C-BE32-E72D297353CC}">
                  <c16:uniqueId val="{0000000B-A892-4089-B603-3B9334E42C68}"/>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{C15747A9-9F6B-40CF-87EF-ACDD18AD4BF3}</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A892-4089-B603-3B9334E42C68}"/>
                </c:ext>
              </c:extLst>
            </c:dLbl>
            <c:dLbl>
              <c:idx val="13"/>
              <c:tx>
                <c:strRef>
                  <c:f>Daten_Diagramme!$E$27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{DEFAFF04-90E9-4216-ACAE-29442CDF7D73}</c15:txfldGUID>
                      <c15:f>Daten_Diagramme!$E$27</c15:f>
                      <c15:dlblFieldTableCache>
                        <c:ptCount val="1"/>
                        <c:pt idx="0">
                          <c:v>-2.7</c:v>
                        </c:pt>
                      </c15:dlblFieldTableCache>
                    </c15:dlblFTEntry>
                  </c15:dlblFieldTable>
                  <c15:showDataLabelsRange val="0"/>
                </c:ext>
                <c:ext xmlns:c16="http://schemas.microsoft.com/office/drawing/2014/chart" uri="{C3380CC4-5D6E-409C-BE32-E72D297353CC}">
                  <c16:uniqueId val="{0000000D-A892-4089-B603-3B9334E42C68}"/>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{C5446594-4DFC-4FDE-B50C-B8D9CA63075A}</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A892-4089-B603-3B9334E42C68}"/>
                </c:ext>
              </c:extLst>
            </c:dLbl>
            <c:dLbl>
              <c:idx val="15"/>
              <c:tx>
                <c:strRef>
                  <c:f>Daten_Diagramme!$E$29</c:f>
                  <c:strCache>
                    <c:ptCount val="1"/>
                    <c:pt idx="0">
                      <c:v>21.9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{5B2E2ABE-2429-4EA2-9711-B4D7723D2DDA}</c15:txfldGUID>
                      <c15:f>Daten_Diagramme!$E$29</c15:f>
                      <c15:dlblFieldTableCache>
                        <c:ptCount val="1"/>
                        <c:pt idx="0">
                          <c:v>21.9</c:v>
                        </c:pt>
                      </c15:dlblFieldTableCache>
                    </c15:dlblFTEntry>
                  </c15:dlblFieldTable>
                  <c15:showDataLabelsRange val="0"/>
                </c:ext>
                <c:ext xmlns:c16="http://schemas.microsoft.com/office/drawing/2014/chart" uri="{C3380CC4-5D6E-409C-BE32-E72D297353CC}">
                  <c16:uniqueId val="{0000000F-A892-4089-B603-3B9334E42C68}"/>
                </c:ext>
              </c:extLst>
            </c:dLbl>
            <c:dLbl>
              <c:idx val="16"/>
              <c:tx>
                <c:strRef>
                  <c:f>Daten_Diagramme!$E$30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{2A98C92E-1ED7-4FC3-8F58-734C53F1A3E3}</c15:txfldGUID>
                      <c15:f>Daten_Diagramme!$E$30</c15:f>
                      <c15:dlblFieldTableCache>
                        <c:ptCount val="1"/>
                        <c:pt idx="0">
                          <c:v>-6.5</c:v>
                        </c:pt>
                      </c15:dlblFieldTableCache>
                    </c15:dlblFTEntry>
                  </c15:dlblFieldTable>
                  <c15:showDataLabelsRange val="0"/>
                </c:ext>
                <c:ext xmlns:c16="http://schemas.microsoft.com/office/drawing/2014/chart" uri="{C3380CC4-5D6E-409C-BE32-E72D297353CC}">
                  <c16:uniqueId val="{00000010-A892-4089-B603-3B9334E42C68}"/>
                </c:ext>
              </c:extLst>
            </c:dLbl>
            <c:dLbl>
              <c:idx val="17"/>
              <c:tx>
                <c:strRef>
                  <c:f>Daten_Diagramme!$E$31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{9F3C13DF-1302-43CE-AE64-A192BC0160AF}</c15:txfldGUID>
                      <c15:f>Daten_Diagramme!$E$31</c15:f>
                      <c15:dlblFieldTableCache>
                        <c:ptCount val="1"/>
                        <c:pt idx="0">
                          <c:v>-4.0</c:v>
                        </c:pt>
                      </c15:dlblFieldTableCache>
                    </c15:dlblFTEntry>
                  </c15:dlblFieldTable>
                  <c15:showDataLabelsRange val="0"/>
                </c:ext>
                <c:ext xmlns:c16="http://schemas.microsoft.com/office/drawing/2014/chart" uri="{C3380CC4-5D6E-409C-BE32-E72D297353CC}">
                  <c16:uniqueId val="{00000011-A892-4089-B603-3B9334E42C68}"/>
                </c:ext>
              </c:extLst>
            </c:dLbl>
            <c:dLbl>
              <c:idx val="18"/>
              <c:tx>
                <c:strRef>
                  <c:f>Daten_Diagramme!$E$32</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{335688CE-B573-4E42-9DAC-5E368B7AB15B}</c15:txfldGUID>
                      <c15:f>Daten_Diagramme!$E$32</c15:f>
                      <c15:dlblFieldTableCache>
                        <c:ptCount val="1"/>
                        <c:pt idx="0">
                          <c:v>12.2</c:v>
                        </c:pt>
                      </c15:dlblFieldTableCache>
                    </c15:dlblFTEntry>
                  </c15:dlblFieldTable>
                  <c15:showDataLabelsRange val="0"/>
                </c:ext>
                <c:ext xmlns:c16="http://schemas.microsoft.com/office/drawing/2014/chart" uri="{C3380CC4-5D6E-409C-BE32-E72D297353CC}">
                  <c16:uniqueId val="{00000012-A892-4089-B603-3B9334E42C68}"/>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{B259637D-F872-43D0-89AB-249D2045844E}</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A892-4089-B603-3B9334E42C68}"/>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{32046517-8022-4398-9AB0-D04064E639DD}</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A892-4089-B603-3B9334E42C6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{8FEECEB6-FF00-493B-916D-13719F7543CA}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892-4089-B603-3B9334E42C6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{1D081C15-B852-416C-AB79-C49396011B03}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892-4089-B603-3B9334E42C68}"/>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{E5660F86-2565-4E0D-A7E7-90022BC60A9B}</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A892-4089-B603-3B9334E42C68}"/>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{8448B314-FA0D-4CBE-BFD8-A54121276120}</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A892-4089-B603-3B9334E42C68}"/>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{7E7C1905-021B-4323-BC31-9E944330E64A}</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A892-4089-B603-3B9334E42C6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{34474D2C-53E3-49B6-BE12-292C8B5B541A}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892-4089-B603-3B9334E42C6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{DCE3754C-8CF1-40B2-BF16-345D2DFC0EE7}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892-4089-B603-3B9334E42C6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{6AAAA5B5-A709-4236-B426-3681D4D60BAB}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892-4089-B603-3B9334E42C6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{7E2F06F8-25D1-414C-B1E3-ED7D9DB57E13}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892-4089-B603-3B9334E42C6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{52A7095B-1661-4B02-9FF1-313F7A635F0A}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892-4089-B603-3B9334E42C68}"/>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{24353330-95EB-4AE7-ADCE-373E8D1240A3}</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A892-4089-B603-3B9334E42C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-2.3040798356325212</c:v>
                </c:pt>
                <c:pt idx="1">
                  <c:v>0</c:v>
                </c:pt>
                <c:pt idx="2">
                  <c:v>-25.714285714285715</c:v>
                </c:pt>
                <c:pt idx="3">
                  <c:v>0</c:v>
                </c:pt>
                <c:pt idx="4">
                  <c:v>30.952380952380953</c:v>
                </c:pt>
                <c:pt idx="5">
                  <c:v>-3.6363636363636362</c:v>
                </c:pt>
                <c:pt idx="6">
                  <c:v>-21.212121212121211</c:v>
                </c:pt>
                <c:pt idx="7">
                  <c:v>2.2123893805309733</c:v>
                </c:pt>
                <c:pt idx="8">
                  <c:v>-4.3144774688398853</c:v>
                </c:pt>
                <c:pt idx="9">
                  <c:v>-6.5789473684210522</c:v>
                </c:pt>
                <c:pt idx="10">
                  <c:v>-6.4436183395291202</c:v>
                </c:pt>
                <c:pt idx="11">
                  <c:v>-21.359223300970875</c:v>
                </c:pt>
                <c:pt idx="12">
                  <c:v>6.666666666666667</c:v>
                </c:pt>
                <c:pt idx="13">
                  <c:v>-2.7444253859348198</c:v>
                </c:pt>
                <c:pt idx="14">
                  <c:v>3.9351851851851851</c:v>
                </c:pt>
                <c:pt idx="15">
                  <c:v>21.875</c:v>
                </c:pt>
                <c:pt idx="16">
                  <c:v>-6.4516129032258061</c:v>
                </c:pt>
                <c:pt idx="17">
                  <c:v>-4.032258064516129</c:v>
                </c:pt>
                <c:pt idx="18">
                  <c:v>12.23021582733813</c:v>
                </c:pt>
                <c:pt idx="19">
                  <c:v>-2.3952095808383231</c:v>
                </c:pt>
                <c:pt idx="20">
                  <c:v>-3.8647342995169081</c:v>
                </c:pt>
                <c:pt idx="21">
                  <c:v>0</c:v>
                </c:pt>
                <c:pt idx="23">
                  <c:v>0</c:v>
                </c:pt>
                <c:pt idx="24">
                  <c:v>-0.79840319361277445</c:v>
                </c:pt>
                <c:pt idx="25">
                  <c:v>-2.4293426484598286</c:v>
                </c:pt>
              </c:numCache>
            </c:numRef>
          </c:val>
          <c:extLst>
            <c:ext xmlns:c16="http://schemas.microsoft.com/office/drawing/2014/chart" uri="{C3380CC4-5D6E-409C-BE32-E72D297353CC}">
              <c16:uniqueId val="{00000020-A892-4089-B603-3B9334E42C6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{851FCE7F-A7E5-49A1-9B74-D3B1F2D7171A}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892-4089-B603-3B9334E42C6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{BB0BA1F8-032C-4ED6-B0AD-75B00C1E4C1E}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892-4089-B603-3B9334E42C6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{CCE077B3-62EA-4209-A052-C70556391A3B}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892-4089-B603-3B9334E42C6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{896A7550-2266-49E6-9CD1-B1F86819ED98}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892-4089-B603-3B9334E42C6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{2AACA5AC-D47F-4371-8CEB-19A5890D64FC}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892-4089-B603-3B9334E42C6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{C9DD2784-6EBA-4D6E-88C6-CDD977190D74}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892-4089-B603-3B9334E42C6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{DCB627C2-6C3E-4A86-8F7E-F599572AAB23}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892-4089-B603-3B9334E42C6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{A01BF44C-29B0-4537-9E86-7938CA602456}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892-4089-B603-3B9334E42C6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{FB4FA2D3-E9D8-41A8-8EE5-6EEB843C54D4}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892-4089-B603-3B9334E42C6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{2A533AFE-CEFD-4E64-8BE8-90BF3552B7C1}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892-4089-B603-3B9334E42C6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{6FDD981D-BB60-4433-A0BF-29A17249F01B}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892-4089-B603-3B9334E42C6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{ACEA8AAE-9DF9-4C01-B123-9E55E8B48B3C}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892-4089-B603-3B9334E42C6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{A0DB6923-95D7-4041-976E-B0F83A7E1F71}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892-4089-B603-3B9334E42C6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{EC2C75AD-923C-49BE-9008-6DA1CE38A468}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892-4089-B603-3B9334E42C6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{9A52E5FC-C1F2-423A-8C96-C95136DD4DE6}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892-4089-B603-3B9334E42C6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{7892F1D1-B5E3-48CA-81CB-002D1062A613}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892-4089-B603-3B9334E42C6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{85F70B77-4845-4FA3-8DA6-7A11184EF131}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892-4089-B603-3B9334E42C6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{0F8BCB80-0105-4EBC-BE6F-A7A196B1303B}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892-4089-B603-3B9334E42C6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{704A027D-1C8A-4A9E-8FE2-A754A1CC647F}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892-4089-B603-3B9334E42C6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{D6D5A9DA-C880-4DB0-9ECA-9EEA9CEBDE0F}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892-4089-B603-3B9334E42C6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{CA79A871-36EA-4332-BA07-C9578CC57CF9}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892-4089-B603-3B9334E42C6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{13928990-54A2-4E6B-A0CE-30642178CB14}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892-4089-B603-3B9334E42C6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{715162F8-527D-46B3-B2CD-003D7CCC18E7}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892-4089-B603-3B9334E42C6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{426864EF-E8B8-4FBF-82BA-36651FF0271C}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892-4089-B603-3B9334E42C6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{FC423547-C718-44FE-AB8B-F45B781A6376}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892-4089-B603-3B9334E42C6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{791A005C-6288-4E8D-BD7E-BD1A93BC0E12}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892-4089-B603-3B9334E42C6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{A88EC0F8-16B8-471D-8B82-91C523F1B03A}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892-4089-B603-3B9334E42C6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{EFBDBEE0-4CEE-404C-BCEB-3802E3F0384E}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892-4089-B603-3B9334E42C6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{E4AFEE8D-840D-4FAA-A6AC-6C1F924F8F6A}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892-4089-B603-3B9334E42C6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{F857AF33-7720-4551-A955-14D9C8399241}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892-4089-B603-3B9334E42C6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{640E419C-CD40-435A-9365-BAC9CE289245}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892-4089-B603-3B9334E42C6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{613616B1-D41A-442E-99A8-26F2DBD28BF9}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892-4089-B603-3B9334E42C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892-4089-B603-3B9334E42C6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892-4089-B603-3B9334E42C6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{265884C9-A752-42ED-819F-3830E910762C}</c15:txfldGUID>
                      <c15:f>Diagramm!$I$46</c15:f>
                      <c15:dlblFieldTableCache>
                        <c:ptCount val="1"/>
                      </c15:dlblFieldTableCache>
                    </c15:dlblFTEntry>
                  </c15:dlblFieldTable>
                  <c15:showDataLabelsRange val="0"/>
                </c:ext>
                <c:ext xmlns:c16="http://schemas.microsoft.com/office/drawing/2014/chart" uri="{C3380CC4-5D6E-409C-BE32-E72D297353CC}">
                  <c16:uniqueId val="{00000000-DDD6-4376-9943-CA0BE83A244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{B99E48E2-F8F9-4D85-A011-4D5073CF5572}</c15:txfldGUID>
                      <c15:f>Diagramm!$I$47</c15:f>
                      <c15:dlblFieldTableCache>
                        <c:ptCount val="1"/>
                      </c15:dlblFieldTableCache>
                    </c15:dlblFTEntry>
                  </c15:dlblFieldTable>
                  <c15:showDataLabelsRange val="0"/>
                </c:ext>
                <c:ext xmlns:c16="http://schemas.microsoft.com/office/drawing/2014/chart" uri="{C3380CC4-5D6E-409C-BE32-E72D297353CC}">
                  <c16:uniqueId val="{00000001-DDD6-4376-9943-CA0BE83A244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{387A2930-A72C-443B-8298-60E6F2287F24}</c15:txfldGUID>
                      <c15:f>Diagramm!$I$48</c15:f>
                      <c15:dlblFieldTableCache>
                        <c:ptCount val="1"/>
                      </c15:dlblFieldTableCache>
                    </c15:dlblFTEntry>
                  </c15:dlblFieldTable>
                  <c15:showDataLabelsRange val="0"/>
                </c:ext>
                <c:ext xmlns:c16="http://schemas.microsoft.com/office/drawing/2014/chart" uri="{C3380CC4-5D6E-409C-BE32-E72D297353CC}">
                  <c16:uniqueId val="{00000002-DDD6-4376-9943-CA0BE83A244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{8878136B-E922-4531-912D-3E679C41B80A}</c15:txfldGUID>
                      <c15:f>Diagramm!$I$49</c15:f>
                      <c15:dlblFieldTableCache>
                        <c:ptCount val="1"/>
                      </c15:dlblFieldTableCache>
                    </c15:dlblFTEntry>
                  </c15:dlblFieldTable>
                  <c15:showDataLabelsRange val="0"/>
                </c:ext>
                <c:ext xmlns:c16="http://schemas.microsoft.com/office/drawing/2014/chart" uri="{C3380CC4-5D6E-409C-BE32-E72D297353CC}">
                  <c16:uniqueId val="{00000003-DDD6-4376-9943-CA0BE83A244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{117D098F-A5A1-4BF8-9449-47B6576E4EED}</c15:txfldGUID>
                      <c15:f>Diagramm!$I$50</c15:f>
                      <c15:dlblFieldTableCache>
                        <c:ptCount val="1"/>
                      </c15:dlblFieldTableCache>
                    </c15:dlblFTEntry>
                  </c15:dlblFieldTable>
                  <c15:showDataLabelsRange val="0"/>
                </c:ext>
                <c:ext xmlns:c16="http://schemas.microsoft.com/office/drawing/2014/chart" uri="{C3380CC4-5D6E-409C-BE32-E72D297353CC}">
                  <c16:uniqueId val="{00000004-DDD6-4376-9943-CA0BE83A244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{11D797BC-1B42-424C-BA84-CE0EF2EADCEA}</c15:txfldGUID>
                      <c15:f>Diagramm!$I$51</c15:f>
                      <c15:dlblFieldTableCache>
                        <c:ptCount val="1"/>
                      </c15:dlblFieldTableCache>
                    </c15:dlblFTEntry>
                  </c15:dlblFieldTable>
                  <c15:showDataLabelsRange val="0"/>
                </c:ext>
                <c:ext xmlns:c16="http://schemas.microsoft.com/office/drawing/2014/chart" uri="{C3380CC4-5D6E-409C-BE32-E72D297353CC}">
                  <c16:uniqueId val="{00000005-DDD6-4376-9943-CA0BE83A244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{B379EBF5-1643-49F6-899B-EC9A260EBF5E}</c15:txfldGUID>
                      <c15:f>Diagramm!$I$52</c15:f>
                      <c15:dlblFieldTableCache>
                        <c:ptCount val="1"/>
                      </c15:dlblFieldTableCache>
                    </c15:dlblFTEntry>
                  </c15:dlblFieldTable>
                  <c15:showDataLabelsRange val="0"/>
                </c:ext>
                <c:ext xmlns:c16="http://schemas.microsoft.com/office/drawing/2014/chart" uri="{C3380CC4-5D6E-409C-BE32-E72D297353CC}">
                  <c16:uniqueId val="{00000006-DDD6-4376-9943-CA0BE83A244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{63A193F6-0201-4F8B-8219-D21D81098328}</c15:txfldGUID>
                      <c15:f>Diagramm!$I$53</c15:f>
                      <c15:dlblFieldTableCache>
                        <c:ptCount val="1"/>
                      </c15:dlblFieldTableCache>
                    </c15:dlblFTEntry>
                  </c15:dlblFieldTable>
                  <c15:showDataLabelsRange val="0"/>
                </c:ext>
                <c:ext xmlns:c16="http://schemas.microsoft.com/office/drawing/2014/chart" uri="{C3380CC4-5D6E-409C-BE32-E72D297353CC}">
                  <c16:uniqueId val="{00000007-DDD6-4376-9943-CA0BE83A244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{D295B2BC-2493-44FE-9EAE-C808597F9525}</c15:txfldGUID>
                      <c15:f>Diagramm!$I$54</c15:f>
                      <c15:dlblFieldTableCache>
                        <c:ptCount val="1"/>
                      </c15:dlblFieldTableCache>
                    </c15:dlblFTEntry>
                  </c15:dlblFieldTable>
                  <c15:showDataLabelsRange val="0"/>
                </c:ext>
                <c:ext xmlns:c16="http://schemas.microsoft.com/office/drawing/2014/chart" uri="{C3380CC4-5D6E-409C-BE32-E72D297353CC}">
                  <c16:uniqueId val="{00000008-DDD6-4376-9943-CA0BE83A244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{052B3023-07C4-48CF-8A4E-004052F115C8}</c15:txfldGUID>
                      <c15:f>Diagramm!$I$55</c15:f>
                      <c15:dlblFieldTableCache>
                        <c:ptCount val="1"/>
                      </c15:dlblFieldTableCache>
                    </c15:dlblFTEntry>
                  </c15:dlblFieldTable>
                  <c15:showDataLabelsRange val="0"/>
                </c:ext>
                <c:ext xmlns:c16="http://schemas.microsoft.com/office/drawing/2014/chart" uri="{C3380CC4-5D6E-409C-BE32-E72D297353CC}">
                  <c16:uniqueId val="{00000009-DDD6-4376-9943-CA0BE83A244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{33C4387A-D3A8-4C6E-BE64-C07519B35178}</c15:txfldGUID>
                      <c15:f>Diagramm!$I$56</c15:f>
                      <c15:dlblFieldTableCache>
                        <c:ptCount val="1"/>
                      </c15:dlblFieldTableCache>
                    </c15:dlblFTEntry>
                  </c15:dlblFieldTable>
                  <c15:showDataLabelsRange val="0"/>
                </c:ext>
                <c:ext xmlns:c16="http://schemas.microsoft.com/office/drawing/2014/chart" uri="{C3380CC4-5D6E-409C-BE32-E72D297353CC}">
                  <c16:uniqueId val="{0000000A-DDD6-4376-9943-CA0BE83A244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{6C0DC890-1963-498B-80E1-1F75DE8819A8}</c15:txfldGUID>
                      <c15:f>Diagramm!$I$57</c15:f>
                      <c15:dlblFieldTableCache>
                        <c:ptCount val="1"/>
                      </c15:dlblFieldTableCache>
                    </c15:dlblFTEntry>
                  </c15:dlblFieldTable>
                  <c15:showDataLabelsRange val="0"/>
                </c:ext>
                <c:ext xmlns:c16="http://schemas.microsoft.com/office/drawing/2014/chart" uri="{C3380CC4-5D6E-409C-BE32-E72D297353CC}">
                  <c16:uniqueId val="{0000000B-DDD6-4376-9943-CA0BE83A244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{BC3A0C6B-FCAE-4A3B-AB55-0B6F21B446BA}</c15:txfldGUID>
                      <c15:f>Diagramm!$I$58</c15:f>
                      <c15:dlblFieldTableCache>
                        <c:ptCount val="1"/>
                      </c15:dlblFieldTableCache>
                    </c15:dlblFTEntry>
                  </c15:dlblFieldTable>
                  <c15:showDataLabelsRange val="0"/>
                </c:ext>
                <c:ext xmlns:c16="http://schemas.microsoft.com/office/drawing/2014/chart" uri="{C3380CC4-5D6E-409C-BE32-E72D297353CC}">
                  <c16:uniqueId val="{0000000C-DDD6-4376-9943-CA0BE83A244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{47FA29AB-2B00-4AEB-9214-D67F0A4949EE}</c15:txfldGUID>
                      <c15:f>Diagramm!$I$59</c15:f>
                      <c15:dlblFieldTableCache>
                        <c:ptCount val="1"/>
                      </c15:dlblFieldTableCache>
                    </c15:dlblFTEntry>
                  </c15:dlblFieldTable>
                  <c15:showDataLabelsRange val="0"/>
                </c:ext>
                <c:ext xmlns:c16="http://schemas.microsoft.com/office/drawing/2014/chart" uri="{C3380CC4-5D6E-409C-BE32-E72D297353CC}">
                  <c16:uniqueId val="{0000000D-DDD6-4376-9943-CA0BE83A244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{64CF0076-11CA-482B-B724-AF33FDDD374D}</c15:txfldGUID>
                      <c15:f>Diagramm!$I$60</c15:f>
                      <c15:dlblFieldTableCache>
                        <c:ptCount val="1"/>
                      </c15:dlblFieldTableCache>
                    </c15:dlblFTEntry>
                  </c15:dlblFieldTable>
                  <c15:showDataLabelsRange val="0"/>
                </c:ext>
                <c:ext xmlns:c16="http://schemas.microsoft.com/office/drawing/2014/chart" uri="{C3380CC4-5D6E-409C-BE32-E72D297353CC}">
                  <c16:uniqueId val="{0000000E-DDD6-4376-9943-CA0BE83A244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{F1721D86-6339-469F-8260-380D1DDFB40D}</c15:txfldGUID>
                      <c15:f>Diagramm!$I$61</c15:f>
                      <c15:dlblFieldTableCache>
                        <c:ptCount val="1"/>
                      </c15:dlblFieldTableCache>
                    </c15:dlblFTEntry>
                  </c15:dlblFieldTable>
                  <c15:showDataLabelsRange val="0"/>
                </c:ext>
                <c:ext xmlns:c16="http://schemas.microsoft.com/office/drawing/2014/chart" uri="{C3380CC4-5D6E-409C-BE32-E72D297353CC}">
                  <c16:uniqueId val="{0000000F-DDD6-4376-9943-CA0BE83A244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{756F1A8B-DC21-481F-AFC9-41E123EE7D13}</c15:txfldGUID>
                      <c15:f>Diagramm!$I$62</c15:f>
                      <c15:dlblFieldTableCache>
                        <c:ptCount val="1"/>
                      </c15:dlblFieldTableCache>
                    </c15:dlblFTEntry>
                  </c15:dlblFieldTable>
                  <c15:showDataLabelsRange val="0"/>
                </c:ext>
                <c:ext xmlns:c16="http://schemas.microsoft.com/office/drawing/2014/chart" uri="{C3380CC4-5D6E-409C-BE32-E72D297353CC}">
                  <c16:uniqueId val="{00000010-DDD6-4376-9943-CA0BE83A244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{BC71662A-FC94-4E7D-8D65-54ABE28EEC00}</c15:txfldGUID>
                      <c15:f>Diagramm!$I$63</c15:f>
                      <c15:dlblFieldTableCache>
                        <c:ptCount val="1"/>
                      </c15:dlblFieldTableCache>
                    </c15:dlblFTEntry>
                  </c15:dlblFieldTable>
                  <c15:showDataLabelsRange val="0"/>
                </c:ext>
                <c:ext xmlns:c16="http://schemas.microsoft.com/office/drawing/2014/chart" uri="{C3380CC4-5D6E-409C-BE32-E72D297353CC}">
                  <c16:uniqueId val="{00000011-DDD6-4376-9943-CA0BE83A244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{20FA89D9-8E03-44E6-8F4F-B22A0B5A4D29}</c15:txfldGUID>
                      <c15:f>Diagramm!$I$64</c15:f>
                      <c15:dlblFieldTableCache>
                        <c:ptCount val="1"/>
                      </c15:dlblFieldTableCache>
                    </c15:dlblFTEntry>
                  </c15:dlblFieldTable>
                  <c15:showDataLabelsRange val="0"/>
                </c:ext>
                <c:ext xmlns:c16="http://schemas.microsoft.com/office/drawing/2014/chart" uri="{C3380CC4-5D6E-409C-BE32-E72D297353CC}">
                  <c16:uniqueId val="{00000012-DDD6-4376-9943-CA0BE83A244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{3B907FE4-4ED3-4C09-93C2-C5BFC79929B8}</c15:txfldGUID>
                      <c15:f>Diagramm!$I$65</c15:f>
                      <c15:dlblFieldTableCache>
                        <c:ptCount val="1"/>
                      </c15:dlblFieldTableCache>
                    </c15:dlblFTEntry>
                  </c15:dlblFieldTable>
                  <c15:showDataLabelsRange val="0"/>
                </c:ext>
                <c:ext xmlns:c16="http://schemas.microsoft.com/office/drawing/2014/chart" uri="{C3380CC4-5D6E-409C-BE32-E72D297353CC}">
                  <c16:uniqueId val="{00000013-DDD6-4376-9943-CA0BE83A244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{0A5B0B4B-0D3D-4D81-BE2B-74E36E44FFD7}</c15:txfldGUID>
                      <c15:f>Diagramm!$I$66</c15:f>
                      <c15:dlblFieldTableCache>
                        <c:ptCount val="1"/>
                      </c15:dlblFieldTableCache>
                    </c15:dlblFTEntry>
                  </c15:dlblFieldTable>
                  <c15:showDataLabelsRange val="0"/>
                </c:ext>
                <c:ext xmlns:c16="http://schemas.microsoft.com/office/drawing/2014/chart" uri="{C3380CC4-5D6E-409C-BE32-E72D297353CC}">
                  <c16:uniqueId val="{00000014-DDD6-4376-9943-CA0BE83A244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{28F051E6-8C8C-4DAB-9A66-D6D7915C53F7}</c15:txfldGUID>
                      <c15:f>Diagramm!$I$67</c15:f>
                      <c15:dlblFieldTableCache>
                        <c:ptCount val="1"/>
                      </c15:dlblFieldTableCache>
                    </c15:dlblFTEntry>
                  </c15:dlblFieldTable>
                  <c15:showDataLabelsRange val="0"/>
                </c:ext>
                <c:ext xmlns:c16="http://schemas.microsoft.com/office/drawing/2014/chart" uri="{C3380CC4-5D6E-409C-BE32-E72D297353CC}">
                  <c16:uniqueId val="{00000015-DDD6-4376-9943-CA0BE83A24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DD6-4376-9943-CA0BE83A244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{E3ECA203-347B-4AF2-B17A-59B457866BBD}</c15:txfldGUID>
                      <c15:f>Diagramm!$K$46</c15:f>
                      <c15:dlblFieldTableCache>
                        <c:ptCount val="1"/>
                      </c15:dlblFieldTableCache>
                    </c15:dlblFTEntry>
                  </c15:dlblFieldTable>
                  <c15:showDataLabelsRange val="0"/>
                </c:ext>
                <c:ext xmlns:c16="http://schemas.microsoft.com/office/drawing/2014/chart" uri="{C3380CC4-5D6E-409C-BE32-E72D297353CC}">
                  <c16:uniqueId val="{00000017-DDD6-4376-9943-CA0BE83A244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{DE2C46BD-DCF8-45AD-B855-F673A0326878}</c15:txfldGUID>
                      <c15:f>Diagramm!$K$47</c15:f>
                      <c15:dlblFieldTableCache>
                        <c:ptCount val="1"/>
                      </c15:dlblFieldTableCache>
                    </c15:dlblFTEntry>
                  </c15:dlblFieldTable>
                  <c15:showDataLabelsRange val="0"/>
                </c:ext>
                <c:ext xmlns:c16="http://schemas.microsoft.com/office/drawing/2014/chart" uri="{C3380CC4-5D6E-409C-BE32-E72D297353CC}">
                  <c16:uniqueId val="{00000018-DDD6-4376-9943-CA0BE83A244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{6C5E9675-655D-4D10-975F-41200501D7EA}</c15:txfldGUID>
                      <c15:f>Diagramm!$K$48</c15:f>
                      <c15:dlblFieldTableCache>
                        <c:ptCount val="1"/>
                      </c15:dlblFieldTableCache>
                    </c15:dlblFTEntry>
                  </c15:dlblFieldTable>
                  <c15:showDataLabelsRange val="0"/>
                </c:ext>
                <c:ext xmlns:c16="http://schemas.microsoft.com/office/drawing/2014/chart" uri="{C3380CC4-5D6E-409C-BE32-E72D297353CC}">
                  <c16:uniqueId val="{00000019-DDD6-4376-9943-CA0BE83A244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{69FF54E4-FACD-45A1-9D1F-4D1C899447EE}</c15:txfldGUID>
                      <c15:f>Diagramm!$K$49</c15:f>
                      <c15:dlblFieldTableCache>
                        <c:ptCount val="1"/>
                      </c15:dlblFieldTableCache>
                    </c15:dlblFTEntry>
                  </c15:dlblFieldTable>
                  <c15:showDataLabelsRange val="0"/>
                </c:ext>
                <c:ext xmlns:c16="http://schemas.microsoft.com/office/drawing/2014/chart" uri="{C3380CC4-5D6E-409C-BE32-E72D297353CC}">
                  <c16:uniqueId val="{0000001A-DDD6-4376-9943-CA0BE83A244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{D39AF971-9E1E-47C9-9D09-513077FFB09C}</c15:txfldGUID>
                      <c15:f>Diagramm!$K$50</c15:f>
                      <c15:dlblFieldTableCache>
                        <c:ptCount val="1"/>
                      </c15:dlblFieldTableCache>
                    </c15:dlblFTEntry>
                  </c15:dlblFieldTable>
                  <c15:showDataLabelsRange val="0"/>
                </c:ext>
                <c:ext xmlns:c16="http://schemas.microsoft.com/office/drawing/2014/chart" uri="{C3380CC4-5D6E-409C-BE32-E72D297353CC}">
                  <c16:uniqueId val="{0000001B-DDD6-4376-9943-CA0BE83A244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{1389DB11-C85B-4481-9398-7CABECAA9677}</c15:txfldGUID>
                      <c15:f>Diagramm!$K$51</c15:f>
                      <c15:dlblFieldTableCache>
                        <c:ptCount val="1"/>
                      </c15:dlblFieldTableCache>
                    </c15:dlblFTEntry>
                  </c15:dlblFieldTable>
                  <c15:showDataLabelsRange val="0"/>
                </c:ext>
                <c:ext xmlns:c16="http://schemas.microsoft.com/office/drawing/2014/chart" uri="{C3380CC4-5D6E-409C-BE32-E72D297353CC}">
                  <c16:uniqueId val="{0000001C-DDD6-4376-9943-CA0BE83A244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{4F3A6818-847E-49CB-99B0-D9806BD8AEE3}</c15:txfldGUID>
                      <c15:f>Diagramm!$K$52</c15:f>
                      <c15:dlblFieldTableCache>
                        <c:ptCount val="1"/>
                      </c15:dlblFieldTableCache>
                    </c15:dlblFTEntry>
                  </c15:dlblFieldTable>
                  <c15:showDataLabelsRange val="0"/>
                </c:ext>
                <c:ext xmlns:c16="http://schemas.microsoft.com/office/drawing/2014/chart" uri="{C3380CC4-5D6E-409C-BE32-E72D297353CC}">
                  <c16:uniqueId val="{0000001D-DDD6-4376-9943-CA0BE83A244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{2AC2C993-F79C-4E8F-AA26-C7E602597080}</c15:txfldGUID>
                      <c15:f>Diagramm!$K$53</c15:f>
                      <c15:dlblFieldTableCache>
                        <c:ptCount val="1"/>
                      </c15:dlblFieldTableCache>
                    </c15:dlblFTEntry>
                  </c15:dlblFieldTable>
                  <c15:showDataLabelsRange val="0"/>
                </c:ext>
                <c:ext xmlns:c16="http://schemas.microsoft.com/office/drawing/2014/chart" uri="{C3380CC4-5D6E-409C-BE32-E72D297353CC}">
                  <c16:uniqueId val="{0000001E-DDD6-4376-9943-CA0BE83A244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{2C9C1174-7BA2-48BB-8CB7-F34A2E67D57D}</c15:txfldGUID>
                      <c15:f>Diagramm!$K$54</c15:f>
                      <c15:dlblFieldTableCache>
                        <c:ptCount val="1"/>
                      </c15:dlblFieldTableCache>
                    </c15:dlblFTEntry>
                  </c15:dlblFieldTable>
                  <c15:showDataLabelsRange val="0"/>
                </c:ext>
                <c:ext xmlns:c16="http://schemas.microsoft.com/office/drawing/2014/chart" uri="{C3380CC4-5D6E-409C-BE32-E72D297353CC}">
                  <c16:uniqueId val="{0000001F-DDD6-4376-9943-CA0BE83A244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{36367E60-6109-470F-8096-80470E83CECD}</c15:txfldGUID>
                      <c15:f>Diagramm!$K$55</c15:f>
                      <c15:dlblFieldTableCache>
                        <c:ptCount val="1"/>
                      </c15:dlblFieldTableCache>
                    </c15:dlblFTEntry>
                  </c15:dlblFieldTable>
                  <c15:showDataLabelsRange val="0"/>
                </c:ext>
                <c:ext xmlns:c16="http://schemas.microsoft.com/office/drawing/2014/chart" uri="{C3380CC4-5D6E-409C-BE32-E72D297353CC}">
                  <c16:uniqueId val="{00000020-DDD6-4376-9943-CA0BE83A244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{CD1DBA36-F896-4A04-980D-604B48BABB7A}</c15:txfldGUID>
                      <c15:f>Diagramm!$K$56</c15:f>
                      <c15:dlblFieldTableCache>
                        <c:ptCount val="1"/>
                      </c15:dlblFieldTableCache>
                    </c15:dlblFTEntry>
                  </c15:dlblFieldTable>
                  <c15:showDataLabelsRange val="0"/>
                </c:ext>
                <c:ext xmlns:c16="http://schemas.microsoft.com/office/drawing/2014/chart" uri="{C3380CC4-5D6E-409C-BE32-E72D297353CC}">
                  <c16:uniqueId val="{00000021-DDD6-4376-9943-CA0BE83A244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{4017AF68-2F65-4C0A-A712-EB9BAB59A466}</c15:txfldGUID>
                      <c15:f>Diagramm!$K$57</c15:f>
                      <c15:dlblFieldTableCache>
                        <c:ptCount val="1"/>
                      </c15:dlblFieldTableCache>
                    </c15:dlblFTEntry>
                  </c15:dlblFieldTable>
                  <c15:showDataLabelsRange val="0"/>
                </c:ext>
                <c:ext xmlns:c16="http://schemas.microsoft.com/office/drawing/2014/chart" uri="{C3380CC4-5D6E-409C-BE32-E72D297353CC}">
                  <c16:uniqueId val="{00000022-DDD6-4376-9943-CA0BE83A244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{AF088F11-52CF-436F-91BC-C94DB8D56511}</c15:txfldGUID>
                      <c15:f>Diagramm!$K$58</c15:f>
                      <c15:dlblFieldTableCache>
                        <c:ptCount val="1"/>
                      </c15:dlblFieldTableCache>
                    </c15:dlblFTEntry>
                  </c15:dlblFieldTable>
                  <c15:showDataLabelsRange val="0"/>
                </c:ext>
                <c:ext xmlns:c16="http://schemas.microsoft.com/office/drawing/2014/chart" uri="{C3380CC4-5D6E-409C-BE32-E72D297353CC}">
                  <c16:uniqueId val="{00000023-DDD6-4376-9943-CA0BE83A244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{D5B67952-81AD-4650-BE96-4A1182EFE2BB}</c15:txfldGUID>
                      <c15:f>Diagramm!$K$59</c15:f>
                      <c15:dlblFieldTableCache>
                        <c:ptCount val="1"/>
                      </c15:dlblFieldTableCache>
                    </c15:dlblFTEntry>
                  </c15:dlblFieldTable>
                  <c15:showDataLabelsRange val="0"/>
                </c:ext>
                <c:ext xmlns:c16="http://schemas.microsoft.com/office/drawing/2014/chart" uri="{C3380CC4-5D6E-409C-BE32-E72D297353CC}">
                  <c16:uniqueId val="{00000024-DDD6-4376-9943-CA0BE83A244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{4DE144C4-6A44-4102-9B86-CA0239D98A94}</c15:txfldGUID>
                      <c15:f>Diagramm!$K$60</c15:f>
                      <c15:dlblFieldTableCache>
                        <c:ptCount val="1"/>
                      </c15:dlblFieldTableCache>
                    </c15:dlblFTEntry>
                  </c15:dlblFieldTable>
                  <c15:showDataLabelsRange val="0"/>
                </c:ext>
                <c:ext xmlns:c16="http://schemas.microsoft.com/office/drawing/2014/chart" uri="{C3380CC4-5D6E-409C-BE32-E72D297353CC}">
                  <c16:uniqueId val="{00000025-DDD6-4376-9943-CA0BE83A244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{BBB9E8CE-D3FF-4F31-BA26-45196E11AEFC}</c15:txfldGUID>
                      <c15:f>Diagramm!$K$61</c15:f>
                      <c15:dlblFieldTableCache>
                        <c:ptCount val="1"/>
                      </c15:dlblFieldTableCache>
                    </c15:dlblFTEntry>
                  </c15:dlblFieldTable>
                  <c15:showDataLabelsRange val="0"/>
                </c:ext>
                <c:ext xmlns:c16="http://schemas.microsoft.com/office/drawing/2014/chart" uri="{C3380CC4-5D6E-409C-BE32-E72D297353CC}">
                  <c16:uniqueId val="{00000026-DDD6-4376-9943-CA0BE83A244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{D9F6BDAE-AA95-46E6-BFFF-B66C55602E99}</c15:txfldGUID>
                      <c15:f>Diagramm!$K$62</c15:f>
                      <c15:dlblFieldTableCache>
                        <c:ptCount val="1"/>
                      </c15:dlblFieldTableCache>
                    </c15:dlblFTEntry>
                  </c15:dlblFieldTable>
                  <c15:showDataLabelsRange val="0"/>
                </c:ext>
                <c:ext xmlns:c16="http://schemas.microsoft.com/office/drawing/2014/chart" uri="{C3380CC4-5D6E-409C-BE32-E72D297353CC}">
                  <c16:uniqueId val="{00000027-DDD6-4376-9943-CA0BE83A244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{26720649-2339-44F8-B823-95D32FD67972}</c15:txfldGUID>
                      <c15:f>Diagramm!$K$63</c15:f>
                      <c15:dlblFieldTableCache>
                        <c:ptCount val="1"/>
                      </c15:dlblFieldTableCache>
                    </c15:dlblFTEntry>
                  </c15:dlblFieldTable>
                  <c15:showDataLabelsRange val="0"/>
                </c:ext>
                <c:ext xmlns:c16="http://schemas.microsoft.com/office/drawing/2014/chart" uri="{C3380CC4-5D6E-409C-BE32-E72D297353CC}">
                  <c16:uniqueId val="{00000028-DDD6-4376-9943-CA0BE83A244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{3F508086-F4D4-47E1-B409-4F261FF43316}</c15:txfldGUID>
                      <c15:f>Diagramm!$K$64</c15:f>
                      <c15:dlblFieldTableCache>
                        <c:ptCount val="1"/>
                      </c15:dlblFieldTableCache>
                    </c15:dlblFTEntry>
                  </c15:dlblFieldTable>
                  <c15:showDataLabelsRange val="0"/>
                </c:ext>
                <c:ext xmlns:c16="http://schemas.microsoft.com/office/drawing/2014/chart" uri="{C3380CC4-5D6E-409C-BE32-E72D297353CC}">
                  <c16:uniqueId val="{00000029-DDD6-4376-9943-CA0BE83A244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{52790907-05FB-4EE2-A8F6-370980B18E75}</c15:txfldGUID>
                      <c15:f>Diagramm!$K$65</c15:f>
                      <c15:dlblFieldTableCache>
                        <c:ptCount val="1"/>
                      </c15:dlblFieldTableCache>
                    </c15:dlblFTEntry>
                  </c15:dlblFieldTable>
                  <c15:showDataLabelsRange val="0"/>
                </c:ext>
                <c:ext xmlns:c16="http://schemas.microsoft.com/office/drawing/2014/chart" uri="{C3380CC4-5D6E-409C-BE32-E72D297353CC}">
                  <c16:uniqueId val="{0000002A-DDD6-4376-9943-CA0BE83A244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{6CBBBFDF-EE1B-4D1F-BE8F-81B97000E344}</c15:txfldGUID>
                      <c15:f>Diagramm!$K$66</c15:f>
                      <c15:dlblFieldTableCache>
                        <c:ptCount val="1"/>
                      </c15:dlblFieldTableCache>
                    </c15:dlblFTEntry>
                  </c15:dlblFieldTable>
                  <c15:showDataLabelsRange val="0"/>
                </c:ext>
                <c:ext xmlns:c16="http://schemas.microsoft.com/office/drawing/2014/chart" uri="{C3380CC4-5D6E-409C-BE32-E72D297353CC}">
                  <c16:uniqueId val="{0000002B-DDD6-4376-9943-CA0BE83A244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{07AD7E5B-4135-42C5-9E7A-A2F06DC44DDE}</c15:txfldGUID>
                      <c15:f>Diagramm!$K$67</c15:f>
                      <c15:dlblFieldTableCache>
                        <c:ptCount val="1"/>
                      </c15:dlblFieldTableCache>
                    </c15:dlblFTEntry>
                  </c15:dlblFieldTable>
                  <c15:showDataLabelsRange val="0"/>
                </c:ext>
                <c:ext xmlns:c16="http://schemas.microsoft.com/office/drawing/2014/chart" uri="{C3380CC4-5D6E-409C-BE32-E72D297353CC}">
                  <c16:uniqueId val="{0000002C-DDD6-4376-9943-CA0BE83A244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DD6-4376-9943-CA0BE83A244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{4D1BEC16-14DF-478E-AD81-835CC7D731E1}</c15:txfldGUID>
                      <c15:f>Diagramm!$J$46</c15:f>
                      <c15:dlblFieldTableCache>
                        <c:ptCount val="1"/>
                      </c15:dlblFieldTableCache>
                    </c15:dlblFTEntry>
                  </c15:dlblFieldTable>
                  <c15:showDataLabelsRange val="0"/>
                </c:ext>
                <c:ext xmlns:c16="http://schemas.microsoft.com/office/drawing/2014/chart" uri="{C3380CC4-5D6E-409C-BE32-E72D297353CC}">
                  <c16:uniqueId val="{0000002E-DDD6-4376-9943-CA0BE83A244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{B807237D-204B-4B8D-8BD8-5587FCE3D210}</c15:txfldGUID>
                      <c15:f>Diagramm!$J$47</c15:f>
                      <c15:dlblFieldTableCache>
                        <c:ptCount val="1"/>
                      </c15:dlblFieldTableCache>
                    </c15:dlblFTEntry>
                  </c15:dlblFieldTable>
                  <c15:showDataLabelsRange val="0"/>
                </c:ext>
                <c:ext xmlns:c16="http://schemas.microsoft.com/office/drawing/2014/chart" uri="{C3380CC4-5D6E-409C-BE32-E72D297353CC}">
                  <c16:uniqueId val="{0000002F-DDD6-4376-9943-CA0BE83A244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{B62F926F-6D7A-4DC3-A202-4D2F431BA84D}</c15:txfldGUID>
                      <c15:f>Diagramm!$J$48</c15:f>
                      <c15:dlblFieldTableCache>
                        <c:ptCount val="1"/>
                      </c15:dlblFieldTableCache>
                    </c15:dlblFTEntry>
                  </c15:dlblFieldTable>
                  <c15:showDataLabelsRange val="0"/>
                </c:ext>
                <c:ext xmlns:c16="http://schemas.microsoft.com/office/drawing/2014/chart" uri="{C3380CC4-5D6E-409C-BE32-E72D297353CC}">
                  <c16:uniqueId val="{00000030-DDD6-4376-9943-CA0BE83A244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{7EFA5BA6-F81A-435F-A5FC-4C65F9D05F00}</c15:txfldGUID>
                      <c15:f>Diagramm!$J$49</c15:f>
                      <c15:dlblFieldTableCache>
                        <c:ptCount val="1"/>
                      </c15:dlblFieldTableCache>
                    </c15:dlblFTEntry>
                  </c15:dlblFieldTable>
                  <c15:showDataLabelsRange val="0"/>
                </c:ext>
                <c:ext xmlns:c16="http://schemas.microsoft.com/office/drawing/2014/chart" uri="{C3380CC4-5D6E-409C-BE32-E72D297353CC}">
                  <c16:uniqueId val="{00000031-DDD6-4376-9943-CA0BE83A244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{F766369C-6D70-4D6F-9AB0-ED0EFA025367}</c15:txfldGUID>
                      <c15:f>Diagramm!$J$50</c15:f>
                      <c15:dlblFieldTableCache>
                        <c:ptCount val="1"/>
                      </c15:dlblFieldTableCache>
                    </c15:dlblFTEntry>
                  </c15:dlblFieldTable>
                  <c15:showDataLabelsRange val="0"/>
                </c:ext>
                <c:ext xmlns:c16="http://schemas.microsoft.com/office/drawing/2014/chart" uri="{C3380CC4-5D6E-409C-BE32-E72D297353CC}">
                  <c16:uniqueId val="{00000032-DDD6-4376-9943-CA0BE83A244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{4CE408E4-8253-4637-B484-9F811B445D67}</c15:txfldGUID>
                      <c15:f>Diagramm!$J$51</c15:f>
                      <c15:dlblFieldTableCache>
                        <c:ptCount val="1"/>
                      </c15:dlblFieldTableCache>
                    </c15:dlblFTEntry>
                  </c15:dlblFieldTable>
                  <c15:showDataLabelsRange val="0"/>
                </c:ext>
                <c:ext xmlns:c16="http://schemas.microsoft.com/office/drawing/2014/chart" uri="{C3380CC4-5D6E-409C-BE32-E72D297353CC}">
                  <c16:uniqueId val="{00000033-DDD6-4376-9943-CA0BE83A244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{A1F7044F-7D5F-444C-8826-42AB3996D022}</c15:txfldGUID>
                      <c15:f>Diagramm!$J$52</c15:f>
                      <c15:dlblFieldTableCache>
                        <c:ptCount val="1"/>
                      </c15:dlblFieldTableCache>
                    </c15:dlblFTEntry>
                  </c15:dlblFieldTable>
                  <c15:showDataLabelsRange val="0"/>
                </c:ext>
                <c:ext xmlns:c16="http://schemas.microsoft.com/office/drawing/2014/chart" uri="{C3380CC4-5D6E-409C-BE32-E72D297353CC}">
                  <c16:uniqueId val="{00000034-DDD6-4376-9943-CA0BE83A244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{1EF91BBF-4528-46D1-A953-CEF61F3EC860}</c15:txfldGUID>
                      <c15:f>Diagramm!$J$53</c15:f>
                      <c15:dlblFieldTableCache>
                        <c:ptCount val="1"/>
                      </c15:dlblFieldTableCache>
                    </c15:dlblFTEntry>
                  </c15:dlblFieldTable>
                  <c15:showDataLabelsRange val="0"/>
                </c:ext>
                <c:ext xmlns:c16="http://schemas.microsoft.com/office/drawing/2014/chart" uri="{C3380CC4-5D6E-409C-BE32-E72D297353CC}">
                  <c16:uniqueId val="{00000035-DDD6-4376-9943-CA0BE83A244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{4DC37665-B780-45E7-BBF6-AF80FA51F3CA}</c15:txfldGUID>
                      <c15:f>Diagramm!$J$54</c15:f>
                      <c15:dlblFieldTableCache>
                        <c:ptCount val="1"/>
                      </c15:dlblFieldTableCache>
                    </c15:dlblFTEntry>
                  </c15:dlblFieldTable>
                  <c15:showDataLabelsRange val="0"/>
                </c:ext>
                <c:ext xmlns:c16="http://schemas.microsoft.com/office/drawing/2014/chart" uri="{C3380CC4-5D6E-409C-BE32-E72D297353CC}">
                  <c16:uniqueId val="{00000036-DDD6-4376-9943-CA0BE83A244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{875F7AA5-0CA0-40CD-B36F-ADEA75DC726B}</c15:txfldGUID>
                      <c15:f>Diagramm!$J$55</c15:f>
                      <c15:dlblFieldTableCache>
                        <c:ptCount val="1"/>
                      </c15:dlblFieldTableCache>
                    </c15:dlblFTEntry>
                  </c15:dlblFieldTable>
                  <c15:showDataLabelsRange val="0"/>
                </c:ext>
                <c:ext xmlns:c16="http://schemas.microsoft.com/office/drawing/2014/chart" uri="{C3380CC4-5D6E-409C-BE32-E72D297353CC}">
                  <c16:uniqueId val="{00000037-DDD6-4376-9943-CA0BE83A244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{9DAE2F50-2DCA-47F1-893A-A61CC94F31D6}</c15:txfldGUID>
                      <c15:f>Diagramm!$J$56</c15:f>
                      <c15:dlblFieldTableCache>
                        <c:ptCount val="1"/>
                      </c15:dlblFieldTableCache>
                    </c15:dlblFTEntry>
                  </c15:dlblFieldTable>
                  <c15:showDataLabelsRange val="0"/>
                </c:ext>
                <c:ext xmlns:c16="http://schemas.microsoft.com/office/drawing/2014/chart" uri="{C3380CC4-5D6E-409C-BE32-E72D297353CC}">
                  <c16:uniqueId val="{00000038-DDD6-4376-9943-CA0BE83A244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{653D2833-B999-4197-89EF-151A4EB7DC58}</c15:txfldGUID>
                      <c15:f>Diagramm!$J$57</c15:f>
                      <c15:dlblFieldTableCache>
                        <c:ptCount val="1"/>
                      </c15:dlblFieldTableCache>
                    </c15:dlblFTEntry>
                  </c15:dlblFieldTable>
                  <c15:showDataLabelsRange val="0"/>
                </c:ext>
                <c:ext xmlns:c16="http://schemas.microsoft.com/office/drawing/2014/chart" uri="{C3380CC4-5D6E-409C-BE32-E72D297353CC}">
                  <c16:uniqueId val="{00000039-DDD6-4376-9943-CA0BE83A244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{C7078B2F-E52B-449A-A441-836F4EFA58A4}</c15:txfldGUID>
                      <c15:f>Diagramm!$J$58</c15:f>
                      <c15:dlblFieldTableCache>
                        <c:ptCount val="1"/>
                      </c15:dlblFieldTableCache>
                    </c15:dlblFTEntry>
                  </c15:dlblFieldTable>
                  <c15:showDataLabelsRange val="0"/>
                </c:ext>
                <c:ext xmlns:c16="http://schemas.microsoft.com/office/drawing/2014/chart" uri="{C3380CC4-5D6E-409C-BE32-E72D297353CC}">
                  <c16:uniqueId val="{0000003A-DDD6-4376-9943-CA0BE83A244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{E3F3BFBE-3E51-4E93-B7DD-6E1E307B556D}</c15:txfldGUID>
                      <c15:f>Diagramm!$J$59</c15:f>
                      <c15:dlblFieldTableCache>
                        <c:ptCount val="1"/>
                      </c15:dlblFieldTableCache>
                    </c15:dlblFTEntry>
                  </c15:dlblFieldTable>
                  <c15:showDataLabelsRange val="0"/>
                </c:ext>
                <c:ext xmlns:c16="http://schemas.microsoft.com/office/drawing/2014/chart" uri="{C3380CC4-5D6E-409C-BE32-E72D297353CC}">
                  <c16:uniqueId val="{0000003B-DDD6-4376-9943-CA0BE83A244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{AED5FF27-E5EF-46F2-9875-0C1C9BFB7F69}</c15:txfldGUID>
                      <c15:f>Diagramm!$J$60</c15:f>
                      <c15:dlblFieldTableCache>
                        <c:ptCount val="1"/>
                      </c15:dlblFieldTableCache>
                    </c15:dlblFTEntry>
                  </c15:dlblFieldTable>
                  <c15:showDataLabelsRange val="0"/>
                </c:ext>
                <c:ext xmlns:c16="http://schemas.microsoft.com/office/drawing/2014/chart" uri="{C3380CC4-5D6E-409C-BE32-E72D297353CC}">
                  <c16:uniqueId val="{0000003C-DDD6-4376-9943-CA0BE83A244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{FA3D1DEE-6146-4E4D-AAB6-B4C8A2714825}</c15:txfldGUID>
                      <c15:f>Diagramm!$J$61</c15:f>
                      <c15:dlblFieldTableCache>
                        <c:ptCount val="1"/>
                      </c15:dlblFieldTableCache>
                    </c15:dlblFTEntry>
                  </c15:dlblFieldTable>
                  <c15:showDataLabelsRange val="0"/>
                </c:ext>
                <c:ext xmlns:c16="http://schemas.microsoft.com/office/drawing/2014/chart" uri="{C3380CC4-5D6E-409C-BE32-E72D297353CC}">
                  <c16:uniqueId val="{0000003D-DDD6-4376-9943-CA0BE83A244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{3BD42782-66E0-4CD0-9432-8A34E060679A}</c15:txfldGUID>
                      <c15:f>Diagramm!$J$62</c15:f>
                      <c15:dlblFieldTableCache>
                        <c:ptCount val="1"/>
                      </c15:dlblFieldTableCache>
                    </c15:dlblFTEntry>
                  </c15:dlblFieldTable>
                  <c15:showDataLabelsRange val="0"/>
                </c:ext>
                <c:ext xmlns:c16="http://schemas.microsoft.com/office/drawing/2014/chart" uri="{C3380CC4-5D6E-409C-BE32-E72D297353CC}">
                  <c16:uniqueId val="{0000003E-DDD6-4376-9943-CA0BE83A244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{5801238B-83CE-46FF-9F81-015092A05C68}</c15:txfldGUID>
                      <c15:f>Diagramm!$J$63</c15:f>
                      <c15:dlblFieldTableCache>
                        <c:ptCount val="1"/>
                      </c15:dlblFieldTableCache>
                    </c15:dlblFTEntry>
                  </c15:dlblFieldTable>
                  <c15:showDataLabelsRange val="0"/>
                </c:ext>
                <c:ext xmlns:c16="http://schemas.microsoft.com/office/drawing/2014/chart" uri="{C3380CC4-5D6E-409C-BE32-E72D297353CC}">
                  <c16:uniqueId val="{0000003F-DDD6-4376-9943-CA0BE83A244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{71AF3D92-AC7F-4B8C-BB01-A842CA37633B}</c15:txfldGUID>
                      <c15:f>Diagramm!$J$64</c15:f>
                      <c15:dlblFieldTableCache>
                        <c:ptCount val="1"/>
                      </c15:dlblFieldTableCache>
                    </c15:dlblFTEntry>
                  </c15:dlblFieldTable>
                  <c15:showDataLabelsRange val="0"/>
                </c:ext>
                <c:ext xmlns:c16="http://schemas.microsoft.com/office/drawing/2014/chart" uri="{C3380CC4-5D6E-409C-BE32-E72D297353CC}">
                  <c16:uniqueId val="{00000040-DDD6-4376-9943-CA0BE83A244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{58AC86E6-19FF-421B-9249-F816E7CE008B}</c15:txfldGUID>
                      <c15:f>Diagramm!$J$65</c15:f>
                      <c15:dlblFieldTableCache>
                        <c:ptCount val="1"/>
                      </c15:dlblFieldTableCache>
                    </c15:dlblFTEntry>
                  </c15:dlblFieldTable>
                  <c15:showDataLabelsRange val="0"/>
                </c:ext>
                <c:ext xmlns:c16="http://schemas.microsoft.com/office/drawing/2014/chart" uri="{C3380CC4-5D6E-409C-BE32-E72D297353CC}">
                  <c16:uniqueId val="{00000041-DDD6-4376-9943-CA0BE83A244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{FCEEBF8E-AA16-4AE3-87BD-1C9DF8CC3BCD}</c15:txfldGUID>
                      <c15:f>Diagramm!$J$66</c15:f>
                      <c15:dlblFieldTableCache>
                        <c:ptCount val="1"/>
                      </c15:dlblFieldTableCache>
                    </c15:dlblFTEntry>
                  </c15:dlblFieldTable>
                  <c15:showDataLabelsRange val="0"/>
                </c:ext>
                <c:ext xmlns:c16="http://schemas.microsoft.com/office/drawing/2014/chart" uri="{C3380CC4-5D6E-409C-BE32-E72D297353CC}">
                  <c16:uniqueId val="{00000042-DDD6-4376-9943-CA0BE83A244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{AE461C54-C67D-4212-B7C9-6B86CD039C90}</c15:txfldGUID>
                      <c15:f>Diagramm!$J$67</c15:f>
                      <c15:dlblFieldTableCache>
                        <c:ptCount val="1"/>
                      </c15:dlblFieldTableCache>
                    </c15:dlblFTEntry>
                  </c15:dlblFieldTable>
                  <c15:showDataLabelsRange val="0"/>
                </c:ext>
                <c:ext xmlns:c16="http://schemas.microsoft.com/office/drawing/2014/chart" uri="{C3380CC4-5D6E-409C-BE32-E72D297353CC}">
                  <c16:uniqueId val="{00000043-DDD6-4376-9943-CA0BE83A24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DD6-4376-9943-CA0BE83A244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DB-4DF4-8303-5516A521D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DB-4DF4-8303-5516A521D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DB-4DF4-8303-5516A521D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DB-4DF4-8303-5516A521D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DB-4DF4-8303-5516A521D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DB-4DF4-8303-5516A521D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DB-4DF4-8303-5516A521D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DB-4DF4-8303-5516A521D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DB-4DF4-8303-5516A521D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0DB-4DF4-8303-5516A521D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DB-4DF4-8303-5516A521D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DB-4DF4-8303-5516A521D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0DB-4DF4-8303-5516A521D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0DB-4DF4-8303-5516A521D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0DB-4DF4-8303-5516A521D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0DB-4DF4-8303-5516A521D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DB-4DF4-8303-5516A521D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0DB-4DF4-8303-5516A521D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0DB-4DF4-8303-5516A521D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0DB-4DF4-8303-5516A521D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0DB-4DF4-8303-5516A521D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0DB-4DF4-8303-5516A521DB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0DB-4DF4-8303-5516A521DB7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0DB-4DF4-8303-5516A521D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0DB-4DF4-8303-5516A521D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0DB-4DF4-8303-5516A521D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0DB-4DF4-8303-5516A521D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0DB-4DF4-8303-5516A521D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0DB-4DF4-8303-5516A521D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0DB-4DF4-8303-5516A521D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0DB-4DF4-8303-5516A521D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0DB-4DF4-8303-5516A521D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0DB-4DF4-8303-5516A521D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0DB-4DF4-8303-5516A521D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0DB-4DF4-8303-5516A521D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0DB-4DF4-8303-5516A521D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0DB-4DF4-8303-5516A521D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0DB-4DF4-8303-5516A521D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0DB-4DF4-8303-5516A521D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0DB-4DF4-8303-5516A521D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0DB-4DF4-8303-5516A521D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0DB-4DF4-8303-5516A521D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0DB-4DF4-8303-5516A521D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0DB-4DF4-8303-5516A521D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0DB-4DF4-8303-5516A521DB7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0DB-4DF4-8303-5516A521DB7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0DB-4DF4-8303-5516A521D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0DB-4DF4-8303-5516A521D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0DB-4DF4-8303-5516A521D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0DB-4DF4-8303-5516A521D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0DB-4DF4-8303-5516A521D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0DB-4DF4-8303-5516A521D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0DB-4DF4-8303-5516A521D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0DB-4DF4-8303-5516A521D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0DB-4DF4-8303-5516A521D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0DB-4DF4-8303-5516A521D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0DB-4DF4-8303-5516A521D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0DB-4DF4-8303-5516A521D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0DB-4DF4-8303-5516A521D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0DB-4DF4-8303-5516A521D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0DB-4DF4-8303-5516A521D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0DB-4DF4-8303-5516A521D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0DB-4DF4-8303-5516A521D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0DB-4DF4-8303-5516A521D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0DB-4DF4-8303-5516A521D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0DB-4DF4-8303-5516A521D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0DB-4DF4-8303-5516A521D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0DB-4DF4-8303-5516A521DB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0DB-4DF4-8303-5516A521DB7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101.02365645090818</c:v>
                </c:pt>
                <c:pt idx="2">
                  <c:v>102.03899049164637</c:v>
                </c:pt>
                <c:pt idx="3">
                  <c:v>101.38152008821754</c:v>
                </c:pt>
                <c:pt idx="4">
                  <c:v>101.95784699248902</c:v>
                </c:pt>
                <c:pt idx="5">
                  <c:v>102.45094979506064</c:v>
                </c:pt>
                <c:pt idx="6">
                  <c:v>103.80126084514076</c:v>
                </c:pt>
                <c:pt idx="7">
                  <c:v>103.32480286290911</c:v>
                </c:pt>
                <c:pt idx="8">
                  <c:v>103.67018288496348</c:v>
                </c:pt>
                <c:pt idx="9">
                  <c:v>103.80750265276824</c:v>
                </c:pt>
                <c:pt idx="10">
                  <c:v>105.75078542745979</c:v>
                </c:pt>
                <c:pt idx="11">
                  <c:v>104.9601564613112</c:v>
                </c:pt>
                <c:pt idx="12">
                  <c:v>104.27147701974494</c:v>
                </c:pt>
                <c:pt idx="13">
                  <c:v>104.81035307825147</c:v>
                </c:pt>
                <c:pt idx="14">
                  <c:v>105.9630068867944</c:v>
                </c:pt>
                <c:pt idx="15">
                  <c:v>105.37627696981046</c:v>
                </c:pt>
                <c:pt idx="16">
                  <c:v>105.01009092233112</c:v>
                </c:pt>
                <c:pt idx="17">
                  <c:v>104.89773838503631</c:v>
                </c:pt>
                <c:pt idx="18">
                  <c:v>106.67873416141313</c:v>
                </c:pt>
                <c:pt idx="19">
                  <c:v>105.72581819694985</c:v>
                </c:pt>
                <c:pt idx="20">
                  <c:v>105.15365249776336</c:v>
                </c:pt>
                <c:pt idx="21">
                  <c:v>105.76534964525726</c:v>
                </c:pt>
                <c:pt idx="22">
                  <c:v>106.91592285125773</c:v>
                </c:pt>
                <c:pt idx="23">
                  <c:v>106.29590329359382</c:v>
                </c:pt>
                <c:pt idx="24">
                  <c:v>106.10448785968416</c:v>
                </c:pt>
              </c:numCache>
            </c:numRef>
          </c:val>
          <c:smooth val="0"/>
          <c:extLst>
            <c:ext xmlns:c16="http://schemas.microsoft.com/office/drawing/2014/chart" uri="{C3380CC4-5D6E-409C-BE32-E72D297353CC}">
              <c16:uniqueId val="{00000000-5A43-4993-B93F-610748BC471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103.16901408450705</c:v>
                </c:pt>
                <c:pt idx="2">
                  <c:v>107.9225352112676</c:v>
                </c:pt>
                <c:pt idx="3">
                  <c:v>105.92723004694835</c:v>
                </c:pt>
                <c:pt idx="4">
                  <c:v>105.0469483568075</c:v>
                </c:pt>
                <c:pt idx="5">
                  <c:v>109.85915492957747</c:v>
                </c:pt>
                <c:pt idx="6">
                  <c:v>114.67136150234742</c:v>
                </c:pt>
                <c:pt idx="7">
                  <c:v>112.55868544600941</c:v>
                </c:pt>
                <c:pt idx="8">
                  <c:v>111.3849765258216</c:v>
                </c:pt>
                <c:pt idx="9">
                  <c:v>113.20422535211267</c:v>
                </c:pt>
                <c:pt idx="10">
                  <c:v>118.1924882629108</c:v>
                </c:pt>
                <c:pt idx="11">
                  <c:v>116.37323943661973</c:v>
                </c:pt>
                <c:pt idx="12">
                  <c:v>112.38262910798123</c:v>
                </c:pt>
                <c:pt idx="13">
                  <c:v>115.78638497652582</c:v>
                </c:pt>
                <c:pt idx="14">
                  <c:v>122.24178403755867</c:v>
                </c:pt>
                <c:pt idx="15">
                  <c:v>122.7699530516432</c:v>
                </c:pt>
                <c:pt idx="16">
                  <c:v>123.2394366197183</c:v>
                </c:pt>
                <c:pt idx="17">
                  <c:v>124.70657276995306</c:v>
                </c:pt>
                <c:pt idx="18">
                  <c:v>130.34037558685446</c:v>
                </c:pt>
                <c:pt idx="19">
                  <c:v>131.51408450704224</c:v>
                </c:pt>
                <c:pt idx="20">
                  <c:v>128.3450704225352</c:v>
                </c:pt>
                <c:pt idx="21">
                  <c:v>128.11032863849766</c:v>
                </c:pt>
                <c:pt idx="22">
                  <c:v>131.04460093896714</c:v>
                </c:pt>
                <c:pt idx="23">
                  <c:v>135.85680751173709</c:v>
                </c:pt>
                <c:pt idx="24">
                  <c:v>128.93192488262909</c:v>
                </c:pt>
              </c:numCache>
            </c:numRef>
          </c:val>
          <c:smooth val="0"/>
          <c:extLst>
            <c:ext xmlns:c16="http://schemas.microsoft.com/office/drawing/2014/chart" uri="{C3380CC4-5D6E-409C-BE32-E72D297353CC}">
              <c16:uniqueId val="{00000001-5A43-4993-B93F-610748BC471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100.27553269654665</c:v>
                </c:pt>
                <c:pt idx="2">
                  <c:v>100.78986039676707</c:v>
                </c:pt>
                <c:pt idx="3">
                  <c:v>100.14695077149156</c:v>
                </c:pt>
                <c:pt idx="4">
                  <c:v>94.415870683321089</c:v>
                </c:pt>
                <c:pt idx="5">
                  <c:v>95.260837619397492</c:v>
                </c:pt>
                <c:pt idx="6">
                  <c:v>93.644379132990451</c:v>
                </c:pt>
                <c:pt idx="7">
                  <c:v>92.744305657604698</c:v>
                </c:pt>
                <c:pt idx="8">
                  <c:v>91.623806024981633</c:v>
                </c:pt>
                <c:pt idx="9">
                  <c:v>91.825863335782515</c:v>
                </c:pt>
                <c:pt idx="10">
                  <c:v>91.017634092578987</c:v>
                </c:pt>
                <c:pt idx="11">
                  <c:v>89.823659074210141</c:v>
                </c:pt>
                <c:pt idx="12">
                  <c:v>91.274797942689204</c:v>
                </c:pt>
                <c:pt idx="13">
                  <c:v>93.221895664952243</c:v>
                </c:pt>
                <c:pt idx="14">
                  <c:v>90.007347538574578</c:v>
                </c:pt>
                <c:pt idx="15">
                  <c:v>90.870683321087427</c:v>
                </c:pt>
                <c:pt idx="16">
                  <c:v>90.852314474650996</c:v>
                </c:pt>
                <c:pt idx="17">
                  <c:v>89.107274063188839</c:v>
                </c:pt>
                <c:pt idx="18">
                  <c:v>89.621601763409259</c:v>
                </c:pt>
                <c:pt idx="19">
                  <c:v>88.188831741366641</c:v>
                </c:pt>
                <c:pt idx="20">
                  <c:v>84.992652461425422</c:v>
                </c:pt>
                <c:pt idx="21">
                  <c:v>86.241734019103603</c:v>
                </c:pt>
                <c:pt idx="22">
                  <c:v>85.139603232916969</c:v>
                </c:pt>
                <c:pt idx="23">
                  <c:v>85.984570168993386</c:v>
                </c:pt>
                <c:pt idx="24">
                  <c:v>81.925055106539318</c:v>
                </c:pt>
              </c:numCache>
            </c:numRef>
          </c:val>
          <c:smooth val="0"/>
          <c:extLst>
            <c:ext xmlns:c16="http://schemas.microsoft.com/office/drawing/2014/chart" uri="{C3380CC4-5D6E-409C-BE32-E72D297353CC}">
              <c16:uniqueId val="{00000002-5A43-4993-B93F-610748BC471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A43-4993-B93F-610748BC471E}"/>
                </c:ext>
              </c:extLst>
            </c:dLbl>
            <c:dLbl>
              <c:idx val="1"/>
              <c:delete val="1"/>
              <c:extLst>
                <c:ext xmlns:c15="http://schemas.microsoft.com/office/drawing/2012/chart" uri="{CE6537A1-D6FC-4f65-9D91-7224C49458BB}"/>
                <c:ext xmlns:c16="http://schemas.microsoft.com/office/drawing/2014/chart" uri="{C3380CC4-5D6E-409C-BE32-E72D297353CC}">
                  <c16:uniqueId val="{00000004-5A43-4993-B93F-610748BC471E}"/>
                </c:ext>
              </c:extLst>
            </c:dLbl>
            <c:dLbl>
              <c:idx val="2"/>
              <c:delete val="1"/>
              <c:extLst>
                <c:ext xmlns:c15="http://schemas.microsoft.com/office/drawing/2012/chart" uri="{CE6537A1-D6FC-4f65-9D91-7224C49458BB}"/>
                <c:ext xmlns:c16="http://schemas.microsoft.com/office/drawing/2014/chart" uri="{C3380CC4-5D6E-409C-BE32-E72D297353CC}">
                  <c16:uniqueId val="{00000005-5A43-4993-B93F-610748BC471E}"/>
                </c:ext>
              </c:extLst>
            </c:dLbl>
            <c:dLbl>
              <c:idx val="3"/>
              <c:delete val="1"/>
              <c:extLst>
                <c:ext xmlns:c15="http://schemas.microsoft.com/office/drawing/2012/chart" uri="{CE6537A1-D6FC-4f65-9D91-7224C49458BB}"/>
                <c:ext xmlns:c16="http://schemas.microsoft.com/office/drawing/2014/chart" uri="{C3380CC4-5D6E-409C-BE32-E72D297353CC}">
                  <c16:uniqueId val="{00000006-5A43-4993-B93F-610748BC471E}"/>
                </c:ext>
              </c:extLst>
            </c:dLbl>
            <c:dLbl>
              <c:idx val="4"/>
              <c:delete val="1"/>
              <c:extLst>
                <c:ext xmlns:c15="http://schemas.microsoft.com/office/drawing/2012/chart" uri="{CE6537A1-D6FC-4f65-9D91-7224C49458BB}"/>
                <c:ext xmlns:c16="http://schemas.microsoft.com/office/drawing/2014/chart" uri="{C3380CC4-5D6E-409C-BE32-E72D297353CC}">
                  <c16:uniqueId val="{00000007-5A43-4993-B93F-610748BC471E}"/>
                </c:ext>
              </c:extLst>
            </c:dLbl>
            <c:dLbl>
              <c:idx val="5"/>
              <c:delete val="1"/>
              <c:extLst>
                <c:ext xmlns:c15="http://schemas.microsoft.com/office/drawing/2012/chart" uri="{CE6537A1-D6FC-4f65-9D91-7224C49458BB}"/>
                <c:ext xmlns:c16="http://schemas.microsoft.com/office/drawing/2014/chart" uri="{C3380CC4-5D6E-409C-BE32-E72D297353CC}">
                  <c16:uniqueId val="{00000008-5A43-4993-B93F-610748BC471E}"/>
                </c:ext>
              </c:extLst>
            </c:dLbl>
            <c:dLbl>
              <c:idx val="6"/>
              <c:delete val="1"/>
              <c:extLst>
                <c:ext xmlns:c15="http://schemas.microsoft.com/office/drawing/2012/chart" uri="{CE6537A1-D6FC-4f65-9D91-7224C49458BB}"/>
                <c:ext xmlns:c16="http://schemas.microsoft.com/office/drawing/2014/chart" uri="{C3380CC4-5D6E-409C-BE32-E72D297353CC}">
                  <c16:uniqueId val="{00000009-5A43-4993-B93F-610748BC471E}"/>
                </c:ext>
              </c:extLst>
            </c:dLbl>
            <c:dLbl>
              <c:idx val="7"/>
              <c:delete val="1"/>
              <c:extLst>
                <c:ext xmlns:c15="http://schemas.microsoft.com/office/drawing/2012/chart" uri="{CE6537A1-D6FC-4f65-9D91-7224C49458BB}"/>
                <c:ext xmlns:c16="http://schemas.microsoft.com/office/drawing/2014/chart" uri="{C3380CC4-5D6E-409C-BE32-E72D297353CC}">
                  <c16:uniqueId val="{0000000A-5A43-4993-B93F-610748BC471E}"/>
                </c:ext>
              </c:extLst>
            </c:dLbl>
            <c:dLbl>
              <c:idx val="8"/>
              <c:delete val="1"/>
              <c:extLst>
                <c:ext xmlns:c15="http://schemas.microsoft.com/office/drawing/2012/chart" uri="{CE6537A1-D6FC-4f65-9D91-7224C49458BB}"/>
                <c:ext xmlns:c16="http://schemas.microsoft.com/office/drawing/2014/chart" uri="{C3380CC4-5D6E-409C-BE32-E72D297353CC}">
                  <c16:uniqueId val="{0000000B-5A43-4993-B93F-610748BC471E}"/>
                </c:ext>
              </c:extLst>
            </c:dLbl>
            <c:dLbl>
              <c:idx val="9"/>
              <c:delete val="1"/>
              <c:extLst>
                <c:ext xmlns:c15="http://schemas.microsoft.com/office/drawing/2012/chart" uri="{CE6537A1-D6FC-4f65-9D91-7224C49458BB}"/>
                <c:ext xmlns:c16="http://schemas.microsoft.com/office/drawing/2014/chart" uri="{C3380CC4-5D6E-409C-BE32-E72D297353CC}">
                  <c16:uniqueId val="{0000000C-5A43-4993-B93F-610748BC471E}"/>
                </c:ext>
              </c:extLst>
            </c:dLbl>
            <c:dLbl>
              <c:idx val="10"/>
              <c:delete val="1"/>
              <c:extLst>
                <c:ext xmlns:c15="http://schemas.microsoft.com/office/drawing/2012/chart" uri="{CE6537A1-D6FC-4f65-9D91-7224C49458BB}"/>
                <c:ext xmlns:c16="http://schemas.microsoft.com/office/drawing/2014/chart" uri="{C3380CC4-5D6E-409C-BE32-E72D297353CC}">
                  <c16:uniqueId val="{0000000D-5A43-4993-B93F-610748BC471E}"/>
                </c:ext>
              </c:extLst>
            </c:dLbl>
            <c:dLbl>
              <c:idx val="11"/>
              <c:delete val="1"/>
              <c:extLst>
                <c:ext xmlns:c15="http://schemas.microsoft.com/office/drawing/2012/chart" uri="{CE6537A1-D6FC-4f65-9D91-7224C49458BB}"/>
                <c:ext xmlns:c16="http://schemas.microsoft.com/office/drawing/2014/chart" uri="{C3380CC4-5D6E-409C-BE32-E72D297353CC}">
                  <c16:uniqueId val="{0000000E-5A43-4993-B93F-610748BC471E}"/>
                </c:ext>
              </c:extLst>
            </c:dLbl>
            <c:dLbl>
              <c:idx val="12"/>
              <c:delete val="1"/>
              <c:extLst>
                <c:ext xmlns:c15="http://schemas.microsoft.com/office/drawing/2012/chart" uri="{CE6537A1-D6FC-4f65-9D91-7224C49458BB}"/>
                <c:ext xmlns:c16="http://schemas.microsoft.com/office/drawing/2014/chart" uri="{C3380CC4-5D6E-409C-BE32-E72D297353CC}">
                  <c16:uniqueId val="{0000000F-5A43-4993-B93F-610748BC471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43-4993-B93F-610748BC471E}"/>
                </c:ext>
              </c:extLst>
            </c:dLbl>
            <c:dLbl>
              <c:idx val="14"/>
              <c:delete val="1"/>
              <c:extLst>
                <c:ext xmlns:c15="http://schemas.microsoft.com/office/drawing/2012/chart" uri="{CE6537A1-D6FC-4f65-9D91-7224C49458BB}"/>
                <c:ext xmlns:c16="http://schemas.microsoft.com/office/drawing/2014/chart" uri="{C3380CC4-5D6E-409C-BE32-E72D297353CC}">
                  <c16:uniqueId val="{00000011-5A43-4993-B93F-610748BC471E}"/>
                </c:ext>
              </c:extLst>
            </c:dLbl>
            <c:dLbl>
              <c:idx val="15"/>
              <c:delete val="1"/>
              <c:extLst>
                <c:ext xmlns:c15="http://schemas.microsoft.com/office/drawing/2012/chart" uri="{CE6537A1-D6FC-4f65-9D91-7224C49458BB}"/>
                <c:ext xmlns:c16="http://schemas.microsoft.com/office/drawing/2014/chart" uri="{C3380CC4-5D6E-409C-BE32-E72D297353CC}">
                  <c16:uniqueId val="{00000012-5A43-4993-B93F-610748BC471E}"/>
                </c:ext>
              </c:extLst>
            </c:dLbl>
            <c:dLbl>
              <c:idx val="16"/>
              <c:delete val="1"/>
              <c:extLst>
                <c:ext xmlns:c15="http://schemas.microsoft.com/office/drawing/2012/chart" uri="{CE6537A1-D6FC-4f65-9D91-7224C49458BB}"/>
                <c:ext xmlns:c16="http://schemas.microsoft.com/office/drawing/2014/chart" uri="{C3380CC4-5D6E-409C-BE32-E72D297353CC}">
                  <c16:uniqueId val="{00000013-5A43-4993-B93F-610748BC471E}"/>
                </c:ext>
              </c:extLst>
            </c:dLbl>
            <c:dLbl>
              <c:idx val="17"/>
              <c:delete val="1"/>
              <c:extLst>
                <c:ext xmlns:c15="http://schemas.microsoft.com/office/drawing/2012/chart" uri="{CE6537A1-D6FC-4f65-9D91-7224C49458BB}"/>
                <c:ext xmlns:c16="http://schemas.microsoft.com/office/drawing/2014/chart" uri="{C3380CC4-5D6E-409C-BE32-E72D297353CC}">
                  <c16:uniqueId val="{00000014-5A43-4993-B93F-610748BC471E}"/>
                </c:ext>
              </c:extLst>
            </c:dLbl>
            <c:dLbl>
              <c:idx val="18"/>
              <c:delete val="1"/>
              <c:extLst>
                <c:ext xmlns:c15="http://schemas.microsoft.com/office/drawing/2012/chart" uri="{CE6537A1-D6FC-4f65-9D91-7224C49458BB}"/>
                <c:ext xmlns:c16="http://schemas.microsoft.com/office/drawing/2014/chart" uri="{C3380CC4-5D6E-409C-BE32-E72D297353CC}">
                  <c16:uniqueId val="{00000015-5A43-4993-B93F-610748BC471E}"/>
                </c:ext>
              </c:extLst>
            </c:dLbl>
            <c:dLbl>
              <c:idx val="19"/>
              <c:delete val="1"/>
              <c:extLst>
                <c:ext xmlns:c15="http://schemas.microsoft.com/office/drawing/2012/chart" uri="{CE6537A1-D6FC-4f65-9D91-7224C49458BB}"/>
                <c:ext xmlns:c16="http://schemas.microsoft.com/office/drawing/2014/chart" uri="{C3380CC4-5D6E-409C-BE32-E72D297353CC}">
                  <c16:uniqueId val="{00000016-5A43-4993-B93F-610748BC471E}"/>
                </c:ext>
              </c:extLst>
            </c:dLbl>
            <c:dLbl>
              <c:idx val="20"/>
              <c:delete val="1"/>
              <c:extLst>
                <c:ext xmlns:c15="http://schemas.microsoft.com/office/drawing/2012/chart" uri="{CE6537A1-D6FC-4f65-9D91-7224C49458BB}"/>
                <c:ext xmlns:c16="http://schemas.microsoft.com/office/drawing/2014/chart" uri="{C3380CC4-5D6E-409C-BE32-E72D297353CC}">
                  <c16:uniqueId val="{00000017-5A43-4993-B93F-610748BC471E}"/>
                </c:ext>
              </c:extLst>
            </c:dLbl>
            <c:dLbl>
              <c:idx val="21"/>
              <c:delete val="1"/>
              <c:extLst>
                <c:ext xmlns:c15="http://schemas.microsoft.com/office/drawing/2012/chart" uri="{CE6537A1-D6FC-4f65-9D91-7224C49458BB}"/>
                <c:ext xmlns:c16="http://schemas.microsoft.com/office/drawing/2014/chart" uri="{C3380CC4-5D6E-409C-BE32-E72D297353CC}">
                  <c16:uniqueId val="{00000018-5A43-4993-B93F-610748BC471E}"/>
                </c:ext>
              </c:extLst>
            </c:dLbl>
            <c:dLbl>
              <c:idx val="22"/>
              <c:delete val="1"/>
              <c:extLst>
                <c:ext xmlns:c15="http://schemas.microsoft.com/office/drawing/2012/chart" uri="{CE6537A1-D6FC-4f65-9D91-7224C49458BB}"/>
                <c:ext xmlns:c16="http://schemas.microsoft.com/office/drawing/2014/chart" uri="{C3380CC4-5D6E-409C-BE32-E72D297353CC}">
                  <c16:uniqueId val="{00000019-5A43-4993-B93F-610748BC471E}"/>
                </c:ext>
              </c:extLst>
            </c:dLbl>
            <c:dLbl>
              <c:idx val="23"/>
              <c:delete val="1"/>
              <c:extLst>
                <c:ext xmlns:c15="http://schemas.microsoft.com/office/drawing/2012/chart" uri="{CE6537A1-D6FC-4f65-9D91-7224C49458BB}"/>
                <c:ext xmlns:c16="http://schemas.microsoft.com/office/drawing/2014/chart" uri="{C3380CC4-5D6E-409C-BE32-E72D297353CC}">
                  <c16:uniqueId val="{0000001A-5A43-4993-B93F-610748BC471E}"/>
                </c:ext>
              </c:extLst>
            </c:dLbl>
            <c:dLbl>
              <c:idx val="24"/>
              <c:delete val="1"/>
              <c:extLst>
                <c:ext xmlns:c15="http://schemas.microsoft.com/office/drawing/2012/chart" uri="{CE6537A1-D6FC-4f65-9D91-7224C49458BB}"/>
                <c:ext xmlns:c16="http://schemas.microsoft.com/office/drawing/2014/chart" uri="{C3380CC4-5D6E-409C-BE32-E72D297353CC}">
                  <c16:uniqueId val="{0000001B-5A43-4993-B93F-610748BC471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A43-4993-B93F-610748BC471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Schwerin, Landeshauptstadt (13004)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50997</v>
      </c>
      <c r="F11" s="238">
        <v>51089</v>
      </c>
      <c r="G11" s="238">
        <v>51387</v>
      </c>
      <c r="H11" s="238">
        <v>50834</v>
      </c>
      <c r="I11" s="265">
        <v>50540</v>
      </c>
      <c r="J11" s="263">
        <v>457</v>
      </c>
      <c r="K11" s="266">
        <v>0.90423426988523936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12.075220110986921</v>
      </c>
      <c r="E13" s="115">
        <v>6158</v>
      </c>
      <c r="F13" s="114">
        <v>6232</v>
      </c>
      <c r="G13" s="114">
        <v>6331</v>
      </c>
      <c r="H13" s="114">
        <v>6395</v>
      </c>
      <c r="I13" s="140">
        <v>6210</v>
      </c>
      <c r="J13" s="115">
        <v>-52</v>
      </c>
      <c r="K13" s="116">
        <v>-0.8373590982286635</v>
      </c>
    </row>
    <row r="14" spans="1:255" ht="14.1" customHeight="1" x14ac:dyDescent="0.2">
      <c r="A14" s="306" t="s">
        <v>230</v>
      </c>
      <c r="B14" s="307"/>
      <c r="C14" s="308"/>
      <c r="D14" s="113">
        <v>59.966272525834853</v>
      </c>
      <c r="E14" s="115">
        <v>30581</v>
      </c>
      <c r="F14" s="114">
        <v>30694</v>
      </c>
      <c r="G14" s="114">
        <v>30936</v>
      </c>
      <c r="H14" s="114">
        <v>30542</v>
      </c>
      <c r="I14" s="140">
        <v>30443</v>
      </c>
      <c r="J14" s="115">
        <v>138</v>
      </c>
      <c r="K14" s="116">
        <v>0.45330617876030616</v>
      </c>
    </row>
    <row r="15" spans="1:255" ht="14.1" customHeight="1" x14ac:dyDescent="0.2">
      <c r="A15" s="306" t="s">
        <v>231</v>
      </c>
      <c r="B15" s="307"/>
      <c r="C15" s="308"/>
      <c r="D15" s="113">
        <v>13.292938800321588</v>
      </c>
      <c r="E15" s="115">
        <v>6779</v>
      </c>
      <c r="F15" s="114">
        <v>6738</v>
      </c>
      <c r="G15" s="114">
        <v>6749</v>
      </c>
      <c r="H15" s="114">
        <v>6622</v>
      </c>
      <c r="I15" s="140">
        <v>6570</v>
      </c>
      <c r="J15" s="115">
        <v>209</v>
      </c>
      <c r="K15" s="116">
        <v>3.1811263318112633</v>
      </c>
    </row>
    <row r="16" spans="1:255" ht="14.1" customHeight="1" x14ac:dyDescent="0.2">
      <c r="A16" s="306" t="s">
        <v>232</v>
      </c>
      <c r="B16" s="307"/>
      <c r="C16" s="308"/>
      <c r="D16" s="113">
        <v>13.418436378610506</v>
      </c>
      <c r="E16" s="115">
        <v>6843</v>
      </c>
      <c r="F16" s="114">
        <v>6780</v>
      </c>
      <c r="G16" s="114">
        <v>6751</v>
      </c>
      <c r="H16" s="114">
        <v>6636</v>
      </c>
      <c r="I16" s="140">
        <v>6647</v>
      </c>
      <c r="J16" s="115">
        <v>196</v>
      </c>
      <c r="K16" s="116">
        <v>2.9486986610500976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0.29609584877541817</v>
      </c>
      <c r="E18" s="115">
        <v>151</v>
      </c>
      <c r="F18" s="114">
        <v>159</v>
      </c>
      <c r="G18" s="114">
        <v>160</v>
      </c>
      <c r="H18" s="114">
        <v>156</v>
      </c>
      <c r="I18" s="140">
        <v>145</v>
      </c>
      <c r="J18" s="115">
        <v>6</v>
      </c>
      <c r="K18" s="116">
        <v>4.1379310344827589</v>
      </c>
    </row>
    <row r="19" spans="1:255" ht="14.1" customHeight="1" x14ac:dyDescent="0.2">
      <c r="A19" s="306" t="s">
        <v>235</v>
      </c>
      <c r="B19" s="307" t="s">
        <v>236</v>
      </c>
      <c r="C19" s="308"/>
      <c r="D19" s="113">
        <v>8.2357785752103063E-2</v>
      </c>
      <c r="E19" s="115">
        <v>42</v>
      </c>
      <c r="F19" s="114">
        <v>46</v>
      </c>
      <c r="G19" s="114">
        <v>47</v>
      </c>
      <c r="H19" s="114">
        <v>44</v>
      </c>
      <c r="I19" s="140">
        <v>40</v>
      </c>
      <c r="J19" s="115">
        <v>2</v>
      </c>
      <c r="K19" s="116">
        <v>5</v>
      </c>
    </row>
    <row r="20" spans="1:255" ht="14.1" customHeight="1" x14ac:dyDescent="0.2">
      <c r="A20" s="306">
        <v>12</v>
      </c>
      <c r="B20" s="307" t="s">
        <v>237</v>
      </c>
      <c r="C20" s="308"/>
      <c r="D20" s="113">
        <v>0.52356020942408377</v>
      </c>
      <c r="E20" s="115">
        <v>267</v>
      </c>
      <c r="F20" s="114">
        <v>273</v>
      </c>
      <c r="G20" s="114">
        <v>280</v>
      </c>
      <c r="H20" s="114">
        <v>281</v>
      </c>
      <c r="I20" s="140">
        <v>263</v>
      </c>
      <c r="J20" s="115">
        <v>4</v>
      </c>
      <c r="K20" s="116">
        <v>1.520912547528517</v>
      </c>
    </row>
    <row r="21" spans="1:255" ht="14.1" customHeight="1" x14ac:dyDescent="0.2">
      <c r="A21" s="306">
        <v>21</v>
      </c>
      <c r="B21" s="307" t="s">
        <v>238</v>
      </c>
      <c r="C21" s="308"/>
      <c r="D21" s="113">
        <v>0.16471557150420613</v>
      </c>
      <c r="E21" s="115">
        <v>84</v>
      </c>
      <c r="F21" s="114">
        <v>87</v>
      </c>
      <c r="G21" s="114">
        <v>89</v>
      </c>
      <c r="H21" s="114">
        <v>87</v>
      </c>
      <c r="I21" s="140">
        <v>80</v>
      </c>
      <c r="J21" s="115">
        <v>4</v>
      </c>
      <c r="K21" s="116">
        <v>5</v>
      </c>
    </row>
    <row r="22" spans="1:255" ht="14.1" customHeight="1" x14ac:dyDescent="0.2">
      <c r="A22" s="306">
        <v>22</v>
      </c>
      <c r="B22" s="307" t="s">
        <v>239</v>
      </c>
      <c r="C22" s="308"/>
      <c r="D22" s="113">
        <v>0.72161107516128398</v>
      </c>
      <c r="E22" s="115">
        <v>368</v>
      </c>
      <c r="F22" s="114">
        <v>380</v>
      </c>
      <c r="G22" s="114">
        <v>401</v>
      </c>
      <c r="H22" s="114">
        <v>393</v>
      </c>
      <c r="I22" s="140">
        <v>371</v>
      </c>
      <c r="J22" s="115">
        <v>-3</v>
      </c>
      <c r="K22" s="116">
        <v>-0.80862533692722371</v>
      </c>
    </row>
    <row r="23" spans="1:255" ht="14.1" customHeight="1" x14ac:dyDescent="0.2">
      <c r="A23" s="306">
        <v>23</v>
      </c>
      <c r="B23" s="307" t="s">
        <v>240</v>
      </c>
      <c r="C23" s="308"/>
      <c r="D23" s="113">
        <v>0.54513010569249176</v>
      </c>
      <c r="E23" s="115">
        <v>278</v>
      </c>
      <c r="F23" s="114">
        <v>279</v>
      </c>
      <c r="G23" s="114">
        <v>297</v>
      </c>
      <c r="H23" s="114">
        <v>282</v>
      </c>
      <c r="I23" s="140">
        <v>286</v>
      </c>
      <c r="J23" s="115">
        <v>-8</v>
      </c>
      <c r="K23" s="116">
        <v>-2.7972027972027971</v>
      </c>
    </row>
    <row r="24" spans="1:255" ht="14.1" customHeight="1" x14ac:dyDescent="0.2">
      <c r="A24" s="306">
        <v>24</v>
      </c>
      <c r="B24" s="307" t="s">
        <v>241</v>
      </c>
      <c r="C24" s="308"/>
      <c r="D24" s="113">
        <v>1.9765868580504735</v>
      </c>
      <c r="E24" s="115">
        <v>1008</v>
      </c>
      <c r="F24" s="114">
        <v>1005</v>
      </c>
      <c r="G24" s="114">
        <v>1054</v>
      </c>
      <c r="H24" s="114">
        <v>1083</v>
      </c>
      <c r="I24" s="140">
        <v>1083</v>
      </c>
      <c r="J24" s="115">
        <v>-75</v>
      </c>
      <c r="K24" s="116">
        <v>-6.9252077562326866</v>
      </c>
    </row>
    <row r="25" spans="1:255" ht="14.1" customHeight="1" x14ac:dyDescent="0.2">
      <c r="A25" s="306">
        <v>25</v>
      </c>
      <c r="B25" s="307" t="s">
        <v>242</v>
      </c>
      <c r="C25" s="308"/>
      <c r="D25" s="113">
        <v>3.4766750985352082</v>
      </c>
      <c r="E25" s="115">
        <v>1773</v>
      </c>
      <c r="F25" s="114">
        <v>1775</v>
      </c>
      <c r="G25" s="114">
        <v>1782</v>
      </c>
      <c r="H25" s="114">
        <v>1753</v>
      </c>
      <c r="I25" s="140">
        <v>1771</v>
      </c>
      <c r="J25" s="115">
        <v>2</v>
      </c>
      <c r="K25" s="116">
        <v>0.11293054771315642</v>
      </c>
    </row>
    <row r="26" spans="1:255" ht="14.1" customHeight="1" x14ac:dyDescent="0.2">
      <c r="A26" s="306">
        <v>26</v>
      </c>
      <c r="B26" s="307" t="s">
        <v>243</v>
      </c>
      <c r="C26" s="308"/>
      <c r="D26" s="113">
        <v>2.7354550267662803</v>
      </c>
      <c r="E26" s="115">
        <v>1395</v>
      </c>
      <c r="F26" s="114">
        <v>1445</v>
      </c>
      <c r="G26" s="114">
        <v>1438</v>
      </c>
      <c r="H26" s="114">
        <v>1392</v>
      </c>
      <c r="I26" s="140">
        <v>1398</v>
      </c>
      <c r="J26" s="115">
        <v>-3</v>
      </c>
      <c r="K26" s="116">
        <v>-0.21459227467811159</v>
      </c>
    </row>
    <row r="27" spans="1:255" ht="14.1" customHeight="1" x14ac:dyDescent="0.2">
      <c r="A27" s="306">
        <v>27</v>
      </c>
      <c r="B27" s="307" t="s">
        <v>244</v>
      </c>
      <c r="C27" s="308"/>
      <c r="D27" s="113">
        <v>1.3745906621958155</v>
      </c>
      <c r="E27" s="115">
        <v>701</v>
      </c>
      <c r="F27" s="114">
        <v>717</v>
      </c>
      <c r="G27" s="114">
        <v>707</v>
      </c>
      <c r="H27" s="114">
        <v>680</v>
      </c>
      <c r="I27" s="140">
        <v>674</v>
      </c>
      <c r="J27" s="115">
        <v>27</v>
      </c>
      <c r="K27" s="116">
        <v>4.0059347181008906</v>
      </c>
    </row>
    <row r="28" spans="1:255" ht="14.1" customHeight="1" x14ac:dyDescent="0.2">
      <c r="A28" s="306">
        <v>28</v>
      </c>
      <c r="B28" s="307" t="s">
        <v>245</v>
      </c>
      <c r="C28" s="308"/>
      <c r="D28" s="113">
        <v>0.19216816675490714</v>
      </c>
      <c r="E28" s="115">
        <v>98</v>
      </c>
      <c r="F28" s="114">
        <v>102</v>
      </c>
      <c r="G28" s="114">
        <v>110</v>
      </c>
      <c r="H28" s="114">
        <v>116</v>
      </c>
      <c r="I28" s="140">
        <v>113</v>
      </c>
      <c r="J28" s="115">
        <v>-15</v>
      </c>
      <c r="K28" s="116">
        <v>-13.274336283185841</v>
      </c>
    </row>
    <row r="29" spans="1:255" ht="14.1" customHeight="1" x14ac:dyDescent="0.2">
      <c r="A29" s="306">
        <v>29</v>
      </c>
      <c r="B29" s="307" t="s">
        <v>246</v>
      </c>
      <c r="C29" s="308"/>
      <c r="D29" s="113">
        <v>2.2275820146283114</v>
      </c>
      <c r="E29" s="115">
        <v>1136</v>
      </c>
      <c r="F29" s="114">
        <v>1180</v>
      </c>
      <c r="G29" s="114">
        <v>1243</v>
      </c>
      <c r="H29" s="114">
        <v>1362</v>
      </c>
      <c r="I29" s="140">
        <v>1301</v>
      </c>
      <c r="J29" s="115">
        <v>-165</v>
      </c>
      <c r="K29" s="116">
        <v>-12.682551883166795</v>
      </c>
    </row>
    <row r="30" spans="1:255" ht="14.1" customHeight="1" x14ac:dyDescent="0.2">
      <c r="A30" s="306" t="s">
        <v>247</v>
      </c>
      <c r="B30" s="307" t="s">
        <v>248</v>
      </c>
      <c r="C30" s="308"/>
      <c r="D30" s="113">
        <v>0.93142733886307039</v>
      </c>
      <c r="E30" s="115">
        <v>475</v>
      </c>
      <c r="F30" s="114" t="s">
        <v>513</v>
      </c>
      <c r="G30" s="114" t="s">
        <v>513</v>
      </c>
      <c r="H30" s="114" t="s">
        <v>513</v>
      </c>
      <c r="I30" s="140" t="s">
        <v>513</v>
      </c>
      <c r="J30" s="115" t="s">
        <v>513</v>
      </c>
      <c r="K30" s="116" t="s">
        <v>513</v>
      </c>
    </row>
    <row r="31" spans="1:255" ht="14.1" customHeight="1" x14ac:dyDescent="0.2">
      <c r="A31" s="306" t="s">
        <v>249</v>
      </c>
      <c r="B31" s="307" t="s">
        <v>250</v>
      </c>
      <c r="C31" s="308"/>
      <c r="D31" s="113">
        <v>1.290271976782948</v>
      </c>
      <c r="E31" s="115">
        <v>658</v>
      </c>
      <c r="F31" s="114">
        <v>700</v>
      </c>
      <c r="G31" s="114">
        <v>746</v>
      </c>
      <c r="H31" s="114">
        <v>757</v>
      </c>
      <c r="I31" s="140">
        <v>719</v>
      </c>
      <c r="J31" s="115">
        <v>-61</v>
      </c>
      <c r="K31" s="116">
        <v>-8.4840055632823361</v>
      </c>
    </row>
    <row r="32" spans="1:255" ht="14.1" customHeight="1" x14ac:dyDescent="0.2">
      <c r="A32" s="306">
        <v>31</v>
      </c>
      <c r="B32" s="307" t="s">
        <v>251</v>
      </c>
      <c r="C32" s="308"/>
      <c r="D32" s="113">
        <v>1.2177186893346668</v>
      </c>
      <c r="E32" s="115">
        <v>621</v>
      </c>
      <c r="F32" s="114">
        <v>615</v>
      </c>
      <c r="G32" s="114">
        <v>612</v>
      </c>
      <c r="H32" s="114">
        <v>608</v>
      </c>
      <c r="I32" s="140">
        <v>607</v>
      </c>
      <c r="J32" s="115">
        <v>14</v>
      </c>
      <c r="K32" s="116">
        <v>2.3064250411861615</v>
      </c>
    </row>
    <row r="33" spans="1:11" ht="14.1" customHeight="1" x14ac:dyDescent="0.2">
      <c r="A33" s="306">
        <v>32</v>
      </c>
      <c r="B33" s="307" t="s">
        <v>252</v>
      </c>
      <c r="C33" s="308"/>
      <c r="D33" s="113">
        <v>1.6255858187736534</v>
      </c>
      <c r="E33" s="115">
        <v>829</v>
      </c>
      <c r="F33" s="114">
        <v>821</v>
      </c>
      <c r="G33" s="114">
        <v>874</v>
      </c>
      <c r="H33" s="114">
        <v>899</v>
      </c>
      <c r="I33" s="140">
        <v>884</v>
      </c>
      <c r="J33" s="115">
        <v>-55</v>
      </c>
      <c r="K33" s="116">
        <v>-6.2217194570135748</v>
      </c>
    </row>
    <row r="34" spans="1:11" ht="14.1" customHeight="1" x14ac:dyDescent="0.2">
      <c r="A34" s="306">
        <v>33</v>
      </c>
      <c r="B34" s="307" t="s">
        <v>253</v>
      </c>
      <c r="C34" s="308"/>
      <c r="D34" s="113">
        <v>1.1961487930662589</v>
      </c>
      <c r="E34" s="115">
        <v>610</v>
      </c>
      <c r="F34" s="114">
        <v>636</v>
      </c>
      <c r="G34" s="114">
        <v>666</v>
      </c>
      <c r="H34" s="114">
        <v>663</v>
      </c>
      <c r="I34" s="140">
        <v>648</v>
      </c>
      <c r="J34" s="115">
        <v>-38</v>
      </c>
      <c r="K34" s="116">
        <v>-5.8641975308641978</v>
      </c>
    </row>
    <row r="35" spans="1:11" ht="14.1" customHeight="1" x14ac:dyDescent="0.2">
      <c r="A35" s="306">
        <v>34</v>
      </c>
      <c r="B35" s="307" t="s">
        <v>254</v>
      </c>
      <c r="C35" s="308"/>
      <c r="D35" s="113">
        <v>2.0158048512657607</v>
      </c>
      <c r="E35" s="115">
        <v>1028</v>
      </c>
      <c r="F35" s="114">
        <v>1048</v>
      </c>
      <c r="G35" s="114">
        <v>1060</v>
      </c>
      <c r="H35" s="114">
        <v>1063</v>
      </c>
      <c r="I35" s="140">
        <v>1066</v>
      </c>
      <c r="J35" s="115">
        <v>-38</v>
      </c>
      <c r="K35" s="116">
        <v>-3.5647279549718576</v>
      </c>
    </row>
    <row r="36" spans="1:11" ht="14.1" customHeight="1" x14ac:dyDescent="0.2">
      <c r="A36" s="306">
        <v>41</v>
      </c>
      <c r="B36" s="307" t="s">
        <v>255</v>
      </c>
      <c r="C36" s="308"/>
      <c r="D36" s="113">
        <v>0.77455536600192165</v>
      </c>
      <c r="E36" s="115">
        <v>395</v>
      </c>
      <c r="F36" s="114">
        <v>389</v>
      </c>
      <c r="G36" s="114">
        <v>382</v>
      </c>
      <c r="H36" s="114">
        <v>386</v>
      </c>
      <c r="I36" s="140">
        <v>376</v>
      </c>
      <c r="J36" s="115">
        <v>19</v>
      </c>
      <c r="K36" s="116">
        <v>5.0531914893617023</v>
      </c>
    </row>
    <row r="37" spans="1:11" ht="14.1" customHeight="1" x14ac:dyDescent="0.2">
      <c r="A37" s="306">
        <v>42</v>
      </c>
      <c r="B37" s="307" t="s">
        <v>256</v>
      </c>
      <c r="C37" s="308"/>
      <c r="D37" s="113" t="s">
        <v>513</v>
      </c>
      <c r="E37" s="115" t="s">
        <v>513</v>
      </c>
      <c r="F37" s="114" t="s">
        <v>513</v>
      </c>
      <c r="G37" s="114" t="s">
        <v>513</v>
      </c>
      <c r="H37" s="114" t="s">
        <v>513</v>
      </c>
      <c r="I37" s="140">
        <v>49</v>
      </c>
      <c r="J37" s="115" t="s">
        <v>513</v>
      </c>
      <c r="K37" s="116" t="s">
        <v>513</v>
      </c>
    </row>
    <row r="38" spans="1:11" ht="14.1" customHeight="1" x14ac:dyDescent="0.2">
      <c r="A38" s="306">
        <v>43</v>
      </c>
      <c r="B38" s="307" t="s">
        <v>257</v>
      </c>
      <c r="C38" s="308"/>
      <c r="D38" s="113">
        <v>2.1883640214130242</v>
      </c>
      <c r="E38" s="115">
        <v>1116</v>
      </c>
      <c r="F38" s="114">
        <v>1106</v>
      </c>
      <c r="G38" s="114">
        <v>1102</v>
      </c>
      <c r="H38" s="114">
        <v>1082</v>
      </c>
      <c r="I38" s="140">
        <v>1074</v>
      </c>
      <c r="J38" s="115">
        <v>42</v>
      </c>
      <c r="K38" s="116">
        <v>3.9106145251396649</v>
      </c>
    </row>
    <row r="39" spans="1:11" ht="14.1" customHeight="1" x14ac:dyDescent="0.2">
      <c r="A39" s="306">
        <v>51</v>
      </c>
      <c r="B39" s="307" t="s">
        <v>258</v>
      </c>
      <c r="C39" s="308"/>
      <c r="D39" s="113">
        <v>4.7865560719257996</v>
      </c>
      <c r="E39" s="115">
        <v>2441</v>
      </c>
      <c r="F39" s="114">
        <v>2461</v>
      </c>
      <c r="G39" s="114">
        <v>2479</v>
      </c>
      <c r="H39" s="114">
        <v>2449</v>
      </c>
      <c r="I39" s="140">
        <v>2493</v>
      </c>
      <c r="J39" s="115">
        <v>-52</v>
      </c>
      <c r="K39" s="116">
        <v>-2.0858403529883676</v>
      </c>
    </row>
    <row r="40" spans="1:11" ht="14.1" customHeight="1" x14ac:dyDescent="0.2">
      <c r="A40" s="306" t="s">
        <v>259</v>
      </c>
      <c r="B40" s="307" t="s">
        <v>260</v>
      </c>
      <c r="C40" s="308"/>
      <c r="D40" s="113">
        <v>3.8394415357766145</v>
      </c>
      <c r="E40" s="115">
        <v>1958</v>
      </c>
      <c r="F40" s="114">
        <v>2010</v>
      </c>
      <c r="G40" s="114">
        <v>2009</v>
      </c>
      <c r="H40" s="114">
        <v>1994</v>
      </c>
      <c r="I40" s="140">
        <v>2054</v>
      </c>
      <c r="J40" s="115">
        <v>-96</v>
      </c>
      <c r="K40" s="116">
        <v>-4.6738072054527748</v>
      </c>
    </row>
    <row r="41" spans="1:11" ht="14.1" customHeight="1" x14ac:dyDescent="0.2">
      <c r="A41" s="306"/>
      <c r="B41" s="307" t="s">
        <v>261</v>
      </c>
      <c r="C41" s="308"/>
      <c r="D41" s="113">
        <v>2.3275878973272937</v>
      </c>
      <c r="E41" s="115">
        <v>1187</v>
      </c>
      <c r="F41" s="114">
        <v>1233</v>
      </c>
      <c r="G41" s="114">
        <v>1230</v>
      </c>
      <c r="H41" s="114">
        <v>1191</v>
      </c>
      <c r="I41" s="140">
        <v>1207</v>
      </c>
      <c r="J41" s="115">
        <v>-20</v>
      </c>
      <c r="K41" s="116">
        <v>-1.6570008285004143</v>
      </c>
    </row>
    <row r="42" spans="1:11" ht="14.1" customHeight="1" x14ac:dyDescent="0.2">
      <c r="A42" s="306">
        <v>52</v>
      </c>
      <c r="B42" s="307" t="s">
        <v>262</v>
      </c>
      <c r="C42" s="308"/>
      <c r="D42" s="113">
        <v>2.8589917053944349</v>
      </c>
      <c r="E42" s="115">
        <v>1458</v>
      </c>
      <c r="F42" s="114">
        <v>1477</v>
      </c>
      <c r="G42" s="114">
        <v>1485</v>
      </c>
      <c r="H42" s="114">
        <v>1466</v>
      </c>
      <c r="I42" s="140">
        <v>1468</v>
      </c>
      <c r="J42" s="115">
        <v>-10</v>
      </c>
      <c r="K42" s="116">
        <v>-0.68119891008174382</v>
      </c>
    </row>
    <row r="43" spans="1:11" ht="14.1" customHeight="1" x14ac:dyDescent="0.2">
      <c r="A43" s="306" t="s">
        <v>263</v>
      </c>
      <c r="B43" s="307" t="s">
        <v>264</v>
      </c>
      <c r="C43" s="308"/>
      <c r="D43" s="113">
        <v>2.5413259603506089</v>
      </c>
      <c r="E43" s="115">
        <v>1296</v>
      </c>
      <c r="F43" s="114">
        <v>1312</v>
      </c>
      <c r="G43" s="114">
        <v>1323</v>
      </c>
      <c r="H43" s="114">
        <v>1315</v>
      </c>
      <c r="I43" s="140">
        <v>1314</v>
      </c>
      <c r="J43" s="115">
        <v>-18</v>
      </c>
      <c r="K43" s="116">
        <v>-1.3698630136986301</v>
      </c>
    </row>
    <row r="44" spans="1:11" ht="14.1" customHeight="1" x14ac:dyDescent="0.2">
      <c r="A44" s="306">
        <v>53</v>
      </c>
      <c r="B44" s="307" t="s">
        <v>265</v>
      </c>
      <c r="C44" s="308"/>
      <c r="D44" s="113">
        <v>1.6902955075788773</v>
      </c>
      <c r="E44" s="115">
        <v>862</v>
      </c>
      <c r="F44" s="114">
        <v>890</v>
      </c>
      <c r="G44" s="114">
        <v>900</v>
      </c>
      <c r="H44" s="114">
        <v>901</v>
      </c>
      <c r="I44" s="140">
        <v>847</v>
      </c>
      <c r="J44" s="115">
        <v>15</v>
      </c>
      <c r="K44" s="116">
        <v>1.7709563164108619</v>
      </c>
    </row>
    <row r="45" spans="1:11" ht="14.1" customHeight="1" x14ac:dyDescent="0.2">
      <c r="A45" s="306" t="s">
        <v>266</v>
      </c>
      <c r="B45" s="307" t="s">
        <v>267</v>
      </c>
      <c r="C45" s="308"/>
      <c r="D45" s="113">
        <v>1.6393121163990039</v>
      </c>
      <c r="E45" s="115">
        <v>836</v>
      </c>
      <c r="F45" s="114">
        <v>863</v>
      </c>
      <c r="G45" s="114">
        <v>872</v>
      </c>
      <c r="H45" s="114">
        <v>876</v>
      </c>
      <c r="I45" s="140">
        <v>821</v>
      </c>
      <c r="J45" s="115">
        <v>15</v>
      </c>
      <c r="K45" s="116">
        <v>1.8270401948842874</v>
      </c>
    </row>
    <row r="46" spans="1:11" ht="14.1" customHeight="1" x14ac:dyDescent="0.2">
      <c r="A46" s="306">
        <v>54</v>
      </c>
      <c r="B46" s="307" t="s">
        <v>268</v>
      </c>
      <c r="C46" s="308"/>
      <c r="D46" s="113">
        <v>1.9942349549973528</v>
      </c>
      <c r="E46" s="115">
        <v>1017</v>
      </c>
      <c r="F46" s="114">
        <v>1039</v>
      </c>
      <c r="G46" s="114">
        <v>972</v>
      </c>
      <c r="H46" s="114">
        <v>1044</v>
      </c>
      <c r="I46" s="140">
        <v>896</v>
      </c>
      <c r="J46" s="115">
        <v>121</v>
      </c>
      <c r="K46" s="116">
        <v>13.504464285714286</v>
      </c>
    </row>
    <row r="47" spans="1:11" ht="14.1" customHeight="1" x14ac:dyDescent="0.2">
      <c r="A47" s="306">
        <v>61</v>
      </c>
      <c r="B47" s="307" t="s">
        <v>269</v>
      </c>
      <c r="C47" s="308"/>
      <c r="D47" s="113">
        <v>2.0628664431241055</v>
      </c>
      <c r="E47" s="115">
        <v>1052</v>
      </c>
      <c r="F47" s="114">
        <v>1053</v>
      </c>
      <c r="G47" s="114">
        <v>1058</v>
      </c>
      <c r="H47" s="114">
        <v>1045</v>
      </c>
      <c r="I47" s="140">
        <v>1033</v>
      </c>
      <c r="J47" s="115">
        <v>19</v>
      </c>
      <c r="K47" s="116">
        <v>1.8393030009680542</v>
      </c>
    </row>
    <row r="48" spans="1:11" ht="14.1" customHeight="1" x14ac:dyDescent="0.2">
      <c r="A48" s="306">
        <v>62</v>
      </c>
      <c r="B48" s="307" t="s">
        <v>270</v>
      </c>
      <c r="C48" s="308"/>
      <c r="D48" s="113">
        <v>6.0415318548149894</v>
      </c>
      <c r="E48" s="115">
        <v>3081</v>
      </c>
      <c r="F48" s="114">
        <v>3106</v>
      </c>
      <c r="G48" s="114">
        <v>3077</v>
      </c>
      <c r="H48" s="114">
        <v>3046</v>
      </c>
      <c r="I48" s="140">
        <v>3087</v>
      </c>
      <c r="J48" s="115">
        <v>-6</v>
      </c>
      <c r="K48" s="116">
        <v>-0.19436345966958213</v>
      </c>
    </row>
    <row r="49" spans="1:11" ht="14.1" customHeight="1" x14ac:dyDescent="0.2">
      <c r="A49" s="306">
        <v>63</v>
      </c>
      <c r="B49" s="307" t="s">
        <v>271</v>
      </c>
      <c r="C49" s="308"/>
      <c r="D49" s="113">
        <v>2.3079789007196503</v>
      </c>
      <c r="E49" s="115">
        <v>1177</v>
      </c>
      <c r="F49" s="114">
        <v>1215</v>
      </c>
      <c r="G49" s="114">
        <v>1368</v>
      </c>
      <c r="H49" s="114">
        <v>1376</v>
      </c>
      <c r="I49" s="140">
        <v>1234</v>
      </c>
      <c r="J49" s="115">
        <v>-57</v>
      </c>
      <c r="K49" s="116">
        <v>-4.6191247974068075</v>
      </c>
    </row>
    <row r="50" spans="1:11" ht="14.1" customHeight="1" x14ac:dyDescent="0.2">
      <c r="A50" s="306" t="s">
        <v>272</v>
      </c>
      <c r="B50" s="307" t="s">
        <v>273</v>
      </c>
      <c r="C50" s="308"/>
      <c r="D50" s="113">
        <v>0.36864913622369944</v>
      </c>
      <c r="E50" s="115">
        <v>188</v>
      </c>
      <c r="F50" s="114">
        <v>195</v>
      </c>
      <c r="G50" s="114">
        <v>199</v>
      </c>
      <c r="H50" s="114">
        <v>185</v>
      </c>
      <c r="I50" s="140">
        <v>169</v>
      </c>
      <c r="J50" s="115">
        <v>19</v>
      </c>
      <c r="K50" s="116">
        <v>11.242603550295858</v>
      </c>
    </row>
    <row r="51" spans="1:11" ht="14.1" customHeight="1" x14ac:dyDescent="0.2">
      <c r="A51" s="306" t="s">
        <v>274</v>
      </c>
      <c r="B51" s="307" t="s">
        <v>275</v>
      </c>
      <c r="C51" s="308"/>
      <c r="D51" s="113">
        <v>1.6412730160597682</v>
      </c>
      <c r="E51" s="115">
        <v>837</v>
      </c>
      <c r="F51" s="114">
        <v>866</v>
      </c>
      <c r="G51" s="114">
        <v>1013</v>
      </c>
      <c r="H51" s="114">
        <v>1036</v>
      </c>
      <c r="I51" s="140">
        <v>923</v>
      </c>
      <c r="J51" s="115">
        <v>-86</v>
      </c>
      <c r="K51" s="116">
        <v>-9.3174431202600214</v>
      </c>
    </row>
    <row r="52" spans="1:11" ht="14.1" customHeight="1" x14ac:dyDescent="0.2">
      <c r="A52" s="306">
        <v>71</v>
      </c>
      <c r="B52" s="307" t="s">
        <v>276</v>
      </c>
      <c r="C52" s="308"/>
      <c r="D52" s="113">
        <v>11.985018726591761</v>
      </c>
      <c r="E52" s="115">
        <v>6112</v>
      </c>
      <c r="F52" s="114">
        <v>6105</v>
      </c>
      <c r="G52" s="114">
        <v>6086</v>
      </c>
      <c r="H52" s="114">
        <v>5946</v>
      </c>
      <c r="I52" s="140">
        <v>5951</v>
      </c>
      <c r="J52" s="115">
        <v>161</v>
      </c>
      <c r="K52" s="116">
        <v>2.7054276592169382</v>
      </c>
    </row>
    <row r="53" spans="1:11" ht="14.1" customHeight="1" x14ac:dyDescent="0.2">
      <c r="A53" s="306" t="s">
        <v>277</v>
      </c>
      <c r="B53" s="307" t="s">
        <v>278</v>
      </c>
      <c r="C53" s="308"/>
      <c r="D53" s="113">
        <v>4.2178951703041356</v>
      </c>
      <c r="E53" s="115">
        <v>2151</v>
      </c>
      <c r="F53" s="114">
        <v>2194</v>
      </c>
      <c r="G53" s="114">
        <v>2167</v>
      </c>
      <c r="H53" s="114">
        <v>2110</v>
      </c>
      <c r="I53" s="140">
        <v>2122</v>
      </c>
      <c r="J53" s="115">
        <v>29</v>
      </c>
      <c r="K53" s="116">
        <v>1.3666352497643732</v>
      </c>
    </row>
    <row r="54" spans="1:11" ht="14.1" customHeight="1" x14ac:dyDescent="0.2">
      <c r="A54" s="306" t="s">
        <v>279</v>
      </c>
      <c r="B54" s="307" t="s">
        <v>280</v>
      </c>
      <c r="C54" s="308"/>
      <c r="D54" s="113">
        <v>6.4278290879855682</v>
      </c>
      <c r="E54" s="115">
        <v>3278</v>
      </c>
      <c r="F54" s="114">
        <v>3245</v>
      </c>
      <c r="G54" s="114">
        <v>3259</v>
      </c>
      <c r="H54" s="114">
        <v>3194</v>
      </c>
      <c r="I54" s="140">
        <v>3200</v>
      </c>
      <c r="J54" s="115">
        <v>78</v>
      </c>
      <c r="K54" s="116">
        <v>2.4375</v>
      </c>
    </row>
    <row r="55" spans="1:11" ht="14.1" customHeight="1" x14ac:dyDescent="0.2">
      <c r="A55" s="306">
        <v>72</v>
      </c>
      <c r="B55" s="307" t="s">
        <v>281</v>
      </c>
      <c r="C55" s="308"/>
      <c r="D55" s="113">
        <v>4.0688667960860441</v>
      </c>
      <c r="E55" s="115">
        <v>2075</v>
      </c>
      <c r="F55" s="114">
        <v>2084</v>
      </c>
      <c r="G55" s="114">
        <v>2083</v>
      </c>
      <c r="H55" s="114">
        <v>2045</v>
      </c>
      <c r="I55" s="140">
        <v>2057</v>
      </c>
      <c r="J55" s="115">
        <v>18</v>
      </c>
      <c r="K55" s="116">
        <v>0.87506076810889644</v>
      </c>
    </row>
    <row r="56" spans="1:11" ht="14.1" customHeight="1" x14ac:dyDescent="0.2">
      <c r="A56" s="306" t="s">
        <v>282</v>
      </c>
      <c r="B56" s="307" t="s">
        <v>283</v>
      </c>
      <c r="C56" s="308"/>
      <c r="D56" s="113">
        <v>1.9295252661921289</v>
      </c>
      <c r="E56" s="115">
        <v>984</v>
      </c>
      <c r="F56" s="114">
        <v>998</v>
      </c>
      <c r="G56" s="114">
        <v>990</v>
      </c>
      <c r="H56" s="114">
        <v>975</v>
      </c>
      <c r="I56" s="140">
        <v>985</v>
      </c>
      <c r="J56" s="115">
        <v>-1</v>
      </c>
      <c r="K56" s="116">
        <v>-0.10152284263959391</v>
      </c>
    </row>
    <row r="57" spans="1:11" ht="14.1" customHeight="1" x14ac:dyDescent="0.2">
      <c r="A57" s="306" t="s">
        <v>284</v>
      </c>
      <c r="B57" s="307" t="s">
        <v>285</v>
      </c>
      <c r="C57" s="308"/>
      <c r="D57" s="113">
        <v>1.4569484479479184</v>
      </c>
      <c r="E57" s="115">
        <v>743</v>
      </c>
      <c r="F57" s="114">
        <v>739</v>
      </c>
      <c r="G57" s="114">
        <v>732</v>
      </c>
      <c r="H57" s="114">
        <v>735</v>
      </c>
      <c r="I57" s="140">
        <v>735</v>
      </c>
      <c r="J57" s="115">
        <v>8</v>
      </c>
      <c r="K57" s="116">
        <v>1.08843537414966</v>
      </c>
    </row>
    <row r="58" spans="1:11" ht="14.1" customHeight="1" x14ac:dyDescent="0.2">
      <c r="A58" s="306">
        <v>73</v>
      </c>
      <c r="B58" s="307" t="s">
        <v>286</v>
      </c>
      <c r="C58" s="308"/>
      <c r="D58" s="113">
        <v>7.5220110986920803</v>
      </c>
      <c r="E58" s="115">
        <v>3836</v>
      </c>
      <c r="F58" s="114">
        <v>3821</v>
      </c>
      <c r="G58" s="114">
        <v>3828</v>
      </c>
      <c r="H58" s="114">
        <v>3739</v>
      </c>
      <c r="I58" s="140">
        <v>3764</v>
      </c>
      <c r="J58" s="115">
        <v>72</v>
      </c>
      <c r="K58" s="116">
        <v>1.9128586609989373</v>
      </c>
    </row>
    <row r="59" spans="1:11" ht="14.1" customHeight="1" x14ac:dyDescent="0.2">
      <c r="A59" s="306" t="s">
        <v>287</v>
      </c>
      <c r="B59" s="307" t="s">
        <v>288</v>
      </c>
      <c r="C59" s="308"/>
      <c r="D59" s="113">
        <v>6.6768633449026416</v>
      </c>
      <c r="E59" s="115">
        <v>3405</v>
      </c>
      <c r="F59" s="114">
        <v>3385</v>
      </c>
      <c r="G59" s="114">
        <v>3395</v>
      </c>
      <c r="H59" s="114">
        <v>3310</v>
      </c>
      <c r="I59" s="140">
        <v>3325</v>
      </c>
      <c r="J59" s="115">
        <v>80</v>
      </c>
      <c r="K59" s="116">
        <v>2.4060150375939848</v>
      </c>
    </row>
    <row r="60" spans="1:11" ht="14.1" customHeight="1" x14ac:dyDescent="0.2">
      <c r="A60" s="306">
        <v>81</v>
      </c>
      <c r="B60" s="307" t="s">
        <v>289</v>
      </c>
      <c r="C60" s="308"/>
      <c r="D60" s="113">
        <v>9.8417553973763159</v>
      </c>
      <c r="E60" s="115">
        <v>5019</v>
      </c>
      <c r="F60" s="114">
        <v>5014</v>
      </c>
      <c r="G60" s="114">
        <v>5001</v>
      </c>
      <c r="H60" s="114">
        <v>4889</v>
      </c>
      <c r="I60" s="140">
        <v>4891</v>
      </c>
      <c r="J60" s="115">
        <v>128</v>
      </c>
      <c r="K60" s="116">
        <v>2.6170517276630547</v>
      </c>
    </row>
    <row r="61" spans="1:11" ht="14.1" customHeight="1" x14ac:dyDescent="0.2">
      <c r="A61" s="306" t="s">
        <v>290</v>
      </c>
      <c r="B61" s="307" t="s">
        <v>291</v>
      </c>
      <c r="C61" s="308"/>
      <c r="D61" s="113">
        <v>1.8452065807792615</v>
      </c>
      <c r="E61" s="115">
        <v>941</v>
      </c>
      <c r="F61" s="114">
        <v>947</v>
      </c>
      <c r="G61" s="114">
        <v>969</v>
      </c>
      <c r="H61" s="114">
        <v>940</v>
      </c>
      <c r="I61" s="140">
        <v>941</v>
      </c>
      <c r="J61" s="115">
        <v>0</v>
      </c>
      <c r="K61" s="116">
        <v>0</v>
      </c>
    </row>
    <row r="62" spans="1:11" ht="14.1" customHeight="1" x14ac:dyDescent="0.2">
      <c r="A62" s="306" t="s">
        <v>292</v>
      </c>
      <c r="B62" s="307" t="s">
        <v>293</v>
      </c>
      <c r="C62" s="308"/>
      <c r="D62" s="113">
        <v>4.5512481126340765</v>
      </c>
      <c r="E62" s="115">
        <v>2321</v>
      </c>
      <c r="F62" s="114">
        <v>2329</v>
      </c>
      <c r="G62" s="114">
        <v>2317</v>
      </c>
      <c r="H62" s="114">
        <v>2275</v>
      </c>
      <c r="I62" s="140">
        <v>2283</v>
      </c>
      <c r="J62" s="115">
        <v>38</v>
      </c>
      <c r="K62" s="116">
        <v>1.6644765659220324</v>
      </c>
    </row>
    <row r="63" spans="1:11" ht="14.1" customHeight="1" x14ac:dyDescent="0.2">
      <c r="A63" s="306"/>
      <c r="B63" s="307" t="s">
        <v>294</v>
      </c>
      <c r="C63" s="308"/>
      <c r="D63" s="113">
        <v>3.525697590054317</v>
      </c>
      <c r="E63" s="115">
        <v>1798</v>
      </c>
      <c r="F63" s="114">
        <v>1809</v>
      </c>
      <c r="G63" s="114">
        <v>1815</v>
      </c>
      <c r="H63" s="114">
        <v>1803</v>
      </c>
      <c r="I63" s="140">
        <v>1788</v>
      </c>
      <c r="J63" s="115">
        <v>10</v>
      </c>
      <c r="K63" s="116">
        <v>0.5592841163310962</v>
      </c>
    </row>
    <row r="64" spans="1:11" ht="14.1" customHeight="1" x14ac:dyDescent="0.2">
      <c r="A64" s="306" t="s">
        <v>295</v>
      </c>
      <c r="B64" s="307" t="s">
        <v>296</v>
      </c>
      <c r="C64" s="308"/>
      <c r="D64" s="113">
        <v>1.2432103849246035</v>
      </c>
      <c r="E64" s="115">
        <v>634</v>
      </c>
      <c r="F64" s="114">
        <v>620</v>
      </c>
      <c r="G64" s="114">
        <v>610</v>
      </c>
      <c r="H64" s="114">
        <v>608</v>
      </c>
      <c r="I64" s="140">
        <v>601</v>
      </c>
      <c r="J64" s="115">
        <v>33</v>
      </c>
      <c r="K64" s="116">
        <v>5.4908485856905154</v>
      </c>
    </row>
    <row r="65" spans="1:11" ht="14.1" customHeight="1" x14ac:dyDescent="0.2">
      <c r="A65" s="306" t="s">
        <v>297</v>
      </c>
      <c r="B65" s="307" t="s">
        <v>298</v>
      </c>
      <c r="C65" s="308"/>
      <c r="D65" s="113">
        <v>0.84710865345020292</v>
      </c>
      <c r="E65" s="115">
        <v>432</v>
      </c>
      <c r="F65" s="114">
        <v>427</v>
      </c>
      <c r="G65" s="114">
        <v>418</v>
      </c>
      <c r="H65" s="114">
        <v>412</v>
      </c>
      <c r="I65" s="140">
        <v>415</v>
      </c>
      <c r="J65" s="115">
        <v>17</v>
      </c>
      <c r="K65" s="116">
        <v>4.096385542168675</v>
      </c>
    </row>
    <row r="66" spans="1:11" ht="14.1" customHeight="1" x14ac:dyDescent="0.2">
      <c r="A66" s="306">
        <v>82</v>
      </c>
      <c r="B66" s="307" t="s">
        <v>299</v>
      </c>
      <c r="C66" s="308"/>
      <c r="D66" s="113">
        <v>4.3610408455399341</v>
      </c>
      <c r="E66" s="115">
        <v>2224</v>
      </c>
      <c r="F66" s="114">
        <v>2210</v>
      </c>
      <c r="G66" s="114">
        <v>2208</v>
      </c>
      <c r="H66" s="114">
        <v>2143</v>
      </c>
      <c r="I66" s="140">
        <v>2134</v>
      </c>
      <c r="J66" s="115">
        <v>90</v>
      </c>
      <c r="K66" s="116">
        <v>4.2174320524835993</v>
      </c>
    </row>
    <row r="67" spans="1:11" ht="14.1" customHeight="1" x14ac:dyDescent="0.2">
      <c r="A67" s="306" t="s">
        <v>300</v>
      </c>
      <c r="B67" s="307" t="s">
        <v>301</v>
      </c>
      <c r="C67" s="308"/>
      <c r="D67" s="113">
        <v>2.6040747494950685</v>
      </c>
      <c r="E67" s="115">
        <v>1328</v>
      </c>
      <c r="F67" s="114">
        <v>1323</v>
      </c>
      <c r="G67" s="114">
        <v>1319</v>
      </c>
      <c r="H67" s="114">
        <v>1276</v>
      </c>
      <c r="I67" s="140">
        <v>1270</v>
      </c>
      <c r="J67" s="115">
        <v>58</v>
      </c>
      <c r="K67" s="116">
        <v>4.5669291338582676</v>
      </c>
    </row>
    <row r="68" spans="1:11" ht="14.1" customHeight="1" x14ac:dyDescent="0.2">
      <c r="A68" s="306" t="s">
        <v>302</v>
      </c>
      <c r="B68" s="307" t="s">
        <v>303</v>
      </c>
      <c r="C68" s="308"/>
      <c r="D68" s="113">
        <v>0.9000529442908406</v>
      </c>
      <c r="E68" s="115">
        <v>459</v>
      </c>
      <c r="F68" s="114">
        <v>447</v>
      </c>
      <c r="G68" s="114">
        <v>450</v>
      </c>
      <c r="H68" s="114">
        <v>433</v>
      </c>
      <c r="I68" s="140">
        <v>430</v>
      </c>
      <c r="J68" s="115">
        <v>29</v>
      </c>
      <c r="K68" s="116">
        <v>6.7441860465116283</v>
      </c>
    </row>
    <row r="69" spans="1:11" ht="14.1" customHeight="1" x14ac:dyDescent="0.2">
      <c r="A69" s="306">
        <v>83</v>
      </c>
      <c r="B69" s="307" t="s">
        <v>304</v>
      </c>
      <c r="C69" s="308"/>
      <c r="D69" s="113">
        <v>5.5885640331784225</v>
      </c>
      <c r="E69" s="115">
        <v>2850</v>
      </c>
      <c r="F69" s="114">
        <v>2688</v>
      </c>
      <c r="G69" s="114">
        <v>2662</v>
      </c>
      <c r="H69" s="114">
        <v>2583</v>
      </c>
      <c r="I69" s="140">
        <v>2591</v>
      </c>
      <c r="J69" s="115">
        <v>259</v>
      </c>
      <c r="K69" s="116">
        <v>9.9961404862987262</v>
      </c>
    </row>
    <row r="70" spans="1:11" ht="14.1" customHeight="1" x14ac:dyDescent="0.2">
      <c r="A70" s="306" t="s">
        <v>305</v>
      </c>
      <c r="B70" s="307" t="s">
        <v>306</v>
      </c>
      <c r="C70" s="308"/>
      <c r="D70" s="113">
        <v>5.0179422318959936</v>
      </c>
      <c r="E70" s="115">
        <v>2559</v>
      </c>
      <c r="F70" s="114">
        <v>2400</v>
      </c>
      <c r="G70" s="114">
        <v>2370</v>
      </c>
      <c r="H70" s="114">
        <v>2298</v>
      </c>
      <c r="I70" s="140">
        <v>2314</v>
      </c>
      <c r="J70" s="115">
        <v>245</v>
      </c>
      <c r="K70" s="116">
        <v>10.587726879861711</v>
      </c>
    </row>
    <row r="71" spans="1:11" ht="14.1" customHeight="1" x14ac:dyDescent="0.2">
      <c r="A71" s="306"/>
      <c r="B71" s="307" t="s">
        <v>307</v>
      </c>
      <c r="C71" s="308"/>
      <c r="D71" s="113">
        <v>2.5628958566190168</v>
      </c>
      <c r="E71" s="115">
        <v>1307</v>
      </c>
      <c r="F71" s="114">
        <v>1244</v>
      </c>
      <c r="G71" s="114">
        <v>1240</v>
      </c>
      <c r="H71" s="114">
        <v>1176</v>
      </c>
      <c r="I71" s="140">
        <v>1180</v>
      </c>
      <c r="J71" s="115">
        <v>127</v>
      </c>
      <c r="K71" s="116">
        <v>10.76271186440678</v>
      </c>
    </row>
    <row r="72" spans="1:11" ht="14.1" customHeight="1" x14ac:dyDescent="0.2">
      <c r="A72" s="306">
        <v>84</v>
      </c>
      <c r="B72" s="307" t="s">
        <v>308</v>
      </c>
      <c r="C72" s="308"/>
      <c r="D72" s="113">
        <v>2.9923328823264113</v>
      </c>
      <c r="E72" s="115">
        <v>1526</v>
      </c>
      <c r="F72" s="114">
        <v>1521</v>
      </c>
      <c r="G72" s="114">
        <v>1527</v>
      </c>
      <c r="H72" s="114">
        <v>1487</v>
      </c>
      <c r="I72" s="140">
        <v>1495</v>
      </c>
      <c r="J72" s="115">
        <v>31</v>
      </c>
      <c r="K72" s="116">
        <v>2.0735785953177257</v>
      </c>
    </row>
    <row r="73" spans="1:11" ht="14.1" customHeight="1" x14ac:dyDescent="0.2">
      <c r="A73" s="306" t="s">
        <v>309</v>
      </c>
      <c r="B73" s="307" t="s">
        <v>310</v>
      </c>
      <c r="C73" s="308"/>
      <c r="D73" s="113">
        <v>1.6706865109712337</v>
      </c>
      <c r="E73" s="115">
        <v>852</v>
      </c>
      <c r="F73" s="114">
        <v>840</v>
      </c>
      <c r="G73" s="114">
        <v>838</v>
      </c>
      <c r="H73" s="114">
        <v>825</v>
      </c>
      <c r="I73" s="140">
        <v>835</v>
      </c>
      <c r="J73" s="115">
        <v>17</v>
      </c>
      <c r="K73" s="116">
        <v>2.0359281437125749</v>
      </c>
    </row>
    <row r="74" spans="1:11" ht="14.1" customHeight="1" x14ac:dyDescent="0.2">
      <c r="A74" s="306" t="s">
        <v>311</v>
      </c>
      <c r="B74" s="307" t="s">
        <v>312</v>
      </c>
      <c r="C74" s="308"/>
      <c r="D74" s="113">
        <v>0.61180069415847993</v>
      </c>
      <c r="E74" s="115">
        <v>312</v>
      </c>
      <c r="F74" s="114">
        <v>313</v>
      </c>
      <c r="G74" s="114">
        <v>313</v>
      </c>
      <c r="H74" s="114">
        <v>297</v>
      </c>
      <c r="I74" s="140">
        <v>296</v>
      </c>
      <c r="J74" s="115">
        <v>16</v>
      </c>
      <c r="K74" s="116">
        <v>5.4054054054054053</v>
      </c>
    </row>
    <row r="75" spans="1:11" ht="14.1" customHeight="1" x14ac:dyDescent="0.2">
      <c r="A75" s="306" t="s">
        <v>313</v>
      </c>
      <c r="B75" s="307" t="s">
        <v>314</v>
      </c>
      <c r="C75" s="308"/>
      <c r="D75" s="113">
        <v>0.10196678235974665</v>
      </c>
      <c r="E75" s="115">
        <v>52</v>
      </c>
      <c r="F75" s="114">
        <v>52</v>
      </c>
      <c r="G75" s="114">
        <v>51</v>
      </c>
      <c r="H75" s="114">
        <v>50</v>
      </c>
      <c r="I75" s="140">
        <v>48</v>
      </c>
      <c r="J75" s="115">
        <v>4</v>
      </c>
      <c r="K75" s="116">
        <v>8.3333333333333339</v>
      </c>
    </row>
    <row r="76" spans="1:11" ht="14.1" customHeight="1" x14ac:dyDescent="0.2">
      <c r="A76" s="306">
        <v>91</v>
      </c>
      <c r="B76" s="307" t="s">
        <v>315</v>
      </c>
      <c r="C76" s="308"/>
      <c r="D76" s="113">
        <v>0.37061003588446378</v>
      </c>
      <c r="E76" s="115">
        <v>189</v>
      </c>
      <c r="F76" s="114">
        <v>179</v>
      </c>
      <c r="G76" s="114">
        <v>184</v>
      </c>
      <c r="H76" s="114">
        <v>176</v>
      </c>
      <c r="I76" s="140">
        <v>177</v>
      </c>
      <c r="J76" s="115">
        <v>12</v>
      </c>
      <c r="K76" s="116">
        <v>6.7796610169491522</v>
      </c>
    </row>
    <row r="77" spans="1:11" ht="14.1" customHeight="1" x14ac:dyDescent="0.2">
      <c r="A77" s="306">
        <v>92</v>
      </c>
      <c r="B77" s="307" t="s">
        <v>316</v>
      </c>
      <c r="C77" s="308"/>
      <c r="D77" s="113">
        <v>5.8552463870423752</v>
      </c>
      <c r="E77" s="115">
        <v>2986</v>
      </c>
      <c r="F77" s="114">
        <v>2968</v>
      </c>
      <c r="G77" s="114">
        <v>3012</v>
      </c>
      <c r="H77" s="114">
        <v>2998</v>
      </c>
      <c r="I77" s="140">
        <v>3044</v>
      </c>
      <c r="J77" s="115">
        <v>-58</v>
      </c>
      <c r="K77" s="116">
        <v>-1.9053876478318004</v>
      </c>
    </row>
    <row r="78" spans="1:11" ht="14.1" customHeight="1" x14ac:dyDescent="0.2">
      <c r="A78" s="306">
        <v>93</v>
      </c>
      <c r="B78" s="307" t="s">
        <v>317</v>
      </c>
      <c r="C78" s="308"/>
      <c r="D78" s="113">
        <v>0.14510657489656253</v>
      </c>
      <c r="E78" s="115">
        <v>74</v>
      </c>
      <c r="F78" s="114">
        <v>70</v>
      </c>
      <c r="G78" s="114">
        <v>71</v>
      </c>
      <c r="H78" s="114">
        <v>70</v>
      </c>
      <c r="I78" s="140">
        <v>71</v>
      </c>
      <c r="J78" s="115">
        <v>3</v>
      </c>
      <c r="K78" s="116">
        <v>4.225352112676056</v>
      </c>
    </row>
    <row r="79" spans="1:11" ht="14.1" customHeight="1" x14ac:dyDescent="0.2">
      <c r="A79" s="306">
        <v>94</v>
      </c>
      <c r="B79" s="307" t="s">
        <v>318</v>
      </c>
      <c r="C79" s="308"/>
      <c r="D79" s="113">
        <v>0.9039747436123694</v>
      </c>
      <c r="E79" s="115">
        <v>461</v>
      </c>
      <c r="F79" s="114">
        <v>465</v>
      </c>
      <c r="G79" s="114">
        <v>450</v>
      </c>
      <c r="H79" s="114">
        <v>452</v>
      </c>
      <c r="I79" s="140">
        <v>445</v>
      </c>
      <c r="J79" s="115">
        <v>16</v>
      </c>
      <c r="K79" s="116">
        <v>3.595505617977528</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224</v>
      </c>
      <c r="C81" s="312"/>
      <c r="D81" s="125">
        <v>1.247132184246132</v>
      </c>
      <c r="E81" s="143">
        <v>636</v>
      </c>
      <c r="F81" s="144">
        <v>645</v>
      </c>
      <c r="G81" s="144">
        <v>620</v>
      </c>
      <c r="H81" s="144">
        <v>639</v>
      </c>
      <c r="I81" s="145">
        <v>670</v>
      </c>
      <c r="J81" s="143">
        <v>-34</v>
      </c>
      <c r="K81" s="146">
        <v>-5.0746268656716422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6657</v>
      </c>
      <c r="E12" s="114">
        <v>6996</v>
      </c>
      <c r="F12" s="114">
        <v>6868</v>
      </c>
      <c r="G12" s="114">
        <v>6878</v>
      </c>
      <c r="H12" s="140">
        <v>6814</v>
      </c>
      <c r="I12" s="115">
        <v>-157</v>
      </c>
      <c r="J12" s="116">
        <v>-2.3040798356325212</v>
      </c>
      <c r="K12"/>
      <c r="L12"/>
      <c r="M12"/>
      <c r="N12"/>
      <c r="O12"/>
      <c r="P12"/>
    </row>
    <row r="13" spans="1:16" s="110" customFormat="1" ht="14.45" customHeight="1" x14ac:dyDescent="0.2">
      <c r="A13" s="120" t="s">
        <v>105</v>
      </c>
      <c r="B13" s="119" t="s">
        <v>106</v>
      </c>
      <c r="C13" s="113">
        <v>47.183415953132041</v>
      </c>
      <c r="D13" s="115">
        <v>3141</v>
      </c>
      <c r="E13" s="114">
        <v>3254</v>
      </c>
      <c r="F13" s="114">
        <v>3209</v>
      </c>
      <c r="G13" s="114">
        <v>3172</v>
      </c>
      <c r="H13" s="140">
        <v>3123</v>
      </c>
      <c r="I13" s="115">
        <v>18</v>
      </c>
      <c r="J13" s="116">
        <v>0.57636887608069165</v>
      </c>
      <c r="K13"/>
      <c r="L13"/>
      <c r="M13"/>
      <c r="N13"/>
      <c r="O13"/>
      <c r="P13"/>
    </row>
    <row r="14" spans="1:16" s="110" customFormat="1" ht="14.45" customHeight="1" x14ac:dyDescent="0.2">
      <c r="A14" s="120"/>
      <c r="B14" s="119" t="s">
        <v>107</v>
      </c>
      <c r="C14" s="113">
        <v>52.816584046867959</v>
      </c>
      <c r="D14" s="115">
        <v>3516</v>
      </c>
      <c r="E14" s="114">
        <v>3742</v>
      </c>
      <c r="F14" s="114">
        <v>3659</v>
      </c>
      <c r="G14" s="114">
        <v>3706</v>
      </c>
      <c r="H14" s="140">
        <v>3691</v>
      </c>
      <c r="I14" s="115">
        <v>-175</v>
      </c>
      <c r="J14" s="116">
        <v>-4.7412625304795446</v>
      </c>
      <c r="K14"/>
      <c r="L14"/>
      <c r="M14"/>
      <c r="N14"/>
      <c r="O14"/>
      <c r="P14"/>
    </row>
    <row r="15" spans="1:16" s="110" customFormat="1" ht="14.45" customHeight="1" x14ac:dyDescent="0.2">
      <c r="A15" s="118" t="s">
        <v>105</v>
      </c>
      <c r="B15" s="121" t="s">
        <v>108</v>
      </c>
      <c r="C15" s="113">
        <v>15.111912272795553</v>
      </c>
      <c r="D15" s="115">
        <v>1006</v>
      </c>
      <c r="E15" s="114">
        <v>1072</v>
      </c>
      <c r="F15" s="114">
        <v>1068</v>
      </c>
      <c r="G15" s="114">
        <v>1069</v>
      </c>
      <c r="H15" s="140">
        <v>986</v>
      </c>
      <c r="I15" s="115">
        <v>20</v>
      </c>
      <c r="J15" s="116">
        <v>2.028397565922921</v>
      </c>
      <c r="K15"/>
      <c r="L15"/>
      <c r="M15"/>
      <c r="N15"/>
      <c r="O15"/>
      <c r="P15"/>
    </row>
    <row r="16" spans="1:16" s="110" customFormat="1" ht="14.45" customHeight="1" x14ac:dyDescent="0.2">
      <c r="A16" s="118"/>
      <c r="B16" s="121" t="s">
        <v>109</v>
      </c>
      <c r="C16" s="113">
        <v>41.17470331981373</v>
      </c>
      <c r="D16" s="115">
        <v>2741</v>
      </c>
      <c r="E16" s="114">
        <v>2931</v>
      </c>
      <c r="F16" s="114">
        <v>2807</v>
      </c>
      <c r="G16" s="114">
        <v>2837</v>
      </c>
      <c r="H16" s="140">
        <v>2880</v>
      </c>
      <c r="I16" s="115">
        <v>-139</v>
      </c>
      <c r="J16" s="116">
        <v>-4.8263888888888893</v>
      </c>
      <c r="K16"/>
      <c r="L16"/>
      <c r="M16"/>
      <c r="N16"/>
      <c r="O16"/>
      <c r="P16"/>
    </row>
    <row r="17" spans="1:16" s="110" customFormat="1" ht="14.45" customHeight="1" x14ac:dyDescent="0.2">
      <c r="A17" s="118"/>
      <c r="B17" s="121" t="s">
        <v>110</v>
      </c>
      <c r="C17" s="113">
        <v>20.129187321616342</v>
      </c>
      <c r="D17" s="115">
        <v>1340</v>
      </c>
      <c r="E17" s="114">
        <v>1369</v>
      </c>
      <c r="F17" s="114">
        <v>1398</v>
      </c>
      <c r="G17" s="114">
        <v>1416</v>
      </c>
      <c r="H17" s="140">
        <v>1440</v>
      </c>
      <c r="I17" s="115">
        <v>-100</v>
      </c>
      <c r="J17" s="116">
        <v>-6.9444444444444446</v>
      </c>
      <c r="K17"/>
      <c r="L17"/>
      <c r="M17"/>
      <c r="N17"/>
      <c r="O17"/>
      <c r="P17"/>
    </row>
    <row r="18" spans="1:16" s="110" customFormat="1" ht="14.45" customHeight="1" x14ac:dyDescent="0.2">
      <c r="A18" s="120"/>
      <c r="B18" s="121" t="s">
        <v>111</v>
      </c>
      <c r="C18" s="113">
        <v>23.584197085774374</v>
      </c>
      <c r="D18" s="115">
        <v>1570</v>
      </c>
      <c r="E18" s="114">
        <v>1624</v>
      </c>
      <c r="F18" s="114">
        <v>1595</v>
      </c>
      <c r="G18" s="114">
        <v>1556</v>
      </c>
      <c r="H18" s="140">
        <v>1508</v>
      </c>
      <c r="I18" s="115">
        <v>62</v>
      </c>
      <c r="J18" s="116">
        <v>4.1114058355437662</v>
      </c>
      <c r="K18"/>
      <c r="L18"/>
      <c r="M18"/>
      <c r="N18"/>
      <c r="O18"/>
      <c r="P18"/>
    </row>
    <row r="19" spans="1:16" s="110" customFormat="1" ht="14.45" customHeight="1" x14ac:dyDescent="0.2">
      <c r="A19" s="120"/>
      <c r="B19" s="121" t="s">
        <v>112</v>
      </c>
      <c r="C19" s="113">
        <v>2.8691602824094939</v>
      </c>
      <c r="D19" s="115">
        <v>191</v>
      </c>
      <c r="E19" s="114">
        <v>197</v>
      </c>
      <c r="F19" s="114">
        <v>185</v>
      </c>
      <c r="G19" s="114">
        <v>160</v>
      </c>
      <c r="H19" s="140">
        <v>154</v>
      </c>
      <c r="I19" s="115">
        <v>37</v>
      </c>
      <c r="J19" s="116">
        <v>24.025974025974026</v>
      </c>
      <c r="K19"/>
      <c r="L19"/>
      <c r="M19"/>
      <c r="N19"/>
      <c r="O19"/>
      <c r="P19"/>
    </row>
    <row r="20" spans="1:16" s="110" customFormat="1" ht="14.45" customHeight="1" x14ac:dyDescent="0.2">
      <c r="A20" s="120" t="s">
        <v>113</v>
      </c>
      <c r="B20" s="119" t="s">
        <v>116</v>
      </c>
      <c r="C20" s="113">
        <v>94.562115066846928</v>
      </c>
      <c r="D20" s="115">
        <v>6295</v>
      </c>
      <c r="E20" s="114">
        <v>6588</v>
      </c>
      <c r="F20" s="114">
        <v>6506</v>
      </c>
      <c r="G20" s="114">
        <v>6508</v>
      </c>
      <c r="H20" s="140">
        <v>6458</v>
      </c>
      <c r="I20" s="115">
        <v>-163</v>
      </c>
      <c r="J20" s="116">
        <v>-2.5240012387736139</v>
      </c>
      <c r="K20"/>
      <c r="L20"/>
      <c r="M20"/>
      <c r="N20"/>
      <c r="O20"/>
      <c r="P20"/>
    </row>
    <row r="21" spans="1:16" s="110" customFormat="1" ht="14.45" customHeight="1" x14ac:dyDescent="0.2">
      <c r="A21" s="123"/>
      <c r="B21" s="124" t="s">
        <v>117</v>
      </c>
      <c r="C21" s="125">
        <v>5.2576235541535228</v>
      </c>
      <c r="D21" s="143">
        <v>350</v>
      </c>
      <c r="E21" s="144">
        <v>396</v>
      </c>
      <c r="F21" s="144">
        <v>350</v>
      </c>
      <c r="G21" s="144">
        <v>356</v>
      </c>
      <c r="H21" s="145">
        <v>332</v>
      </c>
      <c r="I21" s="143">
        <v>18</v>
      </c>
      <c r="J21" s="146">
        <v>5.4216867469879517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5124</v>
      </c>
      <c r="E56" s="114">
        <v>5347</v>
      </c>
      <c r="F56" s="114">
        <v>5262</v>
      </c>
      <c r="G56" s="114">
        <v>5302</v>
      </c>
      <c r="H56" s="140">
        <v>5280</v>
      </c>
      <c r="I56" s="115">
        <v>-156</v>
      </c>
      <c r="J56" s="116">
        <v>-2.9545454545454546</v>
      </c>
      <c r="K56"/>
      <c r="L56"/>
      <c r="M56"/>
      <c r="N56"/>
      <c r="O56"/>
      <c r="P56"/>
    </row>
    <row r="57" spans="1:16" s="110" customFormat="1" ht="14.45" customHeight="1" x14ac:dyDescent="0.2">
      <c r="A57" s="120" t="s">
        <v>105</v>
      </c>
      <c r="B57" s="119" t="s">
        <v>106</v>
      </c>
      <c r="C57" s="113">
        <v>47.521467603434814</v>
      </c>
      <c r="D57" s="115">
        <v>2435</v>
      </c>
      <c r="E57" s="114">
        <v>2512</v>
      </c>
      <c r="F57" s="114">
        <v>2463</v>
      </c>
      <c r="G57" s="114">
        <v>2437</v>
      </c>
      <c r="H57" s="140">
        <v>2432</v>
      </c>
      <c r="I57" s="115">
        <v>3</v>
      </c>
      <c r="J57" s="116">
        <v>0.12335526315789473</v>
      </c>
    </row>
    <row r="58" spans="1:16" s="110" customFormat="1" ht="14.45" customHeight="1" x14ac:dyDescent="0.2">
      <c r="A58" s="120"/>
      <c r="B58" s="119" t="s">
        <v>107</v>
      </c>
      <c r="C58" s="113">
        <v>52.478532396565186</v>
      </c>
      <c r="D58" s="115">
        <v>2689</v>
      </c>
      <c r="E58" s="114">
        <v>2835</v>
      </c>
      <c r="F58" s="114">
        <v>2799</v>
      </c>
      <c r="G58" s="114">
        <v>2865</v>
      </c>
      <c r="H58" s="140">
        <v>2848</v>
      </c>
      <c r="I58" s="115">
        <v>-159</v>
      </c>
      <c r="J58" s="116">
        <v>-5.5828651685393256</v>
      </c>
    </row>
    <row r="59" spans="1:16" s="110" customFormat="1" ht="14.45" customHeight="1" x14ac:dyDescent="0.2">
      <c r="A59" s="118" t="s">
        <v>105</v>
      </c>
      <c r="B59" s="121" t="s">
        <v>108</v>
      </c>
      <c r="C59" s="113">
        <v>16.003122560499609</v>
      </c>
      <c r="D59" s="115">
        <v>820</v>
      </c>
      <c r="E59" s="114">
        <v>861</v>
      </c>
      <c r="F59" s="114">
        <v>847</v>
      </c>
      <c r="G59" s="114">
        <v>849</v>
      </c>
      <c r="H59" s="140">
        <v>787</v>
      </c>
      <c r="I59" s="115">
        <v>33</v>
      </c>
      <c r="J59" s="116">
        <v>4.1931385006353237</v>
      </c>
    </row>
    <row r="60" spans="1:16" s="110" customFormat="1" ht="14.45" customHeight="1" x14ac:dyDescent="0.2">
      <c r="A60" s="118"/>
      <c r="B60" s="121" t="s">
        <v>109</v>
      </c>
      <c r="C60" s="113">
        <v>42.622950819672134</v>
      </c>
      <c r="D60" s="115">
        <v>2184</v>
      </c>
      <c r="E60" s="114">
        <v>2293</v>
      </c>
      <c r="F60" s="114">
        <v>2215</v>
      </c>
      <c r="G60" s="114">
        <v>2284</v>
      </c>
      <c r="H60" s="140">
        <v>2331</v>
      </c>
      <c r="I60" s="115">
        <v>-147</v>
      </c>
      <c r="J60" s="116">
        <v>-6.3063063063063067</v>
      </c>
    </row>
    <row r="61" spans="1:16" s="110" customFormat="1" ht="14.45" customHeight="1" x14ac:dyDescent="0.2">
      <c r="A61" s="118"/>
      <c r="B61" s="121" t="s">
        <v>110</v>
      </c>
      <c r="C61" s="113">
        <v>18.832943013270881</v>
      </c>
      <c r="D61" s="115">
        <v>965</v>
      </c>
      <c r="E61" s="114">
        <v>999</v>
      </c>
      <c r="F61" s="114">
        <v>1034</v>
      </c>
      <c r="G61" s="114">
        <v>1037</v>
      </c>
      <c r="H61" s="140">
        <v>1051</v>
      </c>
      <c r="I61" s="115">
        <v>-86</v>
      </c>
      <c r="J61" s="116">
        <v>-8.1826831588962889</v>
      </c>
    </row>
    <row r="62" spans="1:16" s="110" customFormat="1" ht="14.45" customHeight="1" x14ac:dyDescent="0.2">
      <c r="A62" s="120"/>
      <c r="B62" s="121" t="s">
        <v>111</v>
      </c>
      <c r="C62" s="113">
        <v>22.540983606557376</v>
      </c>
      <c r="D62" s="115">
        <v>1155</v>
      </c>
      <c r="E62" s="114">
        <v>1194</v>
      </c>
      <c r="F62" s="114">
        <v>1166</v>
      </c>
      <c r="G62" s="114">
        <v>1132</v>
      </c>
      <c r="H62" s="140">
        <v>1111</v>
      </c>
      <c r="I62" s="115">
        <v>44</v>
      </c>
      <c r="J62" s="116">
        <v>3.9603960396039604</v>
      </c>
    </row>
    <row r="63" spans="1:16" s="110" customFormat="1" ht="14.45" customHeight="1" x14ac:dyDescent="0.2">
      <c r="A63" s="120"/>
      <c r="B63" s="121" t="s">
        <v>112</v>
      </c>
      <c r="C63" s="113">
        <v>2.810304449648712</v>
      </c>
      <c r="D63" s="115">
        <v>144</v>
      </c>
      <c r="E63" s="114">
        <v>148</v>
      </c>
      <c r="F63" s="114">
        <v>139</v>
      </c>
      <c r="G63" s="114">
        <v>116</v>
      </c>
      <c r="H63" s="140">
        <v>108</v>
      </c>
      <c r="I63" s="115">
        <v>36</v>
      </c>
      <c r="J63" s="116">
        <v>33.333333333333336</v>
      </c>
    </row>
    <row r="64" spans="1:16" s="110" customFormat="1" ht="14.45" customHeight="1" x14ac:dyDescent="0.2">
      <c r="A64" s="120" t="s">
        <v>113</v>
      </c>
      <c r="B64" s="119" t="s">
        <v>116</v>
      </c>
      <c r="C64" s="113">
        <v>92.935206869633106</v>
      </c>
      <c r="D64" s="115">
        <v>4762</v>
      </c>
      <c r="E64" s="114">
        <v>4955</v>
      </c>
      <c r="F64" s="114">
        <v>4907</v>
      </c>
      <c r="G64" s="114">
        <v>4935</v>
      </c>
      <c r="H64" s="140">
        <v>4931</v>
      </c>
      <c r="I64" s="115">
        <v>-169</v>
      </c>
      <c r="J64" s="116">
        <v>-3.4272966943824783</v>
      </c>
    </row>
    <row r="65" spans="1:10" s="110" customFormat="1" ht="14.45" customHeight="1" x14ac:dyDescent="0.2">
      <c r="A65" s="123"/>
      <c r="B65" s="124" t="s">
        <v>117</v>
      </c>
      <c r="C65" s="125">
        <v>6.7720530835284931</v>
      </c>
      <c r="D65" s="143">
        <v>347</v>
      </c>
      <c r="E65" s="144">
        <v>379</v>
      </c>
      <c r="F65" s="144">
        <v>344</v>
      </c>
      <c r="G65" s="144">
        <v>353</v>
      </c>
      <c r="H65" s="145">
        <v>330</v>
      </c>
      <c r="I65" s="143">
        <v>17</v>
      </c>
      <c r="J65" s="146">
        <v>5.1515151515151514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6657</v>
      </c>
      <c r="G11" s="114">
        <v>6996</v>
      </c>
      <c r="H11" s="114">
        <v>6868</v>
      </c>
      <c r="I11" s="114">
        <v>6878</v>
      </c>
      <c r="J11" s="140">
        <v>6814</v>
      </c>
      <c r="K11" s="114">
        <v>-157</v>
      </c>
      <c r="L11" s="116">
        <v>-2.3040798356325212</v>
      </c>
    </row>
    <row r="12" spans="1:17" s="110" customFormat="1" ht="24" customHeight="1" x14ac:dyDescent="0.2">
      <c r="A12" s="604" t="s">
        <v>185</v>
      </c>
      <c r="B12" s="605"/>
      <c r="C12" s="605"/>
      <c r="D12" s="606"/>
      <c r="E12" s="113">
        <v>47.183415953132041</v>
      </c>
      <c r="F12" s="115">
        <v>3141</v>
      </c>
      <c r="G12" s="114">
        <v>3254</v>
      </c>
      <c r="H12" s="114">
        <v>3209</v>
      </c>
      <c r="I12" s="114">
        <v>3172</v>
      </c>
      <c r="J12" s="140">
        <v>3123</v>
      </c>
      <c r="K12" s="114">
        <v>18</v>
      </c>
      <c r="L12" s="116">
        <v>0.57636887608069165</v>
      </c>
    </row>
    <row r="13" spans="1:17" s="110" customFormat="1" ht="15" customHeight="1" x14ac:dyDescent="0.2">
      <c r="A13" s="120"/>
      <c r="B13" s="612" t="s">
        <v>107</v>
      </c>
      <c r="C13" s="612"/>
      <c r="E13" s="113">
        <v>52.816584046867959</v>
      </c>
      <c r="F13" s="115">
        <v>3516</v>
      </c>
      <c r="G13" s="114">
        <v>3742</v>
      </c>
      <c r="H13" s="114">
        <v>3659</v>
      </c>
      <c r="I13" s="114">
        <v>3706</v>
      </c>
      <c r="J13" s="140">
        <v>3691</v>
      </c>
      <c r="K13" s="114">
        <v>-175</v>
      </c>
      <c r="L13" s="116">
        <v>-4.7412625304795446</v>
      </c>
    </row>
    <row r="14" spans="1:17" s="110" customFormat="1" ht="22.5" customHeight="1" x14ac:dyDescent="0.2">
      <c r="A14" s="604" t="s">
        <v>186</v>
      </c>
      <c r="B14" s="605"/>
      <c r="C14" s="605"/>
      <c r="D14" s="606"/>
      <c r="E14" s="113">
        <v>15.111912272795553</v>
      </c>
      <c r="F14" s="115">
        <v>1006</v>
      </c>
      <c r="G14" s="114">
        <v>1072</v>
      </c>
      <c r="H14" s="114">
        <v>1068</v>
      </c>
      <c r="I14" s="114">
        <v>1069</v>
      </c>
      <c r="J14" s="140">
        <v>986</v>
      </c>
      <c r="K14" s="114">
        <v>20</v>
      </c>
      <c r="L14" s="116">
        <v>2.028397565922921</v>
      </c>
    </row>
    <row r="15" spans="1:17" s="110" customFormat="1" ht="15" customHeight="1" x14ac:dyDescent="0.2">
      <c r="A15" s="120"/>
      <c r="B15" s="119"/>
      <c r="C15" s="258" t="s">
        <v>106</v>
      </c>
      <c r="E15" s="113">
        <v>49.204771371769382</v>
      </c>
      <c r="F15" s="115">
        <v>495</v>
      </c>
      <c r="G15" s="114">
        <v>506</v>
      </c>
      <c r="H15" s="114">
        <v>493</v>
      </c>
      <c r="I15" s="114">
        <v>491</v>
      </c>
      <c r="J15" s="140">
        <v>450</v>
      </c>
      <c r="K15" s="114">
        <v>45</v>
      </c>
      <c r="L15" s="116">
        <v>10</v>
      </c>
    </row>
    <row r="16" spans="1:17" s="110" customFormat="1" ht="15" customHeight="1" x14ac:dyDescent="0.2">
      <c r="A16" s="120"/>
      <c r="B16" s="119"/>
      <c r="C16" s="258" t="s">
        <v>107</v>
      </c>
      <c r="E16" s="113">
        <v>50.795228628230618</v>
      </c>
      <c r="F16" s="115">
        <v>511</v>
      </c>
      <c r="G16" s="114">
        <v>566</v>
      </c>
      <c r="H16" s="114">
        <v>575</v>
      </c>
      <c r="I16" s="114">
        <v>578</v>
      </c>
      <c r="J16" s="140">
        <v>536</v>
      </c>
      <c r="K16" s="114">
        <v>-25</v>
      </c>
      <c r="L16" s="116">
        <v>-4.6641791044776122</v>
      </c>
    </row>
    <row r="17" spans="1:12" s="110" customFormat="1" ht="15" customHeight="1" x14ac:dyDescent="0.2">
      <c r="A17" s="120"/>
      <c r="B17" s="121" t="s">
        <v>109</v>
      </c>
      <c r="C17" s="258"/>
      <c r="E17" s="113">
        <v>41.17470331981373</v>
      </c>
      <c r="F17" s="115">
        <v>2741</v>
      </c>
      <c r="G17" s="114">
        <v>2931</v>
      </c>
      <c r="H17" s="114">
        <v>2807</v>
      </c>
      <c r="I17" s="114">
        <v>2837</v>
      </c>
      <c r="J17" s="140">
        <v>2880</v>
      </c>
      <c r="K17" s="114">
        <v>-139</v>
      </c>
      <c r="L17" s="116">
        <v>-4.8263888888888893</v>
      </c>
    </row>
    <row r="18" spans="1:12" s="110" customFormat="1" ht="15" customHeight="1" x14ac:dyDescent="0.2">
      <c r="A18" s="120"/>
      <c r="B18" s="119"/>
      <c r="C18" s="258" t="s">
        <v>106</v>
      </c>
      <c r="E18" s="113">
        <v>43.779642466253193</v>
      </c>
      <c r="F18" s="115">
        <v>1200</v>
      </c>
      <c r="G18" s="114">
        <v>1287</v>
      </c>
      <c r="H18" s="114">
        <v>1228</v>
      </c>
      <c r="I18" s="114">
        <v>1205</v>
      </c>
      <c r="J18" s="140">
        <v>1235</v>
      </c>
      <c r="K18" s="114">
        <v>-35</v>
      </c>
      <c r="L18" s="116">
        <v>-2.834008097165992</v>
      </c>
    </row>
    <row r="19" spans="1:12" s="110" customFormat="1" ht="15" customHeight="1" x14ac:dyDescent="0.2">
      <c r="A19" s="120"/>
      <c r="B19" s="119"/>
      <c r="C19" s="258" t="s">
        <v>107</v>
      </c>
      <c r="E19" s="113">
        <v>56.220357533746807</v>
      </c>
      <c r="F19" s="115">
        <v>1541</v>
      </c>
      <c r="G19" s="114">
        <v>1644</v>
      </c>
      <c r="H19" s="114">
        <v>1579</v>
      </c>
      <c r="I19" s="114">
        <v>1632</v>
      </c>
      <c r="J19" s="140">
        <v>1645</v>
      </c>
      <c r="K19" s="114">
        <v>-104</v>
      </c>
      <c r="L19" s="116">
        <v>-6.3221884498480243</v>
      </c>
    </row>
    <row r="20" spans="1:12" s="110" customFormat="1" ht="15" customHeight="1" x14ac:dyDescent="0.2">
      <c r="A20" s="120"/>
      <c r="B20" s="121" t="s">
        <v>110</v>
      </c>
      <c r="C20" s="258"/>
      <c r="E20" s="113">
        <v>20.129187321616342</v>
      </c>
      <c r="F20" s="115">
        <v>1340</v>
      </c>
      <c r="G20" s="114">
        <v>1369</v>
      </c>
      <c r="H20" s="114">
        <v>1398</v>
      </c>
      <c r="I20" s="114">
        <v>1416</v>
      </c>
      <c r="J20" s="140">
        <v>1440</v>
      </c>
      <c r="K20" s="114">
        <v>-100</v>
      </c>
      <c r="L20" s="116">
        <v>-6.9444444444444446</v>
      </c>
    </row>
    <row r="21" spans="1:12" s="110" customFormat="1" ht="15" customHeight="1" x14ac:dyDescent="0.2">
      <c r="A21" s="120"/>
      <c r="B21" s="119"/>
      <c r="C21" s="258" t="s">
        <v>106</v>
      </c>
      <c r="E21" s="113">
        <v>41.71641791044776</v>
      </c>
      <c r="F21" s="115">
        <v>559</v>
      </c>
      <c r="G21" s="114">
        <v>564</v>
      </c>
      <c r="H21" s="114">
        <v>586</v>
      </c>
      <c r="I21" s="114">
        <v>600</v>
      </c>
      <c r="J21" s="140">
        <v>604</v>
      </c>
      <c r="K21" s="114">
        <v>-45</v>
      </c>
      <c r="L21" s="116">
        <v>-7.4503311258278142</v>
      </c>
    </row>
    <row r="22" spans="1:12" s="110" customFormat="1" ht="15" customHeight="1" x14ac:dyDescent="0.2">
      <c r="A22" s="120"/>
      <c r="B22" s="119"/>
      <c r="C22" s="258" t="s">
        <v>107</v>
      </c>
      <c r="E22" s="113">
        <v>58.28358208955224</v>
      </c>
      <c r="F22" s="115">
        <v>781</v>
      </c>
      <c r="G22" s="114">
        <v>805</v>
      </c>
      <c r="H22" s="114">
        <v>812</v>
      </c>
      <c r="I22" s="114">
        <v>816</v>
      </c>
      <c r="J22" s="140">
        <v>836</v>
      </c>
      <c r="K22" s="114">
        <v>-55</v>
      </c>
      <c r="L22" s="116">
        <v>-6.5789473684210522</v>
      </c>
    </row>
    <row r="23" spans="1:12" s="110" customFormat="1" ht="15" customHeight="1" x14ac:dyDescent="0.2">
      <c r="A23" s="120"/>
      <c r="B23" s="121" t="s">
        <v>111</v>
      </c>
      <c r="C23" s="258"/>
      <c r="E23" s="113">
        <v>23.584197085774374</v>
      </c>
      <c r="F23" s="115">
        <v>1570</v>
      </c>
      <c r="G23" s="114">
        <v>1624</v>
      </c>
      <c r="H23" s="114">
        <v>1595</v>
      </c>
      <c r="I23" s="114">
        <v>1556</v>
      </c>
      <c r="J23" s="140">
        <v>1508</v>
      </c>
      <c r="K23" s="114">
        <v>62</v>
      </c>
      <c r="L23" s="116">
        <v>4.1114058355437662</v>
      </c>
    </row>
    <row r="24" spans="1:12" s="110" customFormat="1" ht="15" customHeight="1" x14ac:dyDescent="0.2">
      <c r="A24" s="120"/>
      <c r="B24" s="119"/>
      <c r="C24" s="258" t="s">
        <v>106</v>
      </c>
      <c r="E24" s="113">
        <v>56.496815286624205</v>
      </c>
      <c r="F24" s="115">
        <v>887</v>
      </c>
      <c r="G24" s="114">
        <v>897</v>
      </c>
      <c r="H24" s="114">
        <v>902</v>
      </c>
      <c r="I24" s="114">
        <v>876</v>
      </c>
      <c r="J24" s="140">
        <v>834</v>
      </c>
      <c r="K24" s="114">
        <v>53</v>
      </c>
      <c r="L24" s="116">
        <v>6.3549160671462825</v>
      </c>
    </row>
    <row r="25" spans="1:12" s="110" customFormat="1" ht="15" customHeight="1" x14ac:dyDescent="0.2">
      <c r="A25" s="120"/>
      <c r="B25" s="119"/>
      <c r="C25" s="258" t="s">
        <v>107</v>
      </c>
      <c r="E25" s="113">
        <v>43.503184713375795</v>
      </c>
      <c r="F25" s="115">
        <v>683</v>
      </c>
      <c r="G25" s="114">
        <v>727</v>
      </c>
      <c r="H25" s="114">
        <v>693</v>
      </c>
      <c r="I25" s="114">
        <v>680</v>
      </c>
      <c r="J25" s="140">
        <v>674</v>
      </c>
      <c r="K25" s="114">
        <v>9</v>
      </c>
      <c r="L25" s="116">
        <v>1.3353115727002967</v>
      </c>
    </row>
    <row r="26" spans="1:12" s="110" customFormat="1" ht="15" customHeight="1" x14ac:dyDescent="0.2">
      <c r="A26" s="120"/>
      <c r="C26" s="121" t="s">
        <v>187</v>
      </c>
      <c r="D26" s="110" t="s">
        <v>188</v>
      </c>
      <c r="E26" s="113">
        <v>2.8691602824094939</v>
      </c>
      <c r="F26" s="115">
        <v>191</v>
      </c>
      <c r="G26" s="114">
        <v>197</v>
      </c>
      <c r="H26" s="114">
        <v>185</v>
      </c>
      <c r="I26" s="114">
        <v>160</v>
      </c>
      <c r="J26" s="140">
        <v>154</v>
      </c>
      <c r="K26" s="114">
        <v>37</v>
      </c>
      <c r="L26" s="116">
        <v>24.025974025974026</v>
      </c>
    </row>
    <row r="27" spans="1:12" s="110" customFormat="1" ht="15" customHeight="1" x14ac:dyDescent="0.2">
      <c r="A27" s="120"/>
      <c r="B27" s="119"/>
      <c r="D27" s="259" t="s">
        <v>106</v>
      </c>
      <c r="E27" s="113">
        <v>52.879581151832461</v>
      </c>
      <c r="F27" s="115">
        <v>101</v>
      </c>
      <c r="G27" s="114">
        <v>107</v>
      </c>
      <c r="H27" s="114">
        <v>103</v>
      </c>
      <c r="I27" s="114">
        <v>83</v>
      </c>
      <c r="J27" s="140">
        <v>72</v>
      </c>
      <c r="K27" s="114">
        <v>29</v>
      </c>
      <c r="L27" s="116">
        <v>40.277777777777779</v>
      </c>
    </row>
    <row r="28" spans="1:12" s="110" customFormat="1" ht="15" customHeight="1" x14ac:dyDescent="0.2">
      <c r="A28" s="120"/>
      <c r="B28" s="119"/>
      <c r="D28" s="259" t="s">
        <v>107</v>
      </c>
      <c r="E28" s="113">
        <v>47.120418848167539</v>
      </c>
      <c r="F28" s="115">
        <v>90</v>
      </c>
      <c r="G28" s="114">
        <v>90</v>
      </c>
      <c r="H28" s="114">
        <v>82</v>
      </c>
      <c r="I28" s="114">
        <v>77</v>
      </c>
      <c r="J28" s="140">
        <v>82</v>
      </c>
      <c r="K28" s="114">
        <v>8</v>
      </c>
      <c r="L28" s="116">
        <v>9.7560975609756095</v>
      </c>
    </row>
    <row r="29" spans="1:12" s="110" customFormat="1" ht="24" customHeight="1" x14ac:dyDescent="0.2">
      <c r="A29" s="604" t="s">
        <v>189</v>
      </c>
      <c r="B29" s="605"/>
      <c r="C29" s="605"/>
      <c r="D29" s="606"/>
      <c r="E29" s="113">
        <v>94.562115066846928</v>
      </c>
      <c r="F29" s="115">
        <v>6295</v>
      </c>
      <c r="G29" s="114">
        <v>6588</v>
      </c>
      <c r="H29" s="114">
        <v>6506</v>
      </c>
      <c r="I29" s="114">
        <v>6508</v>
      </c>
      <c r="J29" s="140">
        <v>6458</v>
      </c>
      <c r="K29" s="114">
        <v>-163</v>
      </c>
      <c r="L29" s="116">
        <v>-2.5240012387736139</v>
      </c>
    </row>
    <row r="30" spans="1:12" s="110" customFormat="1" ht="15" customHeight="1" x14ac:dyDescent="0.2">
      <c r="A30" s="120"/>
      <c r="B30" s="119"/>
      <c r="C30" s="258" t="s">
        <v>106</v>
      </c>
      <c r="E30" s="113">
        <v>46.624305003971408</v>
      </c>
      <c r="F30" s="115">
        <v>2935</v>
      </c>
      <c r="G30" s="114">
        <v>3001</v>
      </c>
      <c r="H30" s="114">
        <v>2991</v>
      </c>
      <c r="I30" s="114">
        <v>2959</v>
      </c>
      <c r="J30" s="140">
        <v>2917</v>
      </c>
      <c r="K30" s="114">
        <v>18</v>
      </c>
      <c r="L30" s="116">
        <v>0.61707233459033251</v>
      </c>
    </row>
    <row r="31" spans="1:12" s="110" customFormat="1" ht="15" customHeight="1" x14ac:dyDescent="0.2">
      <c r="A31" s="120"/>
      <c r="B31" s="119"/>
      <c r="C31" s="258" t="s">
        <v>107</v>
      </c>
      <c r="E31" s="113">
        <v>53.375694996028592</v>
      </c>
      <c r="F31" s="115">
        <v>3360</v>
      </c>
      <c r="G31" s="114">
        <v>3587</v>
      </c>
      <c r="H31" s="114">
        <v>3515</v>
      </c>
      <c r="I31" s="114">
        <v>3549</v>
      </c>
      <c r="J31" s="140">
        <v>3541</v>
      </c>
      <c r="K31" s="114">
        <v>-181</v>
      </c>
      <c r="L31" s="116">
        <v>-5.1115504094888449</v>
      </c>
    </row>
    <row r="32" spans="1:12" s="110" customFormat="1" ht="15" customHeight="1" x14ac:dyDescent="0.2">
      <c r="A32" s="120"/>
      <c r="B32" s="119" t="s">
        <v>117</v>
      </c>
      <c r="C32" s="258"/>
      <c r="E32" s="113">
        <v>5.2576235541535228</v>
      </c>
      <c r="F32" s="114">
        <v>350</v>
      </c>
      <c r="G32" s="114">
        <v>396</v>
      </c>
      <c r="H32" s="114">
        <v>350</v>
      </c>
      <c r="I32" s="114">
        <v>356</v>
      </c>
      <c r="J32" s="140">
        <v>332</v>
      </c>
      <c r="K32" s="114">
        <v>18</v>
      </c>
      <c r="L32" s="116">
        <v>5.4216867469879517</v>
      </c>
    </row>
    <row r="33" spans="1:12" s="110" customFormat="1" ht="15" customHeight="1" x14ac:dyDescent="0.2">
      <c r="A33" s="120"/>
      <c r="B33" s="119"/>
      <c r="C33" s="258" t="s">
        <v>106</v>
      </c>
      <c r="E33" s="113">
        <v>56.857142857142854</v>
      </c>
      <c r="F33" s="114">
        <v>199</v>
      </c>
      <c r="G33" s="114">
        <v>246</v>
      </c>
      <c r="H33" s="114">
        <v>211</v>
      </c>
      <c r="I33" s="114">
        <v>206</v>
      </c>
      <c r="J33" s="140">
        <v>189</v>
      </c>
      <c r="K33" s="114">
        <v>10</v>
      </c>
      <c r="L33" s="116">
        <v>5.2910052910052912</v>
      </c>
    </row>
    <row r="34" spans="1:12" s="110" customFormat="1" ht="15" customHeight="1" x14ac:dyDescent="0.2">
      <c r="A34" s="120"/>
      <c r="B34" s="119"/>
      <c r="C34" s="258" t="s">
        <v>107</v>
      </c>
      <c r="E34" s="113">
        <v>43.142857142857146</v>
      </c>
      <c r="F34" s="114">
        <v>151</v>
      </c>
      <c r="G34" s="114">
        <v>150</v>
      </c>
      <c r="H34" s="114">
        <v>139</v>
      </c>
      <c r="I34" s="114">
        <v>150</v>
      </c>
      <c r="J34" s="140">
        <v>143</v>
      </c>
      <c r="K34" s="114">
        <v>8</v>
      </c>
      <c r="L34" s="116">
        <v>5.5944055944055942</v>
      </c>
    </row>
    <row r="35" spans="1:12" s="110" customFormat="1" ht="24" customHeight="1" x14ac:dyDescent="0.2">
      <c r="A35" s="604" t="s">
        <v>192</v>
      </c>
      <c r="B35" s="605"/>
      <c r="C35" s="605"/>
      <c r="D35" s="606"/>
      <c r="E35" s="113">
        <v>12.798557908968004</v>
      </c>
      <c r="F35" s="114">
        <v>852</v>
      </c>
      <c r="G35" s="114">
        <v>932</v>
      </c>
      <c r="H35" s="114">
        <v>919</v>
      </c>
      <c r="I35" s="114">
        <v>939</v>
      </c>
      <c r="J35" s="114">
        <v>826</v>
      </c>
      <c r="K35" s="318">
        <v>26</v>
      </c>
      <c r="L35" s="319">
        <v>3.1476997578692494</v>
      </c>
    </row>
    <row r="36" spans="1:12" s="110" customFormat="1" ht="15" customHeight="1" x14ac:dyDescent="0.2">
      <c r="A36" s="120"/>
      <c r="B36" s="119"/>
      <c r="C36" s="258" t="s">
        <v>106</v>
      </c>
      <c r="E36" s="113">
        <v>48.943661971830984</v>
      </c>
      <c r="F36" s="114">
        <v>417</v>
      </c>
      <c r="G36" s="114">
        <v>439</v>
      </c>
      <c r="H36" s="114">
        <v>428</v>
      </c>
      <c r="I36" s="114">
        <v>413</v>
      </c>
      <c r="J36" s="114">
        <v>367</v>
      </c>
      <c r="K36" s="318">
        <v>50</v>
      </c>
      <c r="L36" s="116">
        <v>13.623978201634877</v>
      </c>
    </row>
    <row r="37" spans="1:12" s="110" customFormat="1" ht="15" customHeight="1" x14ac:dyDescent="0.2">
      <c r="A37" s="120"/>
      <c r="B37" s="119"/>
      <c r="C37" s="258" t="s">
        <v>107</v>
      </c>
      <c r="E37" s="113">
        <v>51.056338028169016</v>
      </c>
      <c r="F37" s="114">
        <v>435</v>
      </c>
      <c r="G37" s="114">
        <v>493</v>
      </c>
      <c r="H37" s="114">
        <v>491</v>
      </c>
      <c r="I37" s="114">
        <v>526</v>
      </c>
      <c r="J37" s="140">
        <v>459</v>
      </c>
      <c r="K37" s="114">
        <v>-24</v>
      </c>
      <c r="L37" s="116">
        <v>-5.2287581699346406</v>
      </c>
    </row>
    <row r="38" spans="1:12" s="110" customFormat="1" ht="15" customHeight="1" x14ac:dyDescent="0.2">
      <c r="A38" s="120"/>
      <c r="B38" s="119" t="s">
        <v>328</v>
      </c>
      <c r="C38" s="258"/>
      <c r="E38" s="113">
        <v>54.213609734114463</v>
      </c>
      <c r="F38" s="114">
        <v>3609</v>
      </c>
      <c r="G38" s="114">
        <v>3727</v>
      </c>
      <c r="H38" s="114">
        <v>3616</v>
      </c>
      <c r="I38" s="114">
        <v>3638</v>
      </c>
      <c r="J38" s="140">
        <v>3635</v>
      </c>
      <c r="K38" s="114">
        <v>-26</v>
      </c>
      <c r="L38" s="116">
        <v>-0.71526822558459424</v>
      </c>
    </row>
    <row r="39" spans="1:12" s="110" customFormat="1" ht="15" customHeight="1" x14ac:dyDescent="0.2">
      <c r="A39" s="120"/>
      <c r="B39" s="119"/>
      <c r="C39" s="258" t="s">
        <v>106</v>
      </c>
      <c r="E39" s="113">
        <v>46.051537822111385</v>
      </c>
      <c r="F39" s="115">
        <v>1662</v>
      </c>
      <c r="G39" s="114">
        <v>1686</v>
      </c>
      <c r="H39" s="114">
        <v>1653</v>
      </c>
      <c r="I39" s="114">
        <v>1627</v>
      </c>
      <c r="J39" s="140">
        <v>1606</v>
      </c>
      <c r="K39" s="114">
        <v>56</v>
      </c>
      <c r="L39" s="116">
        <v>3.4869240348692405</v>
      </c>
    </row>
    <row r="40" spans="1:12" s="110" customFormat="1" ht="15" customHeight="1" x14ac:dyDescent="0.2">
      <c r="A40" s="120"/>
      <c r="B40" s="119"/>
      <c r="C40" s="258" t="s">
        <v>107</v>
      </c>
      <c r="E40" s="113">
        <v>53.948462177888615</v>
      </c>
      <c r="F40" s="115">
        <v>1947</v>
      </c>
      <c r="G40" s="114">
        <v>2041</v>
      </c>
      <c r="H40" s="114">
        <v>1963</v>
      </c>
      <c r="I40" s="114">
        <v>2011</v>
      </c>
      <c r="J40" s="140">
        <v>2029</v>
      </c>
      <c r="K40" s="114">
        <v>-82</v>
      </c>
      <c r="L40" s="116">
        <v>-4.0413997042878265</v>
      </c>
    </row>
    <row r="41" spans="1:12" s="110" customFormat="1" ht="15" customHeight="1" x14ac:dyDescent="0.2">
      <c r="A41" s="120"/>
      <c r="B41" s="320" t="s">
        <v>515</v>
      </c>
      <c r="C41" s="258"/>
      <c r="E41" s="113">
        <v>9.5538530869761153</v>
      </c>
      <c r="F41" s="115">
        <v>636</v>
      </c>
      <c r="G41" s="114">
        <v>654</v>
      </c>
      <c r="H41" s="114">
        <v>632</v>
      </c>
      <c r="I41" s="114">
        <v>618</v>
      </c>
      <c r="J41" s="140">
        <v>634</v>
      </c>
      <c r="K41" s="114">
        <v>2</v>
      </c>
      <c r="L41" s="116">
        <v>0.31545741324921134</v>
      </c>
    </row>
    <row r="42" spans="1:12" s="110" customFormat="1" ht="15" customHeight="1" x14ac:dyDescent="0.2">
      <c r="A42" s="120"/>
      <c r="B42" s="119"/>
      <c r="C42" s="268" t="s">
        <v>106</v>
      </c>
      <c r="D42" s="182"/>
      <c r="E42" s="113">
        <v>45.125786163522015</v>
      </c>
      <c r="F42" s="115">
        <v>287</v>
      </c>
      <c r="G42" s="114">
        <v>296</v>
      </c>
      <c r="H42" s="114">
        <v>293</v>
      </c>
      <c r="I42" s="114">
        <v>283</v>
      </c>
      <c r="J42" s="140">
        <v>288</v>
      </c>
      <c r="K42" s="114">
        <v>-1</v>
      </c>
      <c r="L42" s="116">
        <v>-0.34722222222222221</v>
      </c>
    </row>
    <row r="43" spans="1:12" s="110" customFormat="1" ht="15" customHeight="1" x14ac:dyDescent="0.2">
      <c r="A43" s="120"/>
      <c r="B43" s="119"/>
      <c r="C43" s="268" t="s">
        <v>107</v>
      </c>
      <c r="D43" s="182"/>
      <c r="E43" s="113">
        <v>54.874213836477985</v>
      </c>
      <c r="F43" s="115">
        <v>349</v>
      </c>
      <c r="G43" s="114">
        <v>358</v>
      </c>
      <c r="H43" s="114">
        <v>339</v>
      </c>
      <c r="I43" s="114">
        <v>335</v>
      </c>
      <c r="J43" s="140">
        <v>346</v>
      </c>
      <c r="K43" s="114">
        <v>3</v>
      </c>
      <c r="L43" s="116">
        <v>0.86705202312138729</v>
      </c>
    </row>
    <row r="44" spans="1:12" s="110" customFormat="1" ht="15" customHeight="1" x14ac:dyDescent="0.2">
      <c r="A44" s="120"/>
      <c r="B44" s="119" t="s">
        <v>205</v>
      </c>
      <c r="C44" s="268"/>
      <c r="D44" s="182"/>
      <c r="E44" s="113">
        <v>23.433979269941414</v>
      </c>
      <c r="F44" s="115">
        <v>1560</v>
      </c>
      <c r="G44" s="114">
        <v>1683</v>
      </c>
      <c r="H44" s="114">
        <v>1701</v>
      </c>
      <c r="I44" s="114">
        <v>1683</v>
      </c>
      <c r="J44" s="140">
        <v>1719</v>
      </c>
      <c r="K44" s="114">
        <v>-159</v>
      </c>
      <c r="L44" s="116">
        <v>-9.2495636998254795</v>
      </c>
    </row>
    <row r="45" spans="1:12" s="110" customFormat="1" ht="15" customHeight="1" x14ac:dyDescent="0.2">
      <c r="A45" s="120"/>
      <c r="B45" s="119"/>
      <c r="C45" s="268" t="s">
        <v>106</v>
      </c>
      <c r="D45" s="182"/>
      <c r="E45" s="113">
        <v>49.679487179487182</v>
      </c>
      <c r="F45" s="115">
        <v>775</v>
      </c>
      <c r="G45" s="114">
        <v>833</v>
      </c>
      <c r="H45" s="114">
        <v>835</v>
      </c>
      <c r="I45" s="114">
        <v>849</v>
      </c>
      <c r="J45" s="140">
        <v>862</v>
      </c>
      <c r="K45" s="114">
        <v>-87</v>
      </c>
      <c r="L45" s="116">
        <v>-10.092807424593968</v>
      </c>
    </row>
    <row r="46" spans="1:12" s="110" customFormat="1" ht="15" customHeight="1" x14ac:dyDescent="0.2">
      <c r="A46" s="123"/>
      <c r="B46" s="124"/>
      <c r="C46" s="260" t="s">
        <v>107</v>
      </c>
      <c r="D46" s="261"/>
      <c r="E46" s="125">
        <v>50.320512820512818</v>
      </c>
      <c r="F46" s="143">
        <v>785</v>
      </c>
      <c r="G46" s="144">
        <v>850</v>
      </c>
      <c r="H46" s="144">
        <v>866</v>
      </c>
      <c r="I46" s="144">
        <v>834</v>
      </c>
      <c r="J46" s="145">
        <v>857</v>
      </c>
      <c r="K46" s="144">
        <v>-72</v>
      </c>
      <c r="L46" s="146">
        <v>-8.4014002333722289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6657</v>
      </c>
      <c r="E11" s="114">
        <v>6996</v>
      </c>
      <c r="F11" s="114">
        <v>6868</v>
      </c>
      <c r="G11" s="114">
        <v>6878</v>
      </c>
      <c r="H11" s="140">
        <v>6814</v>
      </c>
      <c r="I11" s="115">
        <v>-157</v>
      </c>
      <c r="J11" s="116">
        <v>-2.3040798356325212</v>
      </c>
    </row>
    <row r="12" spans="1:15" s="110" customFormat="1" ht="24.95" customHeight="1" x14ac:dyDescent="0.2">
      <c r="A12" s="193" t="s">
        <v>132</v>
      </c>
      <c r="B12" s="194" t="s">
        <v>133</v>
      </c>
      <c r="C12" s="113">
        <v>0.22532672374943669</v>
      </c>
      <c r="D12" s="115">
        <v>15</v>
      </c>
      <c r="E12" s="114">
        <v>17</v>
      </c>
      <c r="F12" s="114">
        <v>17</v>
      </c>
      <c r="G12" s="114">
        <v>17</v>
      </c>
      <c r="H12" s="140">
        <v>15</v>
      </c>
      <c r="I12" s="115">
        <v>0</v>
      </c>
      <c r="J12" s="116">
        <v>0</v>
      </c>
    </row>
    <row r="13" spans="1:15" s="110" customFormat="1" ht="24.95" customHeight="1" x14ac:dyDescent="0.2">
      <c r="A13" s="193" t="s">
        <v>134</v>
      </c>
      <c r="B13" s="199" t="s">
        <v>214</v>
      </c>
      <c r="C13" s="113">
        <v>0.39056632116569023</v>
      </c>
      <c r="D13" s="115">
        <v>26</v>
      </c>
      <c r="E13" s="114">
        <v>32</v>
      </c>
      <c r="F13" s="114">
        <v>32</v>
      </c>
      <c r="G13" s="114">
        <v>31</v>
      </c>
      <c r="H13" s="140">
        <v>35</v>
      </c>
      <c r="I13" s="115">
        <v>-9</v>
      </c>
      <c r="J13" s="116">
        <v>-25.714285714285715</v>
      </c>
    </row>
    <row r="14" spans="1:15" s="287" customFormat="1" ht="24.95" customHeight="1" x14ac:dyDescent="0.2">
      <c r="A14" s="193" t="s">
        <v>215</v>
      </c>
      <c r="B14" s="199" t="s">
        <v>137</v>
      </c>
      <c r="C14" s="113">
        <v>3.605227579990987</v>
      </c>
      <c r="D14" s="115">
        <v>240</v>
      </c>
      <c r="E14" s="114">
        <v>245</v>
      </c>
      <c r="F14" s="114">
        <v>249</v>
      </c>
      <c r="G14" s="114">
        <v>233</v>
      </c>
      <c r="H14" s="140">
        <v>240</v>
      </c>
      <c r="I14" s="115">
        <v>0</v>
      </c>
      <c r="J14" s="116">
        <v>0</v>
      </c>
      <c r="K14" s="110"/>
      <c r="L14" s="110"/>
      <c r="M14" s="110"/>
      <c r="N14" s="110"/>
      <c r="O14" s="110"/>
    </row>
    <row r="15" spans="1:15" s="110" customFormat="1" ht="24.95" customHeight="1" x14ac:dyDescent="0.2">
      <c r="A15" s="193" t="s">
        <v>216</v>
      </c>
      <c r="B15" s="199" t="s">
        <v>217</v>
      </c>
      <c r="C15" s="113">
        <v>0.82619798708126779</v>
      </c>
      <c r="D15" s="115">
        <v>55</v>
      </c>
      <c r="E15" s="114">
        <v>53</v>
      </c>
      <c r="F15" s="114">
        <v>60</v>
      </c>
      <c r="G15" s="114">
        <v>51</v>
      </c>
      <c r="H15" s="140">
        <v>42</v>
      </c>
      <c r="I15" s="115">
        <v>13</v>
      </c>
      <c r="J15" s="116">
        <v>30.952380952380953</v>
      </c>
    </row>
    <row r="16" spans="1:15" s="287" customFormat="1" ht="24.95" customHeight="1" x14ac:dyDescent="0.2">
      <c r="A16" s="193" t="s">
        <v>218</v>
      </c>
      <c r="B16" s="199" t="s">
        <v>141</v>
      </c>
      <c r="C16" s="113">
        <v>2.3884632717440288</v>
      </c>
      <c r="D16" s="115">
        <v>159</v>
      </c>
      <c r="E16" s="114">
        <v>162</v>
      </c>
      <c r="F16" s="114">
        <v>160</v>
      </c>
      <c r="G16" s="114">
        <v>153</v>
      </c>
      <c r="H16" s="140">
        <v>165</v>
      </c>
      <c r="I16" s="115">
        <v>-6</v>
      </c>
      <c r="J16" s="116">
        <v>-3.6363636363636362</v>
      </c>
      <c r="K16" s="110"/>
      <c r="L16" s="110"/>
      <c r="M16" s="110"/>
      <c r="N16" s="110"/>
      <c r="O16" s="110"/>
    </row>
    <row r="17" spans="1:15" s="110" customFormat="1" ht="24.95" customHeight="1" x14ac:dyDescent="0.2">
      <c r="A17" s="193" t="s">
        <v>142</v>
      </c>
      <c r="B17" s="199" t="s">
        <v>220</v>
      </c>
      <c r="C17" s="113">
        <v>0.39056632116569023</v>
      </c>
      <c r="D17" s="115">
        <v>26</v>
      </c>
      <c r="E17" s="114">
        <v>30</v>
      </c>
      <c r="F17" s="114">
        <v>29</v>
      </c>
      <c r="G17" s="114">
        <v>29</v>
      </c>
      <c r="H17" s="140">
        <v>33</v>
      </c>
      <c r="I17" s="115">
        <v>-7</v>
      </c>
      <c r="J17" s="116">
        <v>-21.212121212121211</v>
      </c>
    </row>
    <row r="18" spans="1:15" s="287" customFormat="1" ht="24.95" customHeight="1" x14ac:dyDescent="0.2">
      <c r="A18" s="201" t="s">
        <v>144</v>
      </c>
      <c r="B18" s="202" t="s">
        <v>145</v>
      </c>
      <c r="C18" s="113">
        <v>3.4700315457413251</v>
      </c>
      <c r="D18" s="115">
        <v>231</v>
      </c>
      <c r="E18" s="114">
        <v>239</v>
      </c>
      <c r="F18" s="114">
        <v>227</v>
      </c>
      <c r="G18" s="114">
        <v>232</v>
      </c>
      <c r="H18" s="140">
        <v>226</v>
      </c>
      <c r="I18" s="115">
        <v>5</v>
      </c>
      <c r="J18" s="116">
        <v>2.2123893805309733</v>
      </c>
      <c r="K18" s="110"/>
      <c r="L18" s="110"/>
      <c r="M18" s="110"/>
      <c r="N18" s="110"/>
      <c r="O18" s="110"/>
    </row>
    <row r="19" spans="1:15" s="110" customFormat="1" ht="24.95" customHeight="1" x14ac:dyDescent="0.2">
      <c r="A19" s="193" t="s">
        <v>146</v>
      </c>
      <c r="B19" s="199" t="s">
        <v>147</v>
      </c>
      <c r="C19" s="113">
        <v>14.991738020129187</v>
      </c>
      <c r="D19" s="115">
        <v>998</v>
      </c>
      <c r="E19" s="114">
        <v>1038</v>
      </c>
      <c r="F19" s="114">
        <v>1023</v>
      </c>
      <c r="G19" s="114">
        <v>1060</v>
      </c>
      <c r="H19" s="140">
        <v>1043</v>
      </c>
      <c r="I19" s="115">
        <v>-45</v>
      </c>
      <c r="J19" s="116">
        <v>-4.3144774688398853</v>
      </c>
    </row>
    <row r="20" spans="1:15" s="287" customFormat="1" ht="24.95" customHeight="1" x14ac:dyDescent="0.2">
      <c r="A20" s="193" t="s">
        <v>148</v>
      </c>
      <c r="B20" s="199" t="s">
        <v>149</v>
      </c>
      <c r="C20" s="113">
        <v>17.064743878624004</v>
      </c>
      <c r="D20" s="115">
        <v>1136</v>
      </c>
      <c r="E20" s="114">
        <v>1179</v>
      </c>
      <c r="F20" s="114">
        <v>1225</v>
      </c>
      <c r="G20" s="114">
        <v>1218</v>
      </c>
      <c r="H20" s="140">
        <v>1216</v>
      </c>
      <c r="I20" s="115">
        <v>-80</v>
      </c>
      <c r="J20" s="116">
        <v>-6.5789473684210522</v>
      </c>
      <c r="K20" s="110"/>
      <c r="L20" s="110"/>
      <c r="M20" s="110"/>
      <c r="N20" s="110"/>
      <c r="O20" s="110"/>
    </row>
    <row r="21" spans="1:15" s="110" customFormat="1" ht="24.95" customHeight="1" x14ac:dyDescent="0.2">
      <c r="A21" s="201" t="s">
        <v>150</v>
      </c>
      <c r="B21" s="202" t="s">
        <v>151</v>
      </c>
      <c r="C21" s="113">
        <v>11.341445095388313</v>
      </c>
      <c r="D21" s="115">
        <v>755</v>
      </c>
      <c r="E21" s="114">
        <v>897</v>
      </c>
      <c r="F21" s="114">
        <v>851</v>
      </c>
      <c r="G21" s="114">
        <v>850</v>
      </c>
      <c r="H21" s="140">
        <v>807</v>
      </c>
      <c r="I21" s="115">
        <v>-52</v>
      </c>
      <c r="J21" s="116">
        <v>-6.4436183395291202</v>
      </c>
    </row>
    <row r="22" spans="1:15" s="110" customFormat="1" ht="24.95" customHeight="1" x14ac:dyDescent="0.2">
      <c r="A22" s="201" t="s">
        <v>152</v>
      </c>
      <c r="B22" s="199" t="s">
        <v>153</v>
      </c>
      <c r="C22" s="113">
        <v>1.2167643082469581</v>
      </c>
      <c r="D22" s="115">
        <v>81</v>
      </c>
      <c r="E22" s="114">
        <v>87</v>
      </c>
      <c r="F22" s="114">
        <v>94</v>
      </c>
      <c r="G22" s="114">
        <v>99</v>
      </c>
      <c r="H22" s="140">
        <v>103</v>
      </c>
      <c r="I22" s="115">
        <v>-22</v>
      </c>
      <c r="J22" s="116">
        <v>-21.359223300970875</v>
      </c>
    </row>
    <row r="23" spans="1:15" s="110" customFormat="1" ht="24.95" customHeight="1" x14ac:dyDescent="0.2">
      <c r="A23" s="193" t="s">
        <v>154</v>
      </c>
      <c r="B23" s="199" t="s">
        <v>155</v>
      </c>
      <c r="C23" s="113">
        <v>0.96139402133092988</v>
      </c>
      <c r="D23" s="115">
        <v>64</v>
      </c>
      <c r="E23" s="114">
        <v>58</v>
      </c>
      <c r="F23" s="114">
        <v>57</v>
      </c>
      <c r="G23" s="114">
        <v>56</v>
      </c>
      <c r="H23" s="140">
        <v>60</v>
      </c>
      <c r="I23" s="115">
        <v>4</v>
      </c>
      <c r="J23" s="116">
        <v>6.666666666666667</v>
      </c>
    </row>
    <row r="24" spans="1:15" s="110" customFormat="1" ht="24.95" customHeight="1" x14ac:dyDescent="0.2">
      <c r="A24" s="193" t="s">
        <v>156</v>
      </c>
      <c r="B24" s="199" t="s">
        <v>221</v>
      </c>
      <c r="C24" s="113">
        <v>8.517350157728707</v>
      </c>
      <c r="D24" s="115">
        <v>567</v>
      </c>
      <c r="E24" s="114">
        <v>560</v>
      </c>
      <c r="F24" s="114">
        <v>563</v>
      </c>
      <c r="G24" s="114">
        <v>561</v>
      </c>
      <c r="H24" s="140">
        <v>583</v>
      </c>
      <c r="I24" s="115">
        <v>-16</v>
      </c>
      <c r="J24" s="116">
        <v>-2.7444253859348198</v>
      </c>
    </row>
    <row r="25" spans="1:15" s="110" customFormat="1" ht="24.95" customHeight="1" x14ac:dyDescent="0.2">
      <c r="A25" s="193" t="s">
        <v>222</v>
      </c>
      <c r="B25" s="204" t="s">
        <v>159</v>
      </c>
      <c r="C25" s="113">
        <v>13.489559861799609</v>
      </c>
      <c r="D25" s="115">
        <v>898</v>
      </c>
      <c r="E25" s="114">
        <v>933</v>
      </c>
      <c r="F25" s="114">
        <v>864</v>
      </c>
      <c r="G25" s="114">
        <v>871</v>
      </c>
      <c r="H25" s="140">
        <v>864</v>
      </c>
      <c r="I25" s="115">
        <v>34</v>
      </c>
      <c r="J25" s="116">
        <v>3.9351851851851851</v>
      </c>
    </row>
    <row r="26" spans="1:15" s="110" customFormat="1" ht="24.95" customHeight="1" x14ac:dyDescent="0.2">
      <c r="A26" s="201">
        <v>782.78300000000002</v>
      </c>
      <c r="B26" s="203" t="s">
        <v>160</v>
      </c>
      <c r="C26" s="113">
        <v>1.1716989634970707</v>
      </c>
      <c r="D26" s="115">
        <v>78</v>
      </c>
      <c r="E26" s="114">
        <v>80</v>
      </c>
      <c r="F26" s="114">
        <v>77</v>
      </c>
      <c r="G26" s="114">
        <v>82</v>
      </c>
      <c r="H26" s="140">
        <v>64</v>
      </c>
      <c r="I26" s="115">
        <v>14</v>
      </c>
      <c r="J26" s="116">
        <v>21.875</v>
      </c>
    </row>
    <row r="27" spans="1:15" s="110" customFormat="1" ht="24.95" customHeight="1" x14ac:dyDescent="0.2">
      <c r="A27" s="193" t="s">
        <v>161</v>
      </c>
      <c r="B27" s="199" t="s">
        <v>162</v>
      </c>
      <c r="C27" s="113">
        <v>0.87126333183115523</v>
      </c>
      <c r="D27" s="115">
        <v>58</v>
      </c>
      <c r="E27" s="114">
        <v>58</v>
      </c>
      <c r="F27" s="114">
        <v>62</v>
      </c>
      <c r="G27" s="114">
        <v>60</v>
      </c>
      <c r="H27" s="140">
        <v>62</v>
      </c>
      <c r="I27" s="115">
        <v>-4</v>
      </c>
      <c r="J27" s="116">
        <v>-6.4516129032258061</v>
      </c>
    </row>
    <row r="28" spans="1:15" s="110" customFormat="1" ht="24.95" customHeight="1" x14ac:dyDescent="0.2">
      <c r="A28" s="193" t="s">
        <v>163</v>
      </c>
      <c r="B28" s="199" t="s">
        <v>164</v>
      </c>
      <c r="C28" s="113">
        <v>1.7875920084121977</v>
      </c>
      <c r="D28" s="115">
        <v>119</v>
      </c>
      <c r="E28" s="114">
        <v>122</v>
      </c>
      <c r="F28" s="114">
        <v>117</v>
      </c>
      <c r="G28" s="114">
        <v>118</v>
      </c>
      <c r="H28" s="140">
        <v>124</v>
      </c>
      <c r="I28" s="115">
        <v>-5</v>
      </c>
      <c r="J28" s="116">
        <v>-4.032258064516129</v>
      </c>
    </row>
    <row r="29" spans="1:15" s="110" customFormat="1" ht="24.95" customHeight="1" x14ac:dyDescent="0.2">
      <c r="A29" s="193">
        <v>86</v>
      </c>
      <c r="B29" s="199" t="s">
        <v>165</v>
      </c>
      <c r="C29" s="113">
        <v>7.0301937809824242</v>
      </c>
      <c r="D29" s="115">
        <v>468</v>
      </c>
      <c r="E29" s="114">
        <v>449</v>
      </c>
      <c r="F29" s="114">
        <v>439</v>
      </c>
      <c r="G29" s="114">
        <v>429</v>
      </c>
      <c r="H29" s="140">
        <v>417</v>
      </c>
      <c r="I29" s="115">
        <v>51</v>
      </c>
      <c r="J29" s="116">
        <v>12.23021582733813</v>
      </c>
    </row>
    <row r="30" spans="1:15" s="110" customFormat="1" ht="24.95" customHeight="1" x14ac:dyDescent="0.2">
      <c r="A30" s="193">
        <v>87.88</v>
      </c>
      <c r="B30" s="204" t="s">
        <v>166</v>
      </c>
      <c r="C30" s="113">
        <v>4.8971007961544242</v>
      </c>
      <c r="D30" s="115">
        <v>326</v>
      </c>
      <c r="E30" s="114">
        <v>333</v>
      </c>
      <c r="F30" s="114">
        <v>337</v>
      </c>
      <c r="G30" s="114">
        <v>342</v>
      </c>
      <c r="H30" s="140">
        <v>334</v>
      </c>
      <c r="I30" s="115">
        <v>-8</v>
      </c>
      <c r="J30" s="116">
        <v>-2.3952095808383231</v>
      </c>
    </row>
    <row r="31" spans="1:15" s="110" customFormat="1" ht="24.95" customHeight="1" x14ac:dyDescent="0.2">
      <c r="A31" s="193" t="s">
        <v>167</v>
      </c>
      <c r="B31" s="199" t="s">
        <v>168</v>
      </c>
      <c r="C31" s="113">
        <v>8.9680036052275796</v>
      </c>
      <c r="D31" s="115">
        <v>597</v>
      </c>
      <c r="E31" s="114">
        <v>669</v>
      </c>
      <c r="F31" s="114">
        <v>634</v>
      </c>
      <c r="G31" s="114">
        <v>619</v>
      </c>
      <c r="H31" s="140">
        <v>621</v>
      </c>
      <c r="I31" s="115">
        <v>-24</v>
      </c>
      <c r="J31" s="116">
        <v>-3.8647342995169081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0.22532672374943669</v>
      </c>
      <c r="D34" s="115">
        <v>15</v>
      </c>
      <c r="E34" s="114">
        <v>17</v>
      </c>
      <c r="F34" s="114">
        <v>17</v>
      </c>
      <c r="G34" s="114">
        <v>17</v>
      </c>
      <c r="H34" s="140">
        <v>15</v>
      </c>
      <c r="I34" s="115">
        <v>0</v>
      </c>
      <c r="J34" s="116">
        <v>0</v>
      </c>
    </row>
    <row r="35" spans="1:10" s="110" customFormat="1" ht="24.95" customHeight="1" x14ac:dyDescent="0.2">
      <c r="A35" s="292" t="s">
        <v>171</v>
      </c>
      <c r="B35" s="293" t="s">
        <v>172</v>
      </c>
      <c r="C35" s="113">
        <v>7.4658254468980019</v>
      </c>
      <c r="D35" s="115">
        <v>497</v>
      </c>
      <c r="E35" s="114">
        <v>516</v>
      </c>
      <c r="F35" s="114">
        <v>508</v>
      </c>
      <c r="G35" s="114">
        <v>496</v>
      </c>
      <c r="H35" s="140">
        <v>501</v>
      </c>
      <c r="I35" s="115">
        <v>-4</v>
      </c>
      <c r="J35" s="116">
        <v>-0.79840319361277445</v>
      </c>
    </row>
    <row r="36" spans="1:10" s="110" customFormat="1" ht="24.95" customHeight="1" x14ac:dyDescent="0.2">
      <c r="A36" s="294" t="s">
        <v>173</v>
      </c>
      <c r="B36" s="295" t="s">
        <v>174</v>
      </c>
      <c r="C36" s="125">
        <v>92.308847829352558</v>
      </c>
      <c r="D36" s="143">
        <v>6145</v>
      </c>
      <c r="E36" s="144">
        <v>6463</v>
      </c>
      <c r="F36" s="144">
        <v>6343</v>
      </c>
      <c r="G36" s="144">
        <v>6365</v>
      </c>
      <c r="H36" s="145">
        <v>6298</v>
      </c>
      <c r="I36" s="143">
        <v>-153</v>
      </c>
      <c r="J36" s="146">
        <v>-2.4293426484598286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6657</v>
      </c>
      <c r="F11" s="264">
        <v>6996</v>
      </c>
      <c r="G11" s="264">
        <v>6868</v>
      </c>
      <c r="H11" s="264">
        <v>6878</v>
      </c>
      <c r="I11" s="265">
        <v>6814</v>
      </c>
      <c r="J11" s="263">
        <v>-157</v>
      </c>
      <c r="K11" s="266">
        <v>-2.3040798356325212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46.552501126633622</v>
      </c>
      <c r="E13" s="115">
        <v>3099</v>
      </c>
      <c r="F13" s="114">
        <v>3253</v>
      </c>
      <c r="G13" s="114">
        <v>3189</v>
      </c>
      <c r="H13" s="114">
        <v>3235</v>
      </c>
      <c r="I13" s="140">
        <v>3202</v>
      </c>
      <c r="J13" s="115">
        <v>-103</v>
      </c>
      <c r="K13" s="116">
        <v>-3.2167395377888819</v>
      </c>
    </row>
    <row r="14" spans="1:15" ht="15.95" customHeight="1" x14ac:dyDescent="0.2">
      <c r="A14" s="306" t="s">
        <v>230</v>
      </c>
      <c r="B14" s="307"/>
      <c r="C14" s="308"/>
      <c r="D14" s="113">
        <v>42.121075559561362</v>
      </c>
      <c r="E14" s="115">
        <v>2804</v>
      </c>
      <c r="F14" s="114">
        <v>2939</v>
      </c>
      <c r="G14" s="114">
        <v>2897</v>
      </c>
      <c r="H14" s="114">
        <v>2893</v>
      </c>
      <c r="I14" s="140">
        <v>2853</v>
      </c>
      <c r="J14" s="115">
        <v>-49</v>
      </c>
      <c r="K14" s="116">
        <v>-1.717490361023484</v>
      </c>
    </row>
    <row r="15" spans="1:15" ht="15.95" customHeight="1" x14ac:dyDescent="0.2">
      <c r="A15" s="306" t="s">
        <v>231</v>
      </c>
      <c r="B15" s="307"/>
      <c r="C15" s="308"/>
      <c r="D15" s="113">
        <v>5.8885383806519451</v>
      </c>
      <c r="E15" s="115">
        <v>392</v>
      </c>
      <c r="F15" s="114">
        <v>420</v>
      </c>
      <c r="G15" s="114">
        <v>404</v>
      </c>
      <c r="H15" s="114">
        <v>387</v>
      </c>
      <c r="I15" s="140">
        <v>394</v>
      </c>
      <c r="J15" s="115">
        <v>-2</v>
      </c>
      <c r="K15" s="116">
        <v>-0.50761421319796951</v>
      </c>
    </row>
    <row r="16" spans="1:15" ht="15.95" customHeight="1" x14ac:dyDescent="0.2">
      <c r="A16" s="306" t="s">
        <v>232</v>
      </c>
      <c r="B16" s="307"/>
      <c r="C16" s="308"/>
      <c r="D16" s="113">
        <v>3.4550097641580293</v>
      </c>
      <c r="E16" s="115">
        <v>230</v>
      </c>
      <c r="F16" s="114">
        <v>242</v>
      </c>
      <c r="G16" s="114">
        <v>236</v>
      </c>
      <c r="H16" s="114">
        <v>220</v>
      </c>
      <c r="I16" s="140">
        <v>230</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0.27039206849932401</v>
      </c>
      <c r="E18" s="115">
        <v>18</v>
      </c>
      <c r="F18" s="114">
        <v>19</v>
      </c>
      <c r="G18" s="114">
        <v>20</v>
      </c>
      <c r="H18" s="114">
        <v>29</v>
      </c>
      <c r="I18" s="140">
        <v>14</v>
      </c>
      <c r="J18" s="115">
        <v>4</v>
      </c>
      <c r="K18" s="116">
        <v>28.571428571428573</v>
      </c>
    </row>
    <row r="19" spans="1:11" ht="14.1" customHeight="1" x14ac:dyDescent="0.2">
      <c r="A19" s="306" t="s">
        <v>235</v>
      </c>
      <c r="B19" s="307" t="s">
        <v>236</v>
      </c>
      <c r="C19" s="308"/>
      <c r="D19" s="113">
        <v>0.15021781583295779</v>
      </c>
      <c r="E19" s="115">
        <v>10</v>
      </c>
      <c r="F19" s="114">
        <v>10</v>
      </c>
      <c r="G19" s="114">
        <v>13</v>
      </c>
      <c r="H19" s="114">
        <v>22</v>
      </c>
      <c r="I19" s="140">
        <v>6</v>
      </c>
      <c r="J19" s="115">
        <v>4</v>
      </c>
      <c r="K19" s="116">
        <v>66.666666666666671</v>
      </c>
    </row>
    <row r="20" spans="1:11" ht="14.1" customHeight="1" x14ac:dyDescent="0.2">
      <c r="A20" s="306">
        <v>12</v>
      </c>
      <c r="B20" s="307" t="s">
        <v>237</v>
      </c>
      <c r="C20" s="308"/>
      <c r="D20" s="113">
        <v>1.021481147664113</v>
      </c>
      <c r="E20" s="115">
        <v>68</v>
      </c>
      <c r="F20" s="114">
        <v>64</v>
      </c>
      <c r="G20" s="114">
        <v>76</v>
      </c>
      <c r="H20" s="114">
        <v>75</v>
      </c>
      <c r="I20" s="140">
        <v>76</v>
      </c>
      <c r="J20" s="115">
        <v>-8</v>
      </c>
      <c r="K20" s="116">
        <v>-10.526315789473685</v>
      </c>
    </row>
    <row r="21" spans="1:11" ht="14.1" customHeight="1" x14ac:dyDescent="0.2">
      <c r="A21" s="306">
        <v>21</v>
      </c>
      <c r="B21" s="307" t="s">
        <v>238</v>
      </c>
      <c r="C21" s="308"/>
      <c r="D21" s="113" t="s">
        <v>513</v>
      </c>
      <c r="E21" s="115" t="s">
        <v>513</v>
      </c>
      <c r="F21" s="114">
        <v>4</v>
      </c>
      <c r="G21" s="114">
        <v>4</v>
      </c>
      <c r="H21" s="114">
        <v>4</v>
      </c>
      <c r="I21" s="140">
        <v>6</v>
      </c>
      <c r="J21" s="115" t="s">
        <v>513</v>
      </c>
      <c r="K21" s="116" t="s">
        <v>513</v>
      </c>
    </row>
    <row r="22" spans="1:11" ht="14.1" customHeight="1" x14ac:dyDescent="0.2">
      <c r="A22" s="306">
        <v>22</v>
      </c>
      <c r="B22" s="307" t="s">
        <v>239</v>
      </c>
      <c r="C22" s="308"/>
      <c r="D22" s="113">
        <v>0.25537028691602826</v>
      </c>
      <c r="E22" s="115">
        <v>17</v>
      </c>
      <c r="F22" s="114">
        <v>16</v>
      </c>
      <c r="G22" s="114">
        <v>18</v>
      </c>
      <c r="H22" s="114">
        <v>17</v>
      </c>
      <c r="I22" s="140">
        <v>13</v>
      </c>
      <c r="J22" s="115">
        <v>4</v>
      </c>
      <c r="K22" s="116">
        <v>30.76923076923077</v>
      </c>
    </row>
    <row r="23" spans="1:11" ht="14.1" customHeight="1" x14ac:dyDescent="0.2">
      <c r="A23" s="306">
        <v>23</v>
      </c>
      <c r="B23" s="307" t="s">
        <v>240</v>
      </c>
      <c r="C23" s="308"/>
      <c r="D23" s="113">
        <v>0.22532672374943669</v>
      </c>
      <c r="E23" s="115">
        <v>15</v>
      </c>
      <c r="F23" s="114">
        <v>17</v>
      </c>
      <c r="G23" s="114">
        <v>19</v>
      </c>
      <c r="H23" s="114">
        <v>15</v>
      </c>
      <c r="I23" s="140">
        <v>18</v>
      </c>
      <c r="J23" s="115">
        <v>-3</v>
      </c>
      <c r="K23" s="116">
        <v>-16.666666666666668</v>
      </c>
    </row>
    <row r="24" spans="1:11" ht="14.1" customHeight="1" x14ac:dyDescent="0.2">
      <c r="A24" s="306">
        <v>24</v>
      </c>
      <c r="B24" s="307" t="s">
        <v>241</v>
      </c>
      <c r="C24" s="308"/>
      <c r="D24" s="113">
        <v>0.45065344749887337</v>
      </c>
      <c r="E24" s="115">
        <v>30</v>
      </c>
      <c r="F24" s="114">
        <v>33</v>
      </c>
      <c r="G24" s="114">
        <v>34</v>
      </c>
      <c r="H24" s="114">
        <v>34</v>
      </c>
      <c r="I24" s="140">
        <v>32</v>
      </c>
      <c r="J24" s="115">
        <v>-2</v>
      </c>
      <c r="K24" s="116">
        <v>-6.25</v>
      </c>
    </row>
    <row r="25" spans="1:11" ht="14.1" customHeight="1" x14ac:dyDescent="0.2">
      <c r="A25" s="306">
        <v>25</v>
      </c>
      <c r="B25" s="307" t="s">
        <v>242</v>
      </c>
      <c r="C25" s="308"/>
      <c r="D25" s="113">
        <v>0.73606729758149314</v>
      </c>
      <c r="E25" s="115">
        <v>49</v>
      </c>
      <c r="F25" s="114">
        <v>47</v>
      </c>
      <c r="G25" s="114">
        <v>51</v>
      </c>
      <c r="H25" s="114">
        <v>51</v>
      </c>
      <c r="I25" s="140">
        <v>50</v>
      </c>
      <c r="J25" s="115">
        <v>-1</v>
      </c>
      <c r="K25" s="116">
        <v>-2</v>
      </c>
    </row>
    <row r="26" spans="1:11" ht="14.1" customHeight="1" x14ac:dyDescent="0.2">
      <c r="A26" s="306">
        <v>26</v>
      </c>
      <c r="B26" s="307" t="s">
        <v>243</v>
      </c>
      <c r="C26" s="308"/>
      <c r="D26" s="113">
        <v>0.52576235541535221</v>
      </c>
      <c r="E26" s="115">
        <v>35</v>
      </c>
      <c r="F26" s="114">
        <v>39</v>
      </c>
      <c r="G26" s="114">
        <v>41</v>
      </c>
      <c r="H26" s="114">
        <v>37</v>
      </c>
      <c r="I26" s="140">
        <v>37</v>
      </c>
      <c r="J26" s="115">
        <v>-2</v>
      </c>
      <c r="K26" s="116">
        <v>-5.4054054054054053</v>
      </c>
    </row>
    <row r="27" spans="1:11" ht="14.1" customHeight="1" x14ac:dyDescent="0.2">
      <c r="A27" s="306">
        <v>27</v>
      </c>
      <c r="B27" s="307" t="s">
        <v>244</v>
      </c>
      <c r="C27" s="308"/>
      <c r="D27" s="113">
        <v>0.4957187922487607</v>
      </c>
      <c r="E27" s="115">
        <v>33</v>
      </c>
      <c r="F27" s="114">
        <v>37</v>
      </c>
      <c r="G27" s="114">
        <v>36</v>
      </c>
      <c r="H27" s="114">
        <v>31</v>
      </c>
      <c r="I27" s="140">
        <v>35</v>
      </c>
      <c r="J27" s="115">
        <v>-2</v>
      </c>
      <c r="K27" s="116">
        <v>-5.7142857142857144</v>
      </c>
    </row>
    <row r="28" spans="1:11" ht="14.1" customHeight="1" x14ac:dyDescent="0.2">
      <c r="A28" s="306">
        <v>28</v>
      </c>
      <c r="B28" s="307" t="s">
        <v>245</v>
      </c>
      <c r="C28" s="308"/>
      <c r="D28" s="113">
        <v>0.16523959741625358</v>
      </c>
      <c r="E28" s="115">
        <v>11</v>
      </c>
      <c r="F28" s="114">
        <v>22</v>
      </c>
      <c r="G28" s="114">
        <v>20</v>
      </c>
      <c r="H28" s="114">
        <v>16</v>
      </c>
      <c r="I28" s="140">
        <v>15</v>
      </c>
      <c r="J28" s="115">
        <v>-4</v>
      </c>
      <c r="K28" s="116">
        <v>-26.666666666666668</v>
      </c>
    </row>
    <row r="29" spans="1:11" ht="14.1" customHeight="1" x14ac:dyDescent="0.2">
      <c r="A29" s="306">
        <v>29</v>
      </c>
      <c r="B29" s="307" t="s">
        <v>246</v>
      </c>
      <c r="C29" s="308"/>
      <c r="D29" s="113">
        <v>2.1180712032447047</v>
      </c>
      <c r="E29" s="115">
        <v>141</v>
      </c>
      <c r="F29" s="114">
        <v>161</v>
      </c>
      <c r="G29" s="114">
        <v>154</v>
      </c>
      <c r="H29" s="114">
        <v>176</v>
      </c>
      <c r="I29" s="140">
        <v>166</v>
      </c>
      <c r="J29" s="115">
        <v>-25</v>
      </c>
      <c r="K29" s="116">
        <v>-15.060240963855422</v>
      </c>
    </row>
    <row r="30" spans="1:11" ht="14.1" customHeight="1" x14ac:dyDescent="0.2">
      <c r="A30" s="306" t="s">
        <v>247</v>
      </c>
      <c r="B30" s="307" t="s">
        <v>248</v>
      </c>
      <c r="C30" s="308"/>
      <c r="D30" s="113" t="s">
        <v>513</v>
      </c>
      <c r="E30" s="115" t="s">
        <v>513</v>
      </c>
      <c r="F30" s="114">
        <v>20</v>
      </c>
      <c r="G30" s="114">
        <v>17</v>
      </c>
      <c r="H30" s="114">
        <v>23</v>
      </c>
      <c r="I30" s="140">
        <v>19</v>
      </c>
      <c r="J30" s="115" t="s">
        <v>513</v>
      </c>
      <c r="K30" s="116" t="s">
        <v>513</v>
      </c>
    </row>
    <row r="31" spans="1:11" ht="14.1" customHeight="1" x14ac:dyDescent="0.2">
      <c r="A31" s="306" t="s">
        <v>249</v>
      </c>
      <c r="B31" s="307" t="s">
        <v>250</v>
      </c>
      <c r="C31" s="308"/>
      <c r="D31" s="113">
        <v>1.8326573531620851</v>
      </c>
      <c r="E31" s="115">
        <v>122</v>
      </c>
      <c r="F31" s="114">
        <v>141</v>
      </c>
      <c r="G31" s="114">
        <v>137</v>
      </c>
      <c r="H31" s="114">
        <v>153</v>
      </c>
      <c r="I31" s="140">
        <v>147</v>
      </c>
      <c r="J31" s="115">
        <v>-25</v>
      </c>
      <c r="K31" s="116">
        <v>-17.006802721088434</v>
      </c>
    </row>
    <row r="32" spans="1:11" ht="14.1" customHeight="1" x14ac:dyDescent="0.2">
      <c r="A32" s="306">
        <v>31</v>
      </c>
      <c r="B32" s="307" t="s">
        <v>251</v>
      </c>
      <c r="C32" s="308"/>
      <c r="D32" s="113">
        <v>0.27039206849932401</v>
      </c>
      <c r="E32" s="115">
        <v>18</v>
      </c>
      <c r="F32" s="114">
        <v>18</v>
      </c>
      <c r="G32" s="114">
        <v>19</v>
      </c>
      <c r="H32" s="114">
        <v>18</v>
      </c>
      <c r="I32" s="140">
        <v>21</v>
      </c>
      <c r="J32" s="115">
        <v>-3</v>
      </c>
      <c r="K32" s="116">
        <v>-14.285714285714286</v>
      </c>
    </row>
    <row r="33" spans="1:11" ht="14.1" customHeight="1" x14ac:dyDescent="0.2">
      <c r="A33" s="306">
        <v>32</v>
      </c>
      <c r="B33" s="307" t="s">
        <v>252</v>
      </c>
      <c r="C33" s="308"/>
      <c r="D33" s="113">
        <v>0.6609583896650143</v>
      </c>
      <c r="E33" s="115">
        <v>44</v>
      </c>
      <c r="F33" s="114">
        <v>55</v>
      </c>
      <c r="G33" s="114">
        <v>45</v>
      </c>
      <c r="H33" s="114">
        <v>52</v>
      </c>
      <c r="I33" s="140">
        <v>50</v>
      </c>
      <c r="J33" s="115">
        <v>-6</v>
      </c>
      <c r="K33" s="116">
        <v>-12</v>
      </c>
    </row>
    <row r="34" spans="1:11" ht="14.1" customHeight="1" x14ac:dyDescent="0.2">
      <c r="A34" s="306">
        <v>33</v>
      </c>
      <c r="B34" s="307" t="s">
        <v>253</v>
      </c>
      <c r="C34" s="308"/>
      <c r="D34" s="113">
        <v>0.4206098843322818</v>
      </c>
      <c r="E34" s="115">
        <v>28</v>
      </c>
      <c r="F34" s="114">
        <v>30</v>
      </c>
      <c r="G34" s="114">
        <v>27</v>
      </c>
      <c r="H34" s="114">
        <v>29</v>
      </c>
      <c r="I34" s="140">
        <v>35</v>
      </c>
      <c r="J34" s="115">
        <v>-7</v>
      </c>
      <c r="K34" s="116">
        <v>-20</v>
      </c>
    </row>
    <row r="35" spans="1:11" ht="14.1" customHeight="1" x14ac:dyDescent="0.2">
      <c r="A35" s="306">
        <v>34</v>
      </c>
      <c r="B35" s="307" t="s">
        <v>254</v>
      </c>
      <c r="C35" s="308"/>
      <c r="D35" s="113">
        <v>4.6417305092383954</v>
      </c>
      <c r="E35" s="115">
        <v>309</v>
      </c>
      <c r="F35" s="114">
        <v>313</v>
      </c>
      <c r="G35" s="114">
        <v>319</v>
      </c>
      <c r="H35" s="114">
        <v>302</v>
      </c>
      <c r="I35" s="140">
        <v>300</v>
      </c>
      <c r="J35" s="115">
        <v>9</v>
      </c>
      <c r="K35" s="116">
        <v>3</v>
      </c>
    </row>
    <row r="36" spans="1:11" ht="14.1" customHeight="1" x14ac:dyDescent="0.2">
      <c r="A36" s="306">
        <v>41</v>
      </c>
      <c r="B36" s="307" t="s">
        <v>255</v>
      </c>
      <c r="C36" s="308"/>
      <c r="D36" s="113">
        <v>0.30043563166591558</v>
      </c>
      <c r="E36" s="115">
        <v>20</v>
      </c>
      <c r="F36" s="114">
        <v>21</v>
      </c>
      <c r="G36" s="114">
        <v>25</v>
      </c>
      <c r="H36" s="114">
        <v>24</v>
      </c>
      <c r="I36" s="140">
        <v>24</v>
      </c>
      <c r="J36" s="115">
        <v>-4</v>
      </c>
      <c r="K36" s="116">
        <v>-16.666666666666668</v>
      </c>
    </row>
    <row r="37" spans="1:11" ht="14.1" customHeight="1" x14ac:dyDescent="0.2">
      <c r="A37" s="306">
        <v>42</v>
      </c>
      <c r="B37" s="307" t="s">
        <v>256</v>
      </c>
      <c r="C37" s="308"/>
      <c r="D37" s="113">
        <v>7.5108907916478895E-2</v>
      </c>
      <c r="E37" s="115">
        <v>5</v>
      </c>
      <c r="F37" s="114">
        <v>5</v>
      </c>
      <c r="G37" s="114">
        <v>5</v>
      </c>
      <c r="H37" s="114">
        <v>5</v>
      </c>
      <c r="I37" s="140">
        <v>6</v>
      </c>
      <c r="J37" s="115">
        <v>-1</v>
      </c>
      <c r="K37" s="116">
        <v>-16.666666666666668</v>
      </c>
    </row>
    <row r="38" spans="1:11" ht="14.1" customHeight="1" x14ac:dyDescent="0.2">
      <c r="A38" s="306">
        <v>43</v>
      </c>
      <c r="B38" s="307" t="s">
        <v>257</v>
      </c>
      <c r="C38" s="308"/>
      <c r="D38" s="113">
        <v>0.48069701066546494</v>
      </c>
      <c r="E38" s="115">
        <v>32</v>
      </c>
      <c r="F38" s="114">
        <v>30</v>
      </c>
      <c r="G38" s="114">
        <v>29</v>
      </c>
      <c r="H38" s="114">
        <v>25</v>
      </c>
      <c r="I38" s="140">
        <v>27</v>
      </c>
      <c r="J38" s="115">
        <v>5</v>
      </c>
      <c r="K38" s="116">
        <v>18.518518518518519</v>
      </c>
    </row>
    <row r="39" spans="1:11" ht="14.1" customHeight="1" x14ac:dyDescent="0.2">
      <c r="A39" s="306">
        <v>51</v>
      </c>
      <c r="B39" s="307" t="s">
        <v>258</v>
      </c>
      <c r="C39" s="308"/>
      <c r="D39" s="113">
        <v>17.019678533874117</v>
      </c>
      <c r="E39" s="115">
        <v>1133</v>
      </c>
      <c r="F39" s="114">
        <v>1167</v>
      </c>
      <c r="G39" s="114">
        <v>1202</v>
      </c>
      <c r="H39" s="114">
        <v>1186</v>
      </c>
      <c r="I39" s="140">
        <v>1190</v>
      </c>
      <c r="J39" s="115">
        <v>-57</v>
      </c>
      <c r="K39" s="116">
        <v>-4.7899159663865545</v>
      </c>
    </row>
    <row r="40" spans="1:11" ht="14.1" customHeight="1" x14ac:dyDescent="0.2">
      <c r="A40" s="306" t="s">
        <v>259</v>
      </c>
      <c r="B40" s="307" t="s">
        <v>260</v>
      </c>
      <c r="C40" s="308"/>
      <c r="D40" s="113">
        <v>16.839417154874567</v>
      </c>
      <c r="E40" s="115">
        <v>1121</v>
      </c>
      <c r="F40" s="114">
        <v>1153</v>
      </c>
      <c r="G40" s="114">
        <v>1188</v>
      </c>
      <c r="H40" s="114">
        <v>1177</v>
      </c>
      <c r="I40" s="140">
        <v>1184</v>
      </c>
      <c r="J40" s="115">
        <v>-63</v>
      </c>
      <c r="K40" s="116">
        <v>-5.3209459459459456</v>
      </c>
    </row>
    <row r="41" spans="1:11" ht="14.1" customHeight="1" x14ac:dyDescent="0.2">
      <c r="A41" s="306"/>
      <c r="B41" s="307" t="s">
        <v>261</v>
      </c>
      <c r="C41" s="308"/>
      <c r="D41" s="113">
        <v>1.3369385609133244</v>
      </c>
      <c r="E41" s="115">
        <v>89</v>
      </c>
      <c r="F41" s="114">
        <v>95</v>
      </c>
      <c r="G41" s="114">
        <v>95</v>
      </c>
      <c r="H41" s="114">
        <v>94</v>
      </c>
      <c r="I41" s="140">
        <v>91</v>
      </c>
      <c r="J41" s="115">
        <v>-2</v>
      </c>
      <c r="K41" s="116">
        <v>-2.197802197802198</v>
      </c>
    </row>
    <row r="42" spans="1:11" ht="14.1" customHeight="1" x14ac:dyDescent="0.2">
      <c r="A42" s="306">
        <v>52</v>
      </c>
      <c r="B42" s="307" t="s">
        <v>262</v>
      </c>
      <c r="C42" s="308"/>
      <c r="D42" s="113">
        <v>4.9571879224876074</v>
      </c>
      <c r="E42" s="115">
        <v>330</v>
      </c>
      <c r="F42" s="114">
        <v>352</v>
      </c>
      <c r="G42" s="114">
        <v>342</v>
      </c>
      <c r="H42" s="114">
        <v>343</v>
      </c>
      <c r="I42" s="140">
        <v>336</v>
      </c>
      <c r="J42" s="115">
        <v>-6</v>
      </c>
      <c r="K42" s="116">
        <v>-1.7857142857142858</v>
      </c>
    </row>
    <row r="43" spans="1:11" ht="14.1" customHeight="1" x14ac:dyDescent="0.2">
      <c r="A43" s="306" t="s">
        <v>263</v>
      </c>
      <c r="B43" s="307" t="s">
        <v>264</v>
      </c>
      <c r="C43" s="308"/>
      <c r="D43" s="113">
        <v>4.8370136698212409</v>
      </c>
      <c r="E43" s="115">
        <v>322</v>
      </c>
      <c r="F43" s="114">
        <v>345</v>
      </c>
      <c r="G43" s="114">
        <v>335</v>
      </c>
      <c r="H43" s="114">
        <v>336</v>
      </c>
      <c r="I43" s="140">
        <v>332</v>
      </c>
      <c r="J43" s="115">
        <v>-10</v>
      </c>
      <c r="K43" s="116">
        <v>-3.0120481927710845</v>
      </c>
    </row>
    <row r="44" spans="1:11" ht="14.1" customHeight="1" x14ac:dyDescent="0.2">
      <c r="A44" s="306">
        <v>53</v>
      </c>
      <c r="B44" s="307" t="s">
        <v>265</v>
      </c>
      <c r="C44" s="308"/>
      <c r="D44" s="113">
        <v>5.0473186119873814</v>
      </c>
      <c r="E44" s="115">
        <v>336</v>
      </c>
      <c r="F44" s="114">
        <v>334</v>
      </c>
      <c r="G44" s="114">
        <v>334</v>
      </c>
      <c r="H44" s="114">
        <v>317</v>
      </c>
      <c r="I44" s="140">
        <v>320</v>
      </c>
      <c r="J44" s="115">
        <v>16</v>
      </c>
      <c r="K44" s="116">
        <v>5</v>
      </c>
    </row>
    <row r="45" spans="1:11" ht="14.1" customHeight="1" x14ac:dyDescent="0.2">
      <c r="A45" s="306" t="s">
        <v>266</v>
      </c>
      <c r="B45" s="307" t="s">
        <v>267</v>
      </c>
      <c r="C45" s="308"/>
      <c r="D45" s="113">
        <v>4.9872314856541982</v>
      </c>
      <c r="E45" s="115">
        <v>332</v>
      </c>
      <c r="F45" s="114">
        <v>331</v>
      </c>
      <c r="G45" s="114">
        <v>332</v>
      </c>
      <c r="H45" s="114">
        <v>315</v>
      </c>
      <c r="I45" s="140">
        <v>318</v>
      </c>
      <c r="J45" s="115">
        <v>14</v>
      </c>
      <c r="K45" s="116">
        <v>4.4025157232704402</v>
      </c>
    </row>
    <row r="46" spans="1:11" ht="14.1" customHeight="1" x14ac:dyDescent="0.2">
      <c r="A46" s="306">
        <v>54</v>
      </c>
      <c r="B46" s="307" t="s">
        <v>268</v>
      </c>
      <c r="C46" s="308"/>
      <c r="D46" s="113">
        <v>10.965900555805918</v>
      </c>
      <c r="E46" s="115">
        <v>730</v>
      </c>
      <c r="F46" s="114">
        <v>777</v>
      </c>
      <c r="G46" s="114">
        <v>703</v>
      </c>
      <c r="H46" s="114">
        <v>706</v>
      </c>
      <c r="I46" s="140">
        <v>694</v>
      </c>
      <c r="J46" s="115">
        <v>36</v>
      </c>
      <c r="K46" s="116">
        <v>5.1873198847262252</v>
      </c>
    </row>
    <row r="47" spans="1:11" ht="14.1" customHeight="1" x14ac:dyDescent="0.2">
      <c r="A47" s="306">
        <v>61</v>
      </c>
      <c r="B47" s="307" t="s">
        <v>269</v>
      </c>
      <c r="C47" s="308"/>
      <c r="D47" s="113">
        <v>1.1867207450803665</v>
      </c>
      <c r="E47" s="115">
        <v>79</v>
      </c>
      <c r="F47" s="114">
        <v>85</v>
      </c>
      <c r="G47" s="114">
        <v>93</v>
      </c>
      <c r="H47" s="114">
        <v>92</v>
      </c>
      <c r="I47" s="140">
        <v>91</v>
      </c>
      <c r="J47" s="115">
        <v>-12</v>
      </c>
      <c r="K47" s="116">
        <v>-13.186813186813186</v>
      </c>
    </row>
    <row r="48" spans="1:11" ht="14.1" customHeight="1" x14ac:dyDescent="0.2">
      <c r="A48" s="306">
        <v>62</v>
      </c>
      <c r="B48" s="307" t="s">
        <v>270</v>
      </c>
      <c r="C48" s="308"/>
      <c r="D48" s="113">
        <v>11.041009463722398</v>
      </c>
      <c r="E48" s="115">
        <v>735</v>
      </c>
      <c r="F48" s="114">
        <v>784</v>
      </c>
      <c r="G48" s="114">
        <v>765</v>
      </c>
      <c r="H48" s="114">
        <v>814</v>
      </c>
      <c r="I48" s="140">
        <v>810</v>
      </c>
      <c r="J48" s="115">
        <v>-75</v>
      </c>
      <c r="K48" s="116">
        <v>-9.2592592592592595</v>
      </c>
    </row>
    <row r="49" spans="1:11" ht="14.1" customHeight="1" x14ac:dyDescent="0.2">
      <c r="A49" s="306">
        <v>63</v>
      </c>
      <c r="B49" s="307" t="s">
        <v>271</v>
      </c>
      <c r="C49" s="308"/>
      <c r="D49" s="113">
        <v>9.3886134895598623</v>
      </c>
      <c r="E49" s="115">
        <v>625</v>
      </c>
      <c r="F49" s="114">
        <v>759</v>
      </c>
      <c r="G49" s="114">
        <v>689</v>
      </c>
      <c r="H49" s="114">
        <v>686</v>
      </c>
      <c r="I49" s="140">
        <v>631</v>
      </c>
      <c r="J49" s="115">
        <v>-6</v>
      </c>
      <c r="K49" s="116">
        <v>-0.95087163232963545</v>
      </c>
    </row>
    <row r="50" spans="1:11" ht="14.1" customHeight="1" x14ac:dyDescent="0.2">
      <c r="A50" s="306" t="s">
        <v>272</v>
      </c>
      <c r="B50" s="307" t="s">
        <v>273</v>
      </c>
      <c r="C50" s="308"/>
      <c r="D50" s="113">
        <v>0.45065344749887337</v>
      </c>
      <c r="E50" s="115">
        <v>30</v>
      </c>
      <c r="F50" s="114">
        <v>35</v>
      </c>
      <c r="G50" s="114">
        <v>34</v>
      </c>
      <c r="H50" s="114">
        <v>34</v>
      </c>
      <c r="I50" s="140">
        <v>33</v>
      </c>
      <c r="J50" s="115">
        <v>-3</v>
      </c>
      <c r="K50" s="116">
        <v>-9.0909090909090917</v>
      </c>
    </row>
    <row r="51" spans="1:11" ht="14.1" customHeight="1" x14ac:dyDescent="0.2">
      <c r="A51" s="306" t="s">
        <v>274</v>
      </c>
      <c r="B51" s="307" t="s">
        <v>275</v>
      </c>
      <c r="C51" s="308"/>
      <c r="D51" s="113">
        <v>7.9014571128135795</v>
      </c>
      <c r="E51" s="115">
        <v>526</v>
      </c>
      <c r="F51" s="114">
        <v>625</v>
      </c>
      <c r="G51" s="114">
        <v>569</v>
      </c>
      <c r="H51" s="114">
        <v>556</v>
      </c>
      <c r="I51" s="140">
        <v>510</v>
      </c>
      <c r="J51" s="115">
        <v>16</v>
      </c>
      <c r="K51" s="116">
        <v>3.1372549019607843</v>
      </c>
    </row>
    <row r="52" spans="1:11" ht="14.1" customHeight="1" x14ac:dyDescent="0.2">
      <c r="A52" s="306">
        <v>71</v>
      </c>
      <c r="B52" s="307" t="s">
        <v>276</v>
      </c>
      <c r="C52" s="308"/>
      <c r="D52" s="113">
        <v>12.453056932552201</v>
      </c>
      <c r="E52" s="115">
        <v>829</v>
      </c>
      <c r="F52" s="114">
        <v>814</v>
      </c>
      <c r="G52" s="114">
        <v>806</v>
      </c>
      <c r="H52" s="114">
        <v>798</v>
      </c>
      <c r="I52" s="140">
        <v>829</v>
      </c>
      <c r="J52" s="115">
        <v>0</v>
      </c>
      <c r="K52" s="116">
        <v>0</v>
      </c>
    </row>
    <row r="53" spans="1:11" ht="14.1" customHeight="1" x14ac:dyDescent="0.2">
      <c r="A53" s="306" t="s">
        <v>277</v>
      </c>
      <c r="B53" s="307" t="s">
        <v>278</v>
      </c>
      <c r="C53" s="308"/>
      <c r="D53" s="113">
        <v>1.3219167793300286</v>
      </c>
      <c r="E53" s="115">
        <v>88</v>
      </c>
      <c r="F53" s="114">
        <v>98</v>
      </c>
      <c r="G53" s="114">
        <v>94</v>
      </c>
      <c r="H53" s="114">
        <v>89</v>
      </c>
      <c r="I53" s="140">
        <v>89</v>
      </c>
      <c r="J53" s="115">
        <v>-1</v>
      </c>
      <c r="K53" s="116">
        <v>-1.1235955056179776</v>
      </c>
    </row>
    <row r="54" spans="1:11" ht="14.1" customHeight="1" x14ac:dyDescent="0.2">
      <c r="A54" s="306" t="s">
        <v>279</v>
      </c>
      <c r="B54" s="307" t="s">
        <v>280</v>
      </c>
      <c r="C54" s="308"/>
      <c r="D54" s="113">
        <v>10.545290671473637</v>
      </c>
      <c r="E54" s="115">
        <v>702</v>
      </c>
      <c r="F54" s="114">
        <v>676</v>
      </c>
      <c r="G54" s="114">
        <v>673</v>
      </c>
      <c r="H54" s="114">
        <v>676</v>
      </c>
      <c r="I54" s="140">
        <v>708</v>
      </c>
      <c r="J54" s="115">
        <v>-6</v>
      </c>
      <c r="K54" s="116">
        <v>-0.84745762711864403</v>
      </c>
    </row>
    <row r="55" spans="1:11" ht="14.1" customHeight="1" x14ac:dyDescent="0.2">
      <c r="A55" s="306">
        <v>72</v>
      </c>
      <c r="B55" s="307" t="s">
        <v>281</v>
      </c>
      <c r="C55" s="308"/>
      <c r="D55" s="113">
        <v>1.5171999399128737</v>
      </c>
      <c r="E55" s="115">
        <v>101</v>
      </c>
      <c r="F55" s="114">
        <v>91</v>
      </c>
      <c r="G55" s="114">
        <v>90</v>
      </c>
      <c r="H55" s="114">
        <v>95</v>
      </c>
      <c r="I55" s="140">
        <v>92</v>
      </c>
      <c r="J55" s="115">
        <v>9</v>
      </c>
      <c r="K55" s="116">
        <v>9.7826086956521738</v>
      </c>
    </row>
    <row r="56" spans="1:11" ht="14.1" customHeight="1" x14ac:dyDescent="0.2">
      <c r="A56" s="306" t="s">
        <v>282</v>
      </c>
      <c r="B56" s="307" t="s">
        <v>283</v>
      </c>
      <c r="C56" s="308"/>
      <c r="D56" s="113">
        <v>0.27039206849932401</v>
      </c>
      <c r="E56" s="115">
        <v>18</v>
      </c>
      <c r="F56" s="114">
        <v>12</v>
      </c>
      <c r="G56" s="114">
        <v>11</v>
      </c>
      <c r="H56" s="114">
        <v>12</v>
      </c>
      <c r="I56" s="140">
        <v>12</v>
      </c>
      <c r="J56" s="115">
        <v>6</v>
      </c>
      <c r="K56" s="116">
        <v>50</v>
      </c>
    </row>
    <row r="57" spans="1:11" ht="14.1" customHeight="1" x14ac:dyDescent="0.2">
      <c r="A57" s="306" t="s">
        <v>284</v>
      </c>
      <c r="B57" s="307" t="s">
        <v>285</v>
      </c>
      <c r="C57" s="308"/>
      <c r="D57" s="113">
        <v>0.76611086074808477</v>
      </c>
      <c r="E57" s="115">
        <v>51</v>
      </c>
      <c r="F57" s="114">
        <v>52</v>
      </c>
      <c r="G57" s="114">
        <v>55</v>
      </c>
      <c r="H57" s="114">
        <v>58</v>
      </c>
      <c r="I57" s="140">
        <v>57</v>
      </c>
      <c r="J57" s="115">
        <v>-6</v>
      </c>
      <c r="K57" s="116">
        <v>-10.526315789473685</v>
      </c>
    </row>
    <row r="58" spans="1:11" ht="14.1" customHeight="1" x14ac:dyDescent="0.2">
      <c r="A58" s="306">
        <v>73</v>
      </c>
      <c r="B58" s="307" t="s">
        <v>286</v>
      </c>
      <c r="C58" s="308"/>
      <c r="D58" s="113">
        <v>1.0515247108307044</v>
      </c>
      <c r="E58" s="115">
        <v>70</v>
      </c>
      <c r="F58" s="114">
        <v>66</v>
      </c>
      <c r="G58" s="114">
        <v>67</v>
      </c>
      <c r="H58" s="114">
        <v>74</v>
      </c>
      <c r="I58" s="140">
        <v>75</v>
      </c>
      <c r="J58" s="115">
        <v>-5</v>
      </c>
      <c r="K58" s="116">
        <v>-6.666666666666667</v>
      </c>
    </row>
    <row r="59" spans="1:11" ht="14.1" customHeight="1" x14ac:dyDescent="0.2">
      <c r="A59" s="306" t="s">
        <v>287</v>
      </c>
      <c r="B59" s="307" t="s">
        <v>288</v>
      </c>
      <c r="C59" s="308"/>
      <c r="D59" s="113">
        <v>0.63091482649842268</v>
      </c>
      <c r="E59" s="115">
        <v>42</v>
      </c>
      <c r="F59" s="114">
        <v>38</v>
      </c>
      <c r="G59" s="114">
        <v>41</v>
      </c>
      <c r="H59" s="114">
        <v>40</v>
      </c>
      <c r="I59" s="140">
        <v>41</v>
      </c>
      <c r="J59" s="115">
        <v>1</v>
      </c>
      <c r="K59" s="116">
        <v>2.4390243902439024</v>
      </c>
    </row>
    <row r="60" spans="1:11" ht="14.1" customHeight="1" x14ac:dyDescent="0.2">
      <c r="A60" s="306">
        <v>81</v>
      </c>
      <c r="B60" s="307" t="s">
        <v>289</v>
      </c>
      <c r="C60" s="308"/>
      <c r="D60" s="113">
        <v>4.010815682739973</v>
      </c>
      <c r="E60" s="115">
        <v>267</v>
      </c>
      <c r="F60" s="114">
        <v>258</v>
      </c>
      <c r="G60" s="114">
        <v>256</v>
      </c>
      <c r="H60" s="114">
        <v>259</v>
      </c>
      <c r="I60" s="140">
        <v>254</v>
      </c>
      <c r="J60" s="115">
        <v>13</v>
      </c>
      <c r="K60" s="116">
        <v>5.1181102362204722</v>
      </c>
    </row>
    <row r="61" spans="1:11" ht="14.1" customHeight="1" x14ac:dyDescent="0.2">
      <c r="A61" s="306" t="s">
        <v>290</v>
      </c>
      <c r="B61" s="307" t="s">
        <v>291</v>
      </c>
      <c r="C61" s="308"/>
      <c r="D61" s="113">
        <v>0.78113264233138047</v>
      </c>
      <c r="E61" s="115">
        <v>52</v>
      </c>
      <c r="F61" s="114">
        <v>51</v>
      </c>
      <c r="G61" s="114">
        <v>51</v>
      </c>
      <c r="H61" s="114">
        <v>48</v>
      </c>
      <c r="I61" s="140">
        <v>47</v>
      </c>
      <c r="J61" s="115">
        <v>5</v>
      </c>
      <c r="K61" s="116">
        <v>10.638297872340425</v>
      </c>
    </row>
    <row r="62" spans="1:11" ht="14.1" customHeight="1" x14ac:dyDescent="0.2">
      <c r="A62" s="306" t="s">
        <v>292</v>
      </c>
      <c r="B62" s="307" t="s">
        <v>293</v>
      </c>
      <c r="C62" s="308"/>
      <c r="D62" s="113">
        <v>2.2232236743277753</v>
      </c>
      <c r="E62" s="115">
        <v>148</v>
      </c>
      <c r="F62" s="114">
        <v>143</v>
      </c>
      <c r="G62" s="114">
        <v>145</v>
      </c>
      <c r="H62" s="114">
        <v>146</v>
      </c>
      <c r="I62" s="140">
        <v>143</v>
      </c>
      <c r="J62" s="115">
        <v>5</v>
      </c>
      <c r="K62" s="116">
        <v>3.4965034965034967</v>
      </c>
    </row>
    <row r="63" spans="1:11" ht="14.1" customHeight="1" x14ac:dyDescent="0.2">
      <c r="A63" s="306"/>
      <c r="B63" s="307" t="s">
        <v>294</v>
      </c>
      <c r="C63" s="308"/>
      <c r="D63" s="113">
        <v>2.0129187321616344</v>
      </c>
      <c r="E63" s="115">
        <v>134</v>
      </c>
      <c r="F63" s="114">
        <v>128</v>
      </c>
      <c r="G63" s="114">
        <v>129</v>
      </c>
      <c r="H63" s="114">
        <v>130</v>
      </c>
      <c r="I63" s="140">
        <v>126</v>
      </c>
      <c r="J63" s="115">
        <v>8</v>
      </c>
      <c r="K63" s="116">
        <v>6.3492063492063489</v>
      </c>
    </row>
    <row r="64" spans="1:11" ht="14.1" customHeight="1" x14ac:dyDescent="0.2">
      <c r="A64" s="306" t="s">
        <v>295</v>
      </c>
      <c r="B64" s="307" t="s">
        <v>296</v>
      </c>
      <c r="C64" s="308"/>
      <c r="D64" s="113">
        <v>0.15021781583295779</v>
      </c>
      <c r="E64" s="115">
        <v>10</v>
      </c>
      <c r="F64" s="114">
        <v>11</v>
      </c>
      <c r="G64" s="114">
        <v>11</v>
      </c>
      <c r="H64" s="114">
        <v>10</v>
      </c>
      <c r="I64" s="140">
        <v>11</v>
      </c>
      <c r="J64" s="115">
        <v>-1</v>
      </c>
      <c r="K64" s="116">
        <v>-9.0909090909090917</v>
      </c>
    </row>
    <row r="65" spans="1:11" ht="14.1" customHeight="1" x14ac:dyDescent="0.2">
      <c r="A65" s="306" t="s">
        <v>297</v>
      </c>
      <c r="B65" s="307" t="s">
        <v>298</v>
      </c>
      <c r="C65" s="308"/>
      <c r="D65" s="113">
        <v>0.39056632116569023</v>
      </c>
      <c r="E65" s="115">
        <v>26</v>
      </c>
      <c r="F65" s="114">
        <v>30</v>
      </c>
      <c r="G65" s="114">
        <v>26</v>
      </c>
      <c r="H65" s="114">
        <v>29</v>
      </c>
      <c r="I65" s="140">
        <v>29</v>
      </c>
      <c r="J65" s="115">
        <v>-3</v>
      </c>
      <c r="K65" s="116">
        <v>-10.344827586206897</v>
      </c>
    </row>
    <row r="66" spans="1:11" ht="14.1" customHeight="1" x14ac:dyDescent="0.2">
      <c r="A66" s="306">
        <v>82</v>
      </c>
      <c r="B66" s="307" t="s">
        <v>299</v>
      </c>
      <c r="C66" s="308"/>
      <c r="D66" s="113">
        <v>1.4721345951629863</v>
      </c>
      <c r="E66" s="115">
        <v>98</v>
      </c>
      <c r="F66" s="114">
        <v>95</v>
      </c>
      <c r="G66" s="114">
        <v>102</v>
      </c>
      <c r="H66" s="114">
        <v>107</v>
      </c>
      <c r="I66" s="140">
        <v>97</v>
      </c>
      <c r="J66" s="115">
        <v>1</v>
      </c>
      <c r="K66" s="116">
        <v>1.0309278350515463</v>
      </c>
    </row>
    <row r="67" spans="1:11" ht="14.1" customHeight="1" x14ac:dyDescent="0.2">
      <c r="A67" s="306" t="s">
        <v>300</v>
      </c>
      <c r="B67" s="307" t="s">
        <v>301</v>
      </c>
      <c r="C67" s="308"/>
      <c r="D67" s="113">
        <v>0.78113264233138047</v>
      </c>
      <c r="E67" s="115">
        <v>52</v>
      </c>
      <c r="F67" s="114">
        <v>47</v>
      </c>
      <c r="G67" s="114">
        <v>50</v>
      </c>
      <c r="H67" s="114">
        <v>51</v>
      </c>
      <c r="I67" s="140">
        <v>46</v>
      </c>
      <c r="J67" s="115">
        <v>6</v>
      </c>
      <c r="K67" s="116">
        <v>13.043478260869565</v>
      </c>
    </row>
    <row r="68" spans="1:11" ht="14.1" customHeight="1" x14ac:dyDescent="0.2">
      <c r="A68" s="306" t="s">
        <v>302</v>
      </c>
      <c r="B68" s="307" t="s">
        <v>303</v>
      </c>
      <c r="C68" s="308"/>
      <c r="D68" s="113">
        <v>0.4206098843322818</v>
      </c>
      <c r="E68" s="115">
        <v>28</v>
      </c>
      <c r="F68" s="114">
        <v>31</v>
      </c>
      <c r="G68" s="114">
        <v>35</v>
      </c>
      <c r="H68" s="114">
        <v>35</v>
      </c>
      <c r="I68" s="140">
        <v>31</v>
      </c>
      <c r="J68" s="115">
        <v>-3</v>
      </c>
      <c r="K68" s="116">
        <v>-9.67741935483871</v>
      </c>
    </row>
    <row r="69" spans="1:11" ht="14.1" customHeight="1" x14ac:dyDescent="0.2">
      <c r="A69" s="306">
        <v>83</v>
      </c>
      <c r="B69" s="307" t="s">
        <v>304</v>
      </c>
      <c r="C69" s="308"/>
      <c r="D69" s="113">
        <v>1.697461318912423</v>
      </c>
      <c r="E69" s="115">
        <v>113</v>
      </c>
      <c r="F69" s="114">
        <v>113</v>
      </c>
      <c r="G69" s="114">
        <v>120</v>
      </c>
      <c r="H69" s="114">
        <v>117</v>
      </c>
      <c r="I69" s="140">
        <v>119</v>
      </c>
      <c r="J69" s="115">
        <v>-6</v>
      </c>
      <c r="K69" s="116">
        <v>-5.0420168067226889</v>
      </c>
    </row>
    <row r="70" spans="1:11" ht="14.1" customHeight="1" x14ac:dyDescent="0.2">
      <c r="A70" s="306" t="s">
        <v>305</v>
      </c>
      <c r="B70" s="307" t="s">
        <v>306</v>
      </c>
      <c r="C70" s="308"/>
      <c r="D70" s="113">
        <v>1.3219167793300286</v>
      </c>
      <c r="E70" s="115">
        <v>88</v>
      </c>
      <c r="F70" s="114">
        <v>81</v>
      </c>
      <c r="G70" s="114">
        <v>86</v>
      </c>
      <c r="H70" s="114">
        <v>84</v>
      </c>
      <c r="I70" s="140">
        <v>83</v>
      </c>
      <c r="J70" s="115">
        <v>5</v>
      </c>
      <c r="K70" s="116">
        <v>6.024096385542169</v>
      </c>
    </row>
    <row r="71" spans="1:11" ht="14.1" customHeight="1" x14ac:dyDescent="0.2">
      <c r="A71" s="306"/>
      <c r="B71" s="307" t="s">
        <v>307</v>
      </c>
      <c r="C71" s="308"/>
      <c r="D71" s="113">
        <v>0.52576235541535221</v>
      </c>
      <c r="E71" s="115">
        <v>35</v>
      </c>
      <c r="F71" s="114">
        <v>31</v>
      </c>
      <c r="G71" s="114">
        <v>31</v>
      </c>
      <c r="H71" s="114">
        <v>33</v>
      </c>
      <c r="I71" s="140">
        <v>35</v>
      </c>
      <c r="J71" s="115">
        <v>0</v>
      </c>
      <c r="K71" s="116">
        <v>0</v>
      </c>
    </row>
    <row r="72" spans="1:11" ht="14.1" customHeight="1" x14ac:dyDescent="0.2">
      <c r="A72" s="306">
        <v>84</v>
      </c>
      <c r="B72" s="307" t="s">
        <v>308</v>
      </c>
      <c r="C72" s="308"/>
      <c r="D72" s="113">
        <v>1.967853387411747</v>
      </c>
      <c r="E72" s="115">
        <v>131</v>
      </c>
      <c r="F72" s="114">
        <v>135</v>
      </c>
      <c r="G72" s="114">
        <v>128</v>
      </c>
      <c r="H72" s="114">
        <v>126</v>
      </c>
      <c r="I72" s="140">
        <v>135</v>
      </c>
      <c r="J72" s="115">
        <v>-4</v>
      </c>
      <c r="K72" s="116">
        <v>-2.9629629629629628</v>
      </c>
    </row>
    <row r="73" spans="1:11" ht="14.1" customHeight="1" x14ac:dyDescent="0.2">
      <c r="A73" s="306" t="s">
        <v>309</v>
      </c>
      <c r="B73" s="307" t="s">
        <v>310</v>
      </c>
      <c r="C73" s="308"/>
      <c r="D73" s="113">
        <v>0.46567522908216913</v>
      </c>
      <c r="E73" s="115">
        <v>31</v>
      </c>
      <c r="F73" s="114">
        <v>33</v>
      </c>
      <c r="G73" s="114">
        <v>32</v>
      </c>
      <c r="H73" s="114">
        <v>26</v>
      </c>
      <c r="I73" s="140">
        <v>27</v>
      </c>
      <c r="J73" s="115">
        <v>4</v>
      </c>
      <c r="K73" s="116">
        <v>14.814814814814815</v>
      </c>
    </row>
    <row r="74" spans="1:11" ht="14.1" customHeight="1" x14ac:dyDescent="0.2">
      <c r="A74" s="306" t="s">
        <v>311</v>
      </c>
      <c r="B74" s="307" t="s">
        <v>312</v>
      </c>
      <c r="C74" s="308"/>
      <c r="D74" s="113">
        <v>0.10515247108307045</v>
      </c>
      <c r="E74" s="115">
        <v>7</v>
      </c>
      <c r="F74" s="114">
        <v>6</v>
      </c>
      <c r="G74" s="114">
        <v>6</v>
      </c>
      <c r="H74" s="114">
        <v>7</v>
      </c>
      <c r="I74" s="140">
        <v>8</v>
      </c>
      <c r="J74" s="115">
        <v>-1</v>
      </c>
      <c r="K74" s="116">
        <v>-12.5</v>
      </c>
    </row>
    <row r="75" spans="1:11" ht="14.1" customHeight="1" x14ac:dyDescent="0.2">
      <c r="A75" s="306" t="s">
        <v>313</v>
      </c>
      <c r="B75" s="307" t="s">
        <v>314</v>
      </c>
      <c r="C75" s="308"/>
      <c r="D75" s="113">
        <v>7.5108907916478895E-2</v>
      </c>
      <c r="E75" s="115">
        <v>5</v>
      </c>
      <c r="F75" s="114">
        <v>5</v>
      </c>
      <c r="G75" s="114">
        <v>4</v>
      </c>
      <c r="H75" s="114">
        <v>5</v>
      </c>
      <c r="I75" s="140">
        <v>5</v>
      </c>
      <c r="J75" s="115">
        <v>0</v>
      </c>
      <c r="K75" s="116">
        <v>0</v>
      </c>
    </row>
    <row r="76" spans="1:11" ht="14.1" customHeight="1" x14ac:dyDescent="0.2">
      <c r="A76" s="306">
        <v>91</v>
      </c>
      <c r="B76" s="307" t="s">
        <v>315</v>
      </c>
      <c r="C76" s="308"/>
      <c r="D76" s="113" t="s">
        <v>513</v>
      </c>
      <c r="E76" s="115" t="s">
        <v>513</v>
      </c>
      <c r="F76" s="114">
        <v>3</v>
      </c>
      <c r="G76" s="114">
        <v>4</v>
      </c>
      <c r="H76" s="114">
        <v>5</v>
      </c>
      <c r="I76" s="140">
        <v>5</v>
      </c>
      <c r="J76" s="115" t="s">
        <v>513</v>
      </c>
      <c r="K76" s="116" t="s">
        <v>513</v>
      </c>
    </row>
    <row r="77" spans="1:11" ht="14.1" customHeight="1" x14ac:dyDescent="0.2">
      <c r="A77" s="306">
        <v>92</v>
      </c>
      <c r="B77" s="307" t="s">
        <v>316</v>
      </c>
      <c r="C77" s="308"/>
      <c r="D77" s="113">
        <v>0.36052275799909872</v>
      </c>
      <c r="E77" s="115">
        <v>24</v>
      </c>
      <c r="F77" s="114">
        <v>25</v>
      </c>
      <c r="G77" s="114">
        <v>24</v>
      </c>
      <c r="H77" s="114">
        <v>26</v>
      </c>
      <c r="I77" s="140">
        <v>29</v>
      </c>
      <c r="J77" s="115">
        <v>-5</v>
      </c>
      <c r="K77" s="116">
        <v>-17.241379310344829</v>
      </c>
    </row>
    <row r="78" spans="1:11" ht="14.1" customHeight="1" x14ac:dyDescent="0.2">
      <c r="A78" s="306">
        <v>93</v>
      </c>
      <c r="B78" s="307" t="s">
        <v>317</v>
      </c>
      <c r="C78" s="308"/>
      <c r="D78" s="113">
        <v>0.12017425266636624</v>
      </c>
      <c r="E78" s="115">
        <v>8</v>
      </c>
      <c r="F78" s="114">
        <v>10</v>
      </c>
      <c r="G78" s="114">
        <v>8</v>
      </c>
      <c r="H78" s="114">
        <v>8</v>
      </c>
      <c r="I78" s="140">
        <v>8</v>
      </c>
      <c r="J78" s="115">
        <v>0</v>
      </c>
      <c r="K78" s="116">
        <v>0</v>
      </c>
    </row>
    <row r="79" spans="1:11" ht="14.1" customHeight="1" x14ac:dyDescent="0.2">
      <c r="A79" s="306">
        <v>94</v>
      </c>
      <c r="B79" s="307" t="s">
        <v>318</v>
      </c>
      <c r="C79" s="308"/>
      <c r="D79" s="113">
        <v>0.55580591858194384</v>
      </c>
      <c r="E79" s="115">
        <v>37</v>
      </c>
      <c r="F79" s="114">
        <v>55</v>
      </c>
      <c r="G79" s="114">
        <v>51</v>
      </c>
      <c r="H79" s="114">
        <v>36</v>
      </c>
      <c r="I79" s="140">
        <v>39</v>
      </c>
      <c r="J79" s="115">
        <v>-2</v>
      </c>
      <c r="K79" s="116">
        <v>-5.1282051282051286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1.9828751689950428</v>
      </c>
      <c r="E81" s="143">
        <v>132</v>
      </c>
      <c r="F81" s="144">
        <v>142</v>
      </c>
      <c r="G81" s="144">
        <v>142</v>
      </c>
      <c r="H81" s="144">
        <v>143</v>
      </c>
      <c r="I81" s="145">
        <v>135</v>
      </c>
      <c r="J81" s="143">
        <v>-3</v>
      </c>
      <c r="K81" s="146">
        <v>-2.2222222222222223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4302</v>
      </c>
      <c r="G12" s="536">
        <v>3614</v>
      </c>
      <c r="H12" s="536">
        <v>5874</v>
      </c>
      <c r="I12" s="536">
        <v>4227</v>
      </c>
      <c r="J12" s="537">
        <v>4683</v>
      </c>
      <c r="K12" s="538">
        <v>-381</v>
      </c>
      <c r="L12" s="349">
        <v>-8.1358103779628443</v>
      </c>
    </row>
    <row r="13" spans="1:17" s="110" customFormat="1" ht="15" customHeight="1" x14ac:dyDescent="0.2">
      <c r="A13" s="350" t="s">
        <v>344</v>
      </c>
      <c r="B13" s="351" t="s">
        <v>345</v>
      </c>
      <c r="C13" s="347"/>
      <c r="D13" s="347"/>
      <c r="E13" s="348"/>
      <c r="F13" s="536">
        <v>2295</v>
      </c>
      <c r="G13" s="536">
        <v>1834</v>
      </c>
      <c r="H13" s="536">
        <v>3052</v>
      </c>
      <c r="I13" s="536">
        <v>2290</v>
      </c>
      <c r="J13" s="537">
        <v>2694</v>
      </c>
      <c r="K13" s="538">
        <v>-399</v>
      </c>
      <c r="L13" s="349">
        <v>-14.810690423162583</v>
      </c>
    </row>
    <row r="14" spans="1:17" s="110" customFormat="1" ht="22.5" customHeight="1" x14ac:dyDescent="0.2">
      <c r="A14" s="350"/>
      <c r="B14" s="351" t="s">
        <v>346</v>
      </c>
      <c r="C14" s="347"/>
      <c r="D14" s="347"/>
      <c r="E14" s="348"/>
      <c r="F14" s="536">
        <v>2007</v>
      </c>
      <c r="G14" s="536">
        <v>1780</v>
      </c>
      <c r="H14" s="536">
        <v>2822</v>
      </c>
      <c r="I14" s="536">
        <v>1937</v>
      </c>
      <c r="J14" s="537">
        <v>1989</v>
      </c>
      <c r="K14" s="538">
        <v>18</v>
      </c>
      <c r="L14" s="349">
        <v>0.90497737556561086</v>
      </c>
    </row>
    <row r="15" spans="1:17" s="110" customFormat="1" ht="15" customHeight="1" x14ac:dyDescent="0.2">
      <c r="A15" s="350" t="s">
        <v>347</v>
      </c>
      <c r="B15" s="351" t="s">
        <v>108</v>
      </c>
      <c r="C15" s="347"/>
      <c r="D15" s="347"/>
      <c r="E15" s="348"/>
      <c r="F15" s="536">
        <v>792</v>
      </c>
      <c r="G15" s="536">
        <v>742</v>
      </c>
      <c r="H15" s="536">
        <v>2255</v>
      </c>
      <c r="I15" s="536">
        <v>726</v>
      </c>
      <c r="J15" s="537">
        <v>723</v>
      </c>
      <c r="K15" s="538">
        <v>69</v>
      </c>
      <c r="L15" s="349">
        <v>9.5435684647302903</v>
      </c>
    </row>
    <row r="16" spans="1:17" s="110" customFormat="1" ht="15" customHeight="1" x14ac:dyDescent="0.2">
      <c r="A16" s="350"/>
      <c r="B16" s="351" t="s">
        <v>109</v>
      </c>
      <c r="C16" s="347"/>
      <c r="D16" s="347"/>
      <c r="E16" s="348"/>
      <c r="F16" s="536">
        <v>2976</v>
      </c>
      <c r="G16" s="536">
        <v>2476</v>
      </c>
      <c r="H16" s="536">
        <v>3181</v>
      </c>
      <c r="I16" s="536">
        <v>2964</v>
      </c>
      <c r="J16" s="537">
        <v>3261</v>
      </c>
      <c r="K16" s="538">
        <v>-285</v>
      </c>
      <c r="L16" s="349">
        <v>-8.7396504139834406</v>
      </c>
    </row>
    <row r="17" spans="1:12" s="110" customFormat="1" ht="15" customHeight="1" x14ac:dyDescent="0.2">
      <c r="A17" s="350"/>
      <c r="B17" s="351" t="s">
        <v>110</v>
      </c>
      <c r="C17" s="347"/>
      <c r="D17" s="347"/>
      <c r="E17" s="348"/>
      <c r="F17" s="536">
        <v>473</v>
      </c>
      <c r="G17" s="536">
        <v>328</v>
      </c>
      <c r="H17" s="536">
        <v>351</v>
      </c>
      <c r="I17" s="536">
        <v>467</v>
      </c>
      <c r="J17" s="537">
        <v>573</v>
      </c>
      <c r="K17" s="538">
        <v>-100</v>
      </c>
      <c r="L17" s="349">
        <v>-17.452006980802793</v>
      </c>
    </row>
    <row r="18" spans="1:12" s="110" customFormat="1" ht="15" customHeight="1" x14ac:dyDescent="0.2">
      <c r="A18" s="350"/>
      <c r="B18" s="351" t="s">
        <v>111</v>
      </c>
      <c r="C18" s="347"/>
      <c r="D18" s="347"/>
      <c r="E18" s="348"/>
      <c r="F18" s="536">
        <v>61</v>
      </c>
      <c r="G18" s="536">
        <v>68</v>
      </c>
      <c r="H18" s="536">
        <v>87</v>
      </c>
      <c r="I18" s="536">
        <v>70</v>
      </c>
      <c r="J18" s="537">
        <v>126</v>
      </c>
      <c r="K18" s="538">
        <v>-65</v>
      </c>
      <c r="L18" s="349">
        <v>-51.587301587301589</v>
      </c>
    </row>
    <row r="19" spans="1:12" s="110" customFormat="1" ht="15" customHeight="1" x14ac:dyDescent="0.2">
      <c r="A19" s="118" t="s">
        <v>113</v>
      </c>
      <c r="B19" s="119" t="s">
        <v>181</v>
      </c>
      <c r="C19" s="347"/>
      <c r="D19" s="347"/>
      <c r="E19" s="348"/>
      <c r="F19" s="536">
        <v>2917</v>
      </c>
      <c r="G19" s="536">
        <v>2464</v>
      </c>
      <c r="H19" s="536">
        <v>4441</v>
      </c>
      <c r="I19" s="536">
        <v>2943</v>
      </c>
      <c r="J19" s="537">
        <v>3308</v>
      </c>
      <c r="K19" s="538">
        <v>-391</v>
      </c>
      <c r="L19" s="349">
        <v>-11.819830713422007</v>
      </c>
    </row>
    <row r="20" spans="1:12" s="110" customFormat="1" ht="15" customHeight="1" x14ac:dyDescent="0.2">
      <c r="A20" s="118"/>
      <c r="B20" s="119" t="s">
        <v>182</v>
      </c>
      <c r="C20" s="347"/>
      <c r="D20" s="347"/>
      <c r="E20" s="348"/>
      <c r="F20" s="536">
        <v>1385</v>
      </c>
      <c r="G20" s="536">
        <v>1150</v>
      </c>
      <c r="H20" s="536">
        <v>1433</v>
      </c>
      <c r="I20" s="536">
        <v>1284</v>
      </c>
      <c r="J20" s="537">
        <v>1375</v>
      </c>
      <c r="K20" s="538">
        <v>10</v>
      </c>
      <c r="L20" s="349">
        <v>0.72727272727272729</v>
      </c>
    </row>
    <row r="21" spans="1:12" s="110" customFormat="1" ht="15" customHeight="1" x14ac:dyDescent="0.2">
      <c r="A21" s="118" t="s">
        <v>113</v>
      </c>
      <c r="B21" s="119" t="s">
        <v>116</v>
      </c>
      <c r="C21" s="347"/>
      <c r="D21" s="347"/>
      <c r="E21" s="348"/>
      <c r="F21" s="536">
        <v>3800</v>
      </c>
      <c r="G21" s="536">
        <v>3206</v>
      </c>
      <c r="H21" s="536">
        <v>5218</v>
      </c>
      <c r="I21" s="536">
        <v>3718</v>
      </c>
      <c r="J21" s="537">
        <v>4227</v>
      </c>
      <c r="K21" s="538">
        <v>-427</v>
      </c>
      <c r="L21" s="349">
        <v>-10.101726993139343</v>
      </c>
    </row>
    <row r="22" spans="1:12" s="110" customFormat="1" ht="15" customHeight="1" x14ac:dyDescent="0.2">
      <c r="A22" s="118"/>
      <c r="B22" s="119" t="s">
        <v>117</v>
      </c>
      <c r="C22" s="347"/>
      <c r="D22" s="347"/>
      <c r="E22" s="348"/>
      <c r="F22" s="536">
        <v>500</v>
      </c>
      <c r="G22" s="536">
        <v>405</v>
      </c>
      <c r="H22" s="536">
        <v>651</v>
      </c>
      <c r="I22" s="536">
        <v>506</v>
      </c>
      <c r="J22" s="537">
        <v>451</v>
      </c>
      <c r="K22" s="538">
        <v>49</v>
      </c>
      <c r="L22" s="349">
        <v>10.864745011086475</v>
      </c>
    </row>
    <row r="23" spans="1:12" s="110" customFormat="1" ht="15" customHeight="1" x14ac:dyDescent="0.2">
      <c r="A23" s="352" t="s">
        <v>347</v>
      </c>
      <c r="B23" s="353" t="s">
        <v>193</v>
      </c>
      <c r="C23" s="354"/>
      <c r="D23" s="354"/>
      <c r="E23" s="355"/>
      <c r="F23" s="539">
        <v>64</v>
      </c>
      <c r="G23" s="539">
        <v>69</v>
      </c>
      <c r="H23" s="539">
        <v>836</v>
      </c>
      <c r="I23" s="539">
        <v>60</v>
      </c>
      <c r="J23" s="540">
        <v>46</v>
      </c>
      <c r="K23" s="541">
        <v>18</v>
      </c>
      <c r="L23" s="356">
        <v>39.130434782608695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40.700000000000003</v>
      </c>
      <c r="G25" s="542">
        <v>47.8</v>
      </c>
      <c r="H25" s="542">
        <v>45.9</v>
      </c>
      <c r="I25" s="542">
        <v>47.5</v>
      </c>
      <c r="J25" s="542">
        <v>44.7</v>
      </c>
      <c r="K25" s="543" t="s">
        <v>349</v>
      </c>
      <c r="L25" s="364">
        <v>-4</v>
      </c>
    </row>
    <row r="26" spans="1:12" s="110" customFormat="1" ht="15" customHeight="1" x14ac:dyDescent="0.2">
      <c r="A26" s="365" t="s">
        <v>105</v>
      </c>
      <c r="B26" s="366" t="s">
        <v>345</v>
      </c>
      <c r="C26" s="362"/>
      <c r="D26" s="362"/>
      <c r="E26" s="363"/>
      <c r="F26" s="542">
        <v>38.4</v>
      </c>
      <c r="G26" s="542">
        <v>45.3</v>
      </c>
      <c r="H26" s="542">
        <v>43.9</v>
      </c>
      <c r="I26" s="542">
        <v>43.9</v>
      </c>
      <c r="J26" s="544">
        <v>41.3</v>
      </c>
      <c r="K26" s="543" t="s">
        <v>349</v>
      </c>
      <c r="L26" s="364">
        <v>-2.8999999999999986</v>
      </c>
    </row>
    <row r="27" spans="1:12" s="110" customFormat="1" ht="15" customHeight="1" x14ac:dyDescent="0.2">
      <c r="A27" s="365"/>
      <c r="B27" s="366" t="s">
        <v>346</v>
      </c>
      <c r="C27" s="362"/>
      <c r="D27" s="362"/>
      <c r="E27" s="363"/>
      <c r="F27" s="542">
        <v>43.4</v>
      </c>
      <c r="G27" s="542">
        <v>50.5</v>
      </c>
      <c r="H27" s="542">
        <v>48.1</v>
      </c>
      <c r="I27" s="542">
        <v>51.7</v>
      </c>
      <c r="J27" s="542">
        <v>49.2</v>
      </c>
      <c r="K27" s="543" t="s">
        <v>349</v>
      </c>
      <c r="L27" s="364">
        <v>-5.8000000000000043</v>
      </c>
    </row>
    <row r="28" spans="1:12" s="110" customFormat="1" ht="15" customHeight="1" x14ac:dyDescent="0.2">
      <c r="A28" s="365" t="s">
        <v>113</v>
      </c>
      <c r="B28" s="366" t="s">
        <v>108</v>
      </c>
      <c r="C28" s="362"/>
      <c r="D28" s="362"/>
      <c r="E28" s="363"/>
      <c r="F28" s="542">
        <v>46.1</v>
      </c>
      <c r="G28" s="542">
        <v>55.7</v>
      </c>
      <c r="H28" s="542">
        <v>52.5</v>
      </c>
      <c r="I28" s="542">
        <v>52.1</v>
      </c>
      <c r="J28" s="542">
        <v>56.2</v>
      </c>
      <c r="K28" s="543" t="s">
        <v>349</v>
      </c>
      <c r="L28" s="364">
        <v>-10.100000000000001</v>
      </c>
    </row>
    <row r="29" spans="1:12" s="110" customFormat="1" ht="11.25" x14ac:dyDescent="0.2">
      <c r="A29" s="365"/>
      <c r="B29" s="366" t="s">
        <v>109</v>
      </c>
      <c r="C29" s="362"/>
      <c r="D29" s="362"/>
      <c r="E29" s="363"/>
      <c r="F29" s="542">
        <v>39.299999999999997</v>
      </c>
      <c r="G29" s="542">
        <v>45.7</v>
      </c>
      <c r="H29" s="542">
        <v>43.3</v>
      </c>
      <c r="I29" s="542">
        <v>45.1</v>
      </c>
      <c r="J29" s="544">
        <v>42.4</v>
      </c>
      <c r="K29" s="543" t="s">
        <v>349</v>
      </c>
      <c r="L29" s="364">
        <v>-3.1000000000000014</v>
      </c>
    </row>
    <row r="30" spans="1:12" s="110" customFormat="1" ht="15" customHeight="1" x14ac:dyDescent="0.2">
      <c r="A30" s="365"/>
      <c r="B30" s="366" t="s">
        <v>110</v>
      </c>
      <c r="C30" s="362"/>
      <c r="D30" s="362"/>
      <c r="E30" s="363"/>
      <c r="F30" s="542">
        <v>39.1</v>
      </c>
      <c r="G30" s="542">
        <v>46.6</v>
      </c>
      <c r="H30" s="542">
        <v>45.6</v>
      </c>
      <c r="I30" s="542">
        <v>51.6</v>
      </c>
      <c r="J30" s="542">
        <v>39.200000000000003</v>
      </c>
      <c r="K30" s="543" t="s">
        <v>349</v>
      </c>
      <c r="L30" s="364">
        <v>-0.10000000000000142</v>
      </c>
    </row>
    <row r="31" spans="1:12" s="110" customFormat="1" ht="15" customHeight="1" x14ac:dyDescent="0.2">
      <c r="A31" s="365"/>
      <c r="B31" s="366" t="s">
        <v>111</v>
      </c>
      <c r="C31" s="362"/>
      <c r="D31" s="362"/>
      <c r="E31" s="363"/>
      <c r="F31" s="542">
        <v>63.3</v>
      </c>
      <c r="G31" s="542">
        <v>64.7</v>
      </c>
      <c r="H31" s="542">
        <v>67.8</v>
      </c>
      <c r="I31" s="542">
        <v>74.3</v>
      </c>
      <c r="J31" s="542">
        <v>71.400000000000006</v>
      </c>
      <c r="K31" s="543" t="s">
        <v>349</v>
      </c>
      <c r="L31" s="364">
        <v>-8.1000000000000085</v>
      </c>
    </row>
    <row r="32" spans="1:12" s="110" customFormat="1" ht="15" customHeight="1" x14ac:dyDescent="0.2">
      <c r="A32" s="367" t="s">
        <v>113</v>
      </c>
      <c r="B32" s="368" t="s">
        <v>181</v>
      </c>
      <c r="C32" s="362"/>
      <c r="D32" s="362"/>
      <c r="E32" s="363"/>
      <c r="F32" s="542">
        <v>41.6</v>
      </c>
      <c r="G32" s="542">
        <v>46.6</v>
      </c>
      <c r="H32" s="542">
        <v>45.2</v>
      </c>
      <c r="I32" s="542">
        <v>48.2</v>
      </c>
      <c r="J32" s="544">
        <v>43.5</v>
      </c>
      <c r="K32" s="543" t="s">
        <v>349</v>
      </c>
      <c r="L32" s="364">
        <v>-1.8999999999999986</v>
      </c>
    </row>
    <row r="33" spans="1:12" s="110" customFormat="1" ht="15" customHeight="1" x14ac:dyDescent="0.2">
      <c r="A33" s="367"/>
      <c r="B33" s="368" t="s">
        <v>182</v>
      </c>
      <c r="C33" s="362"/>
      <c r="D33" s="362"/>
      <c r="E33" s="363"/>
      <c r="F33" s="542">
        <v>39</v>
      </c>
      <c r="G33" s="542">
        <v>50.3</v>
      </c>
      <c r="H33" s="542">
        <v>47.4</v>
      </c>
      <c r="I33" s="542">
        <v>45.9</v>
      </c>
      <c r="J33" s="542">
        <v>47.5</v>
      </c>
      <c r="K33" s="543" t="s">
        <v>349</v>
      </c>
      <c r="L33" s="364">
        <v>-8.5</v>
      </c>
    </row>
    <row r="34" spans="1:12" s="369" customFormat="1" ht="15" customHeight="1" x14ac:dyDescent="0.2">
      <c r="A34" s="367" t="s">
        <v>113</v>
      </c>
      <c r="B34" s="368" t="s">
        <v>116</v>
      </c>
      <c r="C34" s="362"/>
      <c r="D34" s="362"/>
      <c r="E34" s="363"/>
      <c r="F34" s="542">
        <v>41.5</v>
      </c>
      <c r="G34" s="542">
        <v>48.6</v>
      </c>
      <c r="H34" s="542">
        <v>45.2</v>
      </c>
      <c r="I34" s="542">
        <v>47.7</v>
      </c>
      <c r="J34" s="542">
        <v>44.4</v>
      </c>
      <c r="K34" s="543" t="s">
        <v>349</v>
      </c>
      <c r="L34" s="364">
        <v>-2.8999999999999986</v>
      </c>
    </row>
    <row r="35" spans="1:12" s="369" customFormat="1" ht="11.25" x14ac:dyDescent="0.2">
      <c r="A35" s="370"/>
      <c r="B35" s="371" t="s">
        <v>117</v>
      </c>
      <c r="C35" s="372"/>
      <c r="D35" s="372"/>
      <c r="E35" s="373"/>
      <c r="F35" s="545">
        <v>34.4</v>
      </c>
      <c r="G35" s="545">
        <v>41.2</v>
      </c>
      <c r="H35" s="545">
        <v>50.7</v>
      </c>
      <c r="I35" s="545">
        <v>45.5</v>
      </c>
      <c r="J35" s="546">
        <v>46.5</v>
      </c>
      <c r="K35" s="547" t="s">
        <v>349</v>
      </c>
      <c r="L35" s="374">
        <v>-12.100000000000001</v>
      </c>
    </row>
    <row r="36" spans="1:12" s="369" customFormat="1" ht="15.95" customHeight="1" x14ac:dyDescent="0.2">
      <c r="A36" s="375" t="s">
        <v>350</v>
      </c>
      <c r="B36" s="376"/>
      <c r="C36" s="377"/>
      <c r="D36" s="376"/>
      <c r="E36" s="378"/>
      <c r="F36" s="548">
        <v>4148</v>
      </c>
      <c r="G36" s="548">
        <v>3389</v>
      </c>
      <c r="H36" s="548">
        <v>4402</v>
      </c>
      <c r="I36" s="548">
        <v>4128</v>
      </c>
      <c r="J36" s="548">
        <v>4533</v>
      </c>
      <c r="K36" s="549">
        <v>-385</v>
      </c>
      <c r="L36" s="380">
        <v>-8.4932715640855942</v>
      </c>
    </row>
    <row r="37" spans="1:12" s="369" customFormat="1" ht="15.95" customHeight="1" x14ac:dyDescent="0.2">
      <c r="A37" s="381"/>
      <c r="B37" s="382" t="s">
        <v>113</v>
      </c>
      <c r="C37" s="382" t="s">
        <v>351</v>
      </c>
      <c r="D37" s="382"/>
      <c r="E37" s="383"/>
      <c r="F37" s="548">
        <v>1689</v>
      </c>
      <c r="G37" s="548">
        <v>1620</v>
      </c>
      <c r="H37" s="548">
        <v>2020</v>
      </c>
      <c r="I37" s="548">
        <v>1959</v>
      </c>
      <c r="J37" s="548">
        <v>2025</v>
      </c>
      <c r="K37" s="549">
        <v>-336</v>
      </c>
      <c r="L37" s="380">
        <v>-16.592592592592592</v>
      </c>
    </row>
    <row r="38" spans="1:12" s="369" customFormat="1" ht="15.95" customHeight="1" x14ac:dyDescent="0.2">
      <c r="A38" s="381"/>
      <c r="B38" s="384" t="s">
        <v>105</v>
      </c>
      <c r="C38" s="384" t="s">
        <v>106</v>
      </c>
      <c r="D38" s="385"/>
      <c r="E38" s="383"/>
      <c r="F38" s="548">
        <v>2217</v>
      </c>
      <c r="G38" s="548">
        <v>1732</v>
      </c>
      <c r="H38" s="548">
        <v>2320</v>
      </c>
      <c r="I38" s="548">
        <v>2241</v>
      </c>
      <c r="J38" s="550">
        <v>2617</v>
      </c>
      <c r="K38" s="549">
        <v>-400</v>
      </c>
      <c r="L38" s="380">
        <v>-15.284677111196025</v>
      </c>
    </row>
    <row r="39" spans="1:12" s="369" customFormat="1" ht="15.95" customHeight="1" x14ac:dyDescent="0.2">
      <c r="A39" s="381"/>
      <c r="B39" s="385"/>
      <c r="C39" s="382" t="s">
        <v>352</v>
      </c>
      <c r="D39" s="385"/>
      <c r="E39" s="383"/>
      <c r="F39" s="548">
        <v>851</v>
      </c>
      <c r="G39" s="548">
        <v>784</v>
      </c>
      <c r="H39" s="548">
        <v>1019</v>
      </c>
      <c r="I39" s="548">
        <v>983</v>
      </c>
      <c r="J39" s="548">
        <v>1082</v>
      </c>
      <c r="K39" s="549">
        <v>-231</v>
      </c>
      <c r="L39" s="380">
        <v>-21.349353049907577</v>
      </c>
    </row>
    <row r="40" spans="1:12" s="369" customFormat="1" ht="15.95" customHeight="1" x14ac:dyDescent="0.2">
      <c r="A40" s="381"/>
      <c r="B40" s="384"/>
      <c r="C40" s="384" t="s">
        <v>107</v>
      </c>
      <c r="D40" s="385"/>
      <c r="E40" s="383"/>
      <c r="F40" s="548">
        <v>1931</v>
      </c>
      <c r="G40" s="548">
        <v>1657</v>
      </c>
      <c r="H40" s="548">
        <v>2082</v>
      </c>
      <c r="I40" s="548">
        <v>1887</v>
      </c>
      <c r="J40" s="548">
        <v>1916</v>
      </c>
      <c r="K40" s="549">
        <v>15</v>
      </c>
      <c r="L40" s="380">
        <v>0.78288100208768263</v>
      </c>
    </row>
    <row r="41" spans="1:12" s="369" customFormat="1" ht="24" customHeight="1" x14ac:dyDescent="0.2">
      <c r="A41" s="381"/>
      <c r="B41" s="385"/>
      <c r="C41" s="382" t="s">
        <v>352</v>
      </c>
      <c r="D41" s="385"/>
      <c r="E41" s="383"/>
      <c r="F41" s="548">
        <v>838</v>
      </c>
      <c r="G41" s="548">
        <v>836</v>
      </c>
      <c r="H41" s="548">
        <v>1001</v>
      </c>
      <c r="I41" s="548">
        <v>976</v>
      </c>
      <c r="J41" s="550">
        <v>943</v>
      </c>
      <c r="K41" s="549">
        <v>-105</v>
      </c>
      <c r="L41" s="380">
        <v>-11.134676564156946</v>
      </c>
    </row>
    <row r="42" spans="1:12" s="110" customFormat="1" ht="15" customHeight="1" x14ac:dyDescent="0.2">
      <c r="A42" s="381"/>
      <c r="B42" s="384" t="s">
        <v>113</v>
      </c>
      <c r="C42" s="384" t="s">
        <v>353</v>
      </c>
      <c r="D42" s="385"/>
      <c r="E42" s="383"/>
      <c r="F42" s="548">
        <v>670</v>
      </c>
      <c r="G42" s="548">
        <v>548</v>
      </c>
      <c r="H42" s="548">
        <v>912</v>
      </c>
      <c r="I42" s="548">
        <v>658</v>
      </c>
      <c r="J42" s="548">
        <v>608</v>
      </c>
      <c r="K42" s="549">
        <v>62</v>
      </c>
      <c r="L42" s="380">
        <v>10.197368421052632</v>
      </c>
    </row>
    <row r="43" spans="1:12" s="110" customFormat="1" ht="15" customHeight="1" x14ac:dyDescent="0.2">
      <c r="A43" s="381"/>
      <c r="B43" s="385"/>
      <c r="C43" s="382" t="s">
        <v>352</v>
      </c>
      <c r="D43" s="385"/>
      <c r="E43" s="383"/>
      <c r="F43" s="548">
        <v>309</v>
      </c>
      <c r="G43" s="548">
        <v>305</v>
      </c>
      <c r="H43" s="548">
        <v>479</v>
      </c>
      <c r="I43" s="548">
        <v>343</v>
      </c>
      <c r="J43" s="548">
        <v>342</v>
      </c>
      <c r="K43" s="549">
        <v>-33</v>
      </c>
      <c r="L43" s="380">
        <v>-9.6491228070175445</v>
      </c>
    </row>
    <row r="44" spans="1:12" s="110" customFormat="1" ht="15" customHeight="1" x14ac:dyDescent="0.2">
      <c r="A44" s="381"/>
      <c r="B44" s="384"/>
      <c r="C44" s="366" t="s">
        <v>109</v>
      </c>
      <c r="D44" s="385"/>
      <c r="E44" s="383"/>
      <c r="F44" s="548">
        <v>2947</v>
      </c>
      <c r="G44" s="548">
        <v>2447</v>
      </c>
      <c r="H44" s="548">
        <v>3054</v>
      </c>
      <c r="I44" s="548">
        <v>2935</v>
      </c>
      <c r="J44" s="550">
        <v>3230</v>
      </c>
      <c r="K44" s="549">
        <v>-283</v>
      </c>
      <c r="L44" s="380">
        <v>-8.7616099071207429</v>
      </c>
    </row>
    <row r="45" spans="1:12" s="110" customFormat="1" ht="15" customHeight="1" x14ac:dyDescent="0.2">
      <c r="A45" s="381"/>
      <c r="B45" s="385"/>
      <c r="C45" s="382" t="s">
        <v>352</v>
      </c>
      <c r="D45" s="385"/>
      <c r="E45" s="383"/>
      <c r="F45" s="548">
        <v>1158</v>
      </c>
      <c r="G45" s="548">
        <v>1119</v>
      </c>
      <c r="H45" s="548">
        <v>1323</v>
      </c>
      <c r="I45" s="548">
        <v>1324</v>
      </c>
      <c r="J45" s="548">
        <v>1370</v>
      </c>
      <c r="K45" s="549">
        <v>-212</v>
      </c>
      <c r="L45" s="380">
        <v>-15.474452554744525</v>
      </c>
    </row>
    <row r="46" spans="1:12" s="110" customFormat="1" ht="15" customHeight="1" x14ac:dyDescent="0.2">
      <c r="A46" s="381"/>
      <c r="B46" s="384"/>
      <c r="C46" s="366" t="s">
        <v>110</v>
      </c>
      <c r="D46" s="385"/>
      <c r="E46" s="383"/>
      <c r="F46" s="548">
        <v>471</v>
      </c>
      <c r="G46" s="548">
        <v>326</v>
      </c>
      <c r="H46" s="548">
        <v>349</v>
      </c>
      <c r="I46" s="548">
        <v>465</v>
      </c>
      <c r="J46" s="548">
        <v>569</v>
      </c>
      <c r="K46" s="549">
        <v>-98</v>
      </c>
      <c r="L46" s="380">
        <v>-17.223198594024606</v>
      </c>
    </row>
    <row r="47" spans="1:12" s="110" customFormat="1" ht="15" customHeight="1" x14ac:dyDescent="0.2">
      <c r="A47" s="381"/>
      <c r="B47" s="385"/>
      <c r="C47" s="382" t="s">
        <v>352</v>
      </c>
      <c r="D47" s="385"/>
      <c r="E47" s="383"/>
      <c r="F47" s="548">
        <v>184</v>
      </c>
      <c r="G47" s="548">
        <v>152</v>
      </c>
      <c r="H47" s="548">
        <v>159</v>
      </c>
      <c r="I47" s="548">
        <v>240</v>
      </c>
      <c r="J47" s="550">
        <v>223</v>
      </c>
      <c r="K47" s="549">
        <v>-39</v>
      </c>
      <c r="L47" s="380">
        <v>-17.488789237668161</v>
      </c>
    </row>
    <row r="48" spans="1:12" s="110" customFormat="1" ht="15" customHeight="1" x14ac:dyDescent="0.2">
      <c r="A48" s="381"/>
      <c r="B48" s="385"/>
      <c r="C48" s="366" t="s">
        <v>111</v>
      </c>
      <c r="D48" s="386"/>
      <c r="E48" s="387"/>
      <c r="F48" s="548">
        <v>60</v>
      </c>
      <c r="G48" s="548">
        <v>68</v>
      </c>
      <c r="H48" s="548">
        <v>87</v>
      </c>
      <c r="I48" s="548">
        <v>70</v>
      </c>
      <c r="J48" s="548">
        <v>126</v>
      </c>
      <c r="K48" s="549">
        <v>-66</v>
      </c>
      <c r="L48" s="380">
        <v>-52.38095238095238</v>
      </c>
    </row>
    <row r="49" spans="1:12" s="110" customFormat="1" ht="15" customHeight="1" x14ac:dyDescent="0.2">
      <c r="A49" s="381"/>
      <c r="B49" s="385"/>
      <c r="C49" s="382" t="s">
        <v>352</v>
      </c>
      <c r="D49" s="385"/>
      <c r="E49" s="383"/>
      <c r="F49" s="548">
        <v>38</v>
      </c>
      <c r="G49" s="548">
        <v>44</v>
      </c>
      <c r="H49" s="548">
        <v>59</v>
      </c>
      <c r="I49" s="548">
        <v>52</v>
      </c>
      <c r="J49" s="548">
        <v>90</v>
      </c>
      <c r="K49" s="549">
        <v>-52</v>
      </c>
      <c r="L49" s="380">
        <v>-57.777777777777779</v>
      </c>
    </row>
    <row r="50" spans="1:12" s="110" customFormat="1" ht="15" customHeight="1" x14ac:dyDescent="0.2">
      <c r="A50" s="381"/>
      <c r="B50" s="384" t="s">
        <v>113</v>
      </c>
      <c r="C50" s="382" t="s">
        <v>181</v>
      </c>
      <c r="D50" s="385"/>
      <c r="E50" s="383"/>
      <c r="F50" s="548">
        <v>2780</v>
      </c>
      <c r="G50" s="548">
        <v>2247</v>
      </c>
      <c r="H50" s="548">
        <v>2990</v>
      </c>
      <c r="I50" s="548">
        <v>2848</v>
      </c>
      <c r="J50" s="550">
        <v>3166</v>
      </c>
      <c r="K50" s="549">
        <v>-386</v>
      </c>
      <c r="L50" s="380">
        <v>-12.192040429564118</v>
      </c>
    </row>
    <row r="51" spans="1:12" s="110" customFormat="1" ht="15" customHeight="1" x14ac:dyDescent="0.2">
      <c r="A51" s="381"/>
      <c r="B51" s="385"/>
      <c r="C51" s="382" t="s">
        <v>352</v>
      </c>
      <c r="D51" s="385"/>
      <c r="E51" s="383"/>
      <c r="F51" s="548">
        <v>1156</v>
      </c>
      <c r="G51" s="548">
        <v>1046</v>
      </c>
      <c r="H51" s="548">
        <v>1351</v>
      </c>
      <c r="I51" s="548">
        <v>1372</v>
      </c>
      <c r="J51" s="548">
        <v>1376</v>
      </c>
      <c r="K51" s="549">
        <v>-220</v>
      </c>
      <c r="L51" s="380">
        <v>-15.988372093023257</v>
      </c>
    </row>
    <row r="52" spans="1:12" s="110" customFormat="1" ht="15" customHeight="1" x14ac:dyDescent="0.2">
      <c r="A52" s="381"/>
      <c r="B52" s="384"/>
      <c r="C52" s="382" t="s">
        <v>182</v>
      </c>
      <c r="D52" s="385"/>
      <c r="E52" s="383"/>
      <c r="F52" s="548">
        <v>1368</v>
      </c>
      <c r="G52" s="548">
        <v>1142</v>
      </c>
      <c r="H52" s="548">
        <v>1412</v>
      </c>
      <c r="I52" s="548">
        <v>1280</v>
      </c>
      <c r="J52" s="548">
        <v>1367</v>
      </c>
      <c r="K52" s="549">
        <v>1</v>
      </c>
      <c r="L52" s="380">
        <v>7.3152889539136789E-2</v>
      </c>
    </row>
    <row r="53" spans="1:12" s="269" customFormat="1" ht="11.25" customHeight="1" x14ac:dyDescent="0.2">
      <c r="A53" s="381"/>
      <c r="B53" s="385"/>
      <c r="C53" s="382" t="s">
        <v>352</v>
      </c>
      <c r="D53" s="385"/>
      <c r="E53" s="383"/>
      <c r="F53" s="548">
        <v>533</v>
      </c>
      <c r="G53" s="548">
        <v>574</v>
      </c>
      <c r="H53" s="548">
        <v>669</v>
      </c>
      <c r="I53" s="548">
        <v>587</v>
      </c>
      <c r="J53" s="550">
        <v>649</v>
      </c>
      <c r="K53" s="549">
        <v>-116</v>
      </c>
      <c r="L53" s="380">
        <v>-17.873651771956858</v>
      </c>
    </row>
    <row r="54" spans="1:12" s="151" customFormat="1" ht="12.75" customHeight="1" x14ac:dyDescent="0.2">
      <c r="A54" s="381"/>
      <c r="B54" s="384" t="s">
        <v>113</v>
      </c>
      <c r="C54" s="384" t="s">
        <v>116</v>
      </c>
      <c r="D54" s="385"/>
      <c r="E54" s="383"/>
      <c r="F54" s="548">
        <v>3664</v>
      </c>
      <c r="G54" s="548">
        <v>2998</v>
      </c>
      <c r="H54" s="548">
        <v>3861</v>
      </c>
      <c r="I54" s="548">
        <v>3626</v>
      </c>
      <c r="J54" s="548">
        <v>4091</v>
      </c>
      <c r="K54" s="549">
        <v>-427</v>
      </c>
      <c r="L54" s="380">
        <v>-10.437545832314838</v>
      </c>
    </row>
    <row r="55" spans="1:12" ht="11.25" x14ac:dyDescent="0.2">
      <c r="A55" s="381"/>
      <c r="B55" s="385"/>
      <c r="C55" s="382" t="s">
        <v>352</v>
      </c>
      <c r="D55" s="385"/>
      <c r="E55" s="383"/>
      <c r="F55" s="548">
        <v>1521</v>
      </c>
      <c r="G55" s="548">
        <v>1457</v>
      </c>
      <c r="H55" s="548">
        <v>1745</v>
      </c>
      <c r="I55" s="548">
        <v>1731</v>
      </c>
      <c r="J55" s="548">
        <v>1817</v>
      </c>
      <c r="K55" s="549">
        <v>-296</v>
      </c>
      <c r="L55" s="380">
        <v>-16.290588882773804</v>
      </c>
    </row>
    <row r="56" spans="1:12" ht="14.25" customHeight="1" x14ac:dyDescent="0.2">
      <c r="A56" s="381"/>
      <c r="B56" s="385"/>
      <c r="C56" s="384" t="s">
        <v>117</v>
      </c>
      <c r="D56" s="385"/>
      <c r="E56" s="383"/>
      <c r="F56" s="548">
        <v>482</v>
      </c>
      <c r="G56" s="548">
        <v>388</v>
      </c>
      <c r="H56" s="548">
        <v>537</v>
      </c>
      <c r="I56" s="548">
        <v>499</v>
      </c>
      <c r="J56" s="548">
        <v>437</v>
      </c>
      <c r="K56" s="549">
        <v>45</v>
      </c>
      <c r="L56" s="380">
        <v>10.297482837528603</v>
      </c>
    </row>
    <row r="57" spans="1:12" ht="18.75" customHeight="1" x14ac:dyDescent="0.2">
      <c r="A57" s="388"/>
      <c r="B57" s="389"/>
      <c r="C57" s="390" t="s">
        <v>352</v>
      </c>
      <c r="D57" s="389"/>
      <c r="E57" s="391"/>
      <c r="F57" s="551">
        <v>166</v>
      </c>
      <c r="G57" s="552">
        <v>160</v>
      </c>
      <c r="H57" s="552">
        <v>272</v>
      </c>
      <c r="I57" s="552">
        <v>227</v>
      </c>
      <c r="J57" s="552">
        <v>203</v>
      </c>
      <c r="K57" s="553">
        <f t="shared" ref="K57" si="0">IF(OR(F57=".",J57=".")=TRUE,".",IF(OR(F57="*",J57="*")=TRUE,"*",IF(AND(F57="-",J57="-")=TRUE,"-",IF(AND(ISNUMBER(J57),ISNUMBER(F57))=TRUE,IF(F57-J57=0,0,F57-J57),IF(ISNUMBER(F57)=TRUE,F57,-J57)))))</f>
        <v>-37</v>
      </c>
      <c r="L57" s="392">
        <f t="shared" ref="L57" si="1">IF(K57 =".",".",IF(K57 ="*","*",IF(K57="-","-",IF(K57=0,0,IF(OR(J57="-",J57=".",F57="-",F57=".")=TRUE,"X",IF(J57=0,"0,0",IF(ABS(K57*100/J57)&gt;250,".X",(K57*100/J57))))))))</f>
        <v>-18.226600985221676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4302</v>
      </c>
      <c r="E11" s="114">
        <v>3614</v>
      </c>
      <c r="F11" s="114">
        <v>5874</v>
      </c>
      <c r="G11" s="114">
        <v>4227</v>
      </c>
      <c r="H11" s="140">
        <v>4683</v>
      </c>
      <c r="I11" s="115">
        <v>-381</v>
      </c>
      <c r="J11" s="116">
        <v>-8.1358103779628443</v>
      </c>
    </row>
    <row r="12" spans="1:15" s="110" customFormat="1" ht="24.95" customHeight="1" x14ac:dyDescent="0.2">
      <c r="A12" s="193" t="s">
        <v>132</v>
      </c>
      <c r="B12" s="194" t="s">
        <v>133</v>
      </c>
      <c r="C12" s="113">
        <v>0.16271501627150162</v>
      </c>
      <c r="D12" s="115">
        <v>7</v>
      </c>
      <c r="E12" s="114">
        <v>3</v>
      </c>
      <c r="F12" s="114">
        <v>6</v>
      </c>
      <c r="G12" s="114">
        <v>11</v>
      </c>
      <c r="H12" s="140">
        <v>3</v>
      </c>
      <c r="I12" s="115">
        <v>4</v>
      </c>
      <c r="J12" s="116">
        <v>133.33333333333334</v>
      </c>
    </row>
    <row r="13" spans="1:15" s="110" customFormat="1" ht="24.95" customHeight="1" x14ac:dyDescent="0.2">
      <c r="A13" s="193" t="s">
        <v>134</v>
      </c>
      <c r="B13" s="199" t="s">
        <v>214</v>
      </c>
      <c r="C13" s="113">
        <v>1.1157601115760112</v>
      </c>
      <c r="D13" s="115">
        <v>48</v>
      </c>
      <c r="E13" s="114">
        <v>66</v>
      </c>
      <c r="F13" s="114">
        <v>97</v>
      </c>
      <c r="G13" s="114">
        <v>53</v>
      </c>
      <c r="H13" s="140">
        <v>116</v>
      </c>
      <c r="I13" s="115">
        <v>-68</v>
      </c>
      <c r="J13" s="116">
        <v>-58.620689655172413</v>
      </c>
    </row>
    <row r="14" spans="1:15" s="287" customFormat="1" ht="24.95" customHeight="1" x14ac:dyDescent="0.2">
      <c r="A14" s="193" t="s">
        <v>215</v>
      </c>
      <c r="B14" s="199" t="s">
        <v>137</v>
      </c>
      <c r="C14" s="113">
        <v>4.2305904230590423</v>
      </c>
      <c r="D14" s="115">
        <v>182</v>
      </c>
      <c r="E14" s="114">
        <v>137</v>
      </c>
      <c r="F14" s="114">
        <v>259</v>
      </c>
      <c r="G14" s="114">
        <v>192</v>
      </c>
      <c r="H14" s="140">
        <v>231</v>
      </c>
      <c r="I14" s="115">
        <v>-49</v>
      </c>
      <c r="J14" s="116">
        <v>-21.212121212121211</v>
      </c>
      <c r="K14" s="110"/>
      <c r="L14" s="110"/>
      <c r="M14" s="110"/>
      <c r="N14" s="110"/>
      <c r="O14" s="110"/>
    </row>
    <row r="15" spans="1:15" s="110" customFormat="1" ht="24.95" customHeight="1" x14ac:dyDescent="0.2">
      <c r="A15" s="193" t="s">
        <v>216</v>
      </c>
      <c r="B15" s="199" t="s">
        <v>217</v>
      </c>
      <c r="C15" s="113">
        <v>1.0460251046025104</v>
      </c>
      <c r="D15" s="115">
        <v>45</v>
      </c>
      <c r="E15" s="114">
        <v>42</v>
      </c>
      <c r="F15" s="114">
        <v>81</v>
      </c>
      <c r="G15" s="114">
        <v>55</v>
      </c>
      <c r="H15" s="140">
        <v>56</v>
      </c>
      <c r="I15" s="115">
        <v>-11</v>
      </c>
      <c r="J15" s="116">
        <v>-19.642857142857142</v>
      </c>
    </row>
    <row r="16" spans="1:15" s="287" customFormat="1" ht="24.95" customHeight="1" x14ac:dyDescent="0.2">
      <c r="A16" s="193" t="s">
        <v>218</v>
      </c>
      <c r="B16" s="199" t="s">
        <v>141</v>
      </c>
      <c r="C16" s="113">
        <v>2.6499302649930265</v>
      </c>
      <c r="D16" s="115">
        <v>114</v>
      </c>
      <c r="E16" s="114">
        <v>81</v>
      </c>
      <c r="F16" s="114">
        <v>144</v>
      </c>
      <c r="G16" s="114">
        <v>91</v>
      </c>
      <c r="H16" s="140">
        <v>147</v>
      </c>
      <c r="I16" s="115">
        <v>-33</v>
      </c>
      <c r="J16" s="116">
        <v>-22.448979591836736</v>
      </c>
      <c r="K16" s="110"/>
      <c r="L16" s="110"/>
      <c r="M16" s="110"/>
      <c r="N16" s="110"/>
      <c r="O16" s="110"/>
    </row>
    <row r="17" spans="1:15" s="110" customFormat="1" ht="24.95" customHeight="1" x14ac:dyDescent="0.2">
      <c r="A17" s="193" t="s">
        <v>142</v>
      </c>
      <c r="B17" s="199" t="s">
        <v>220</v>
      </c>
      <c r="C17" s="113">
        <v>0.53463505346350537</v>
      </c>
      <c r="D17" s="115">
        <v>23</v>
      </c>
      <c r="E17" s="114">
        <v>14</v>
      </c>
      <c r="F17" s="114">
        <v>34</v>
      </c>
      <c r="G17" s="114">
        <v>46</v>
      </c>
      <c r="H17" s="140">
        <v>28</v>
      </c>
      <c r="I17" s="115">
        <v>-5</v>
      </c>
      <c r="J17" s="116">
        <v>-17.857142857142858</v>
      </c>
    </row>
    <row r="18" spans="1:15" s="287" customFormat="1" ht="24.95" customHeight="1" x14ac:dyDescent="0.2">
      <c r="A18" s="201" t="s">
        <v>144</v>
      </c>
      <c r="B18" s="202" t="s">
        <v>145</v>
      </c>
      <c r="C18" s="113">
        <v>3.8819153881915387</v>
      </c>
      <c r="D18" s="115">
        <v>167</v>
      </c>
      <c r="E18" s="114">
        <v>136</v>
      </c>
      <c r="F18" s="114">
        <v>229</v>
      </c>
      <c r="G18" s="114">
        <v>209</v>
      </c>
      <c r="H18" s="140">
        <v>188</v>
      </c>
      <c r="I18" s="115">
        <v>-21</v>
      </c>
      <c r="J18" s="116">
        <v>-11.170212765957446</v>
      </c>
      <c r="K18" s="110"/>
      <c r="L18" s="110"/>
      <c r="M18" s="110"/>
      <c r="N18" s="110"/>
      <c r="O18" s="110"/>
    </row>
    <row r="19" spans="1:15" s="110" customFormat="1" ht="24.95" customHeight="1" x14ac:dyDescent="0.2">
      <c r="A19" s="193" t="s">
        <v>146</v>
      </c>
      <c r="B19" s="199" t="s">
        <v>147</v>
      </c>
      <c r="C19" s="113">
        <v>12.366341236634124</v>
      </c>
      <c r="D19" s="115">
        <v>532</v>
      </c>
      <c r="E19" s="114">
        <v>346</v>
      </c>
      <c r="F19" s="114">
        <v>481</v>
      </c>
      <c r="G19" s="114">
        <v>350</v>
      </c>
      <c r="H19" s="140">
        <v>360</v>
      </c>
      <c r="I19" s="115">
        <v>172</v>
      </c>
      <c r="J19" s="116">
        <v>47.777777777777779</v>
      </c>
    </row>
    <row r="20" spans="1:15" s="287" customFormat="1" ht="24.95" customHeight="1" x14ac:dyDescent="0.2">
      <c r="A20" s="193" t="s">
        <v>148</v>
      </c>
      <c r="B20" s="199" t="s">
        <v>149</v>
      </c>
      <c r="C20" s="113">
        <v>4.6954904695490471</v>
      </c>
      <c r="D20" s="115">
        <v>202</v>
      </c>
      <c r="E20" s="114">
        <v>178</v>
      </c>
      <c r="F20" s="114">
        <v>214</v>
      </c>
      <c r="G20" s="114">
        <v>153</v>
      </c>
      <c r="H20" s="140">
        <v>391</v>
      </c>
      <c r="I20" s="115">
        <v>-189</v>
      </c>
      <c r="J20" s="116">
        <v>-48.337595907928389</v>
      </c>
      <c r="K20" s="110"/>
      <c r="L20" s="110"/>
      <c r="M20" s="110"/>
      <c r="N20" s="110"/>
      <c r="O20" s="110"/>
    </row>
    <row r="21" spans="1:15" s="110" customFormat="1" ht="24.95" customHeight="1" x14ac:dyDescent="0.2">
      <c r="A21" s="201" t="s">
        <v>150</v>
      </c>
      <c r="B21" s="202" t="s">
        <v>151</v>
      </c>
      <c r="C21" s="113">
        <v>5.3463505346350537</v>
      </c>
      <c r="D21" s="115">
        <v>230</v>
      </c>
      <c r="E21" s="114">
        <v>194</v>
      </c>
      <c r="F21" s="114">
        <v>269</v>
      </c>
      <c r="G21" s="114">
        <v>391</v>
      </c>
      <c r="H21" s="140">
        <v>251</v>
      </c>
      <c r="I21" s="115">
        <v>-21</v>
      </c>
      <c r="J21" s="116">
        <v>-8.3665338645418323</v>
      </c>
    </row>
    <row r="22" spans="1:15" s="110" customFormat="1" ht="24.95" customHeight="1" x14ac:dyDescent="0.2">
      <c r="A22" s="201" t="s">
        <v>152</v>
      </c>
      <c r="B22" s="199" t="s">
        <v>153</v>
      </c>
      <c r="C22" s="113">
        <v>12.645281264528126</v>
      </c>
      <c r="D22" s="115">
        <v>544</v>
      </c>
      <c r="E22" s="114">
        <v>482</v>
      </c>
      <c r="F22" s="114">
        <v>554</v>
      </c>
      <c r="G22" s="114">
        <v>518</v>
      </c>
      <c r="H22" s="140">
        <v>576</v>
      </c>
      <c r="I22" s="115">
        <v>-32</v>
      </c>
      <c r="J22" s="116">
        <v>-5.5555555555555554</v>
      </c>
    </row>
    <row r="23" spans="1:15" s="110" customFormat="1" ht="24.95" customHeight="1" x14ac:dyDescent="0.2">
      <c r="A23" s="193" t="s">
        <v>154</v>
      </c>
      <c r="B23" s="199" t="s">
        <v>155</v>
      </c>
      <c r="C23" s="113">
        <v>0.53463505346350537</v>
      </c>
      <c r="D23" s="115">
        <v>23</v>
      </c>
      <c r="E23" s="114">
        <v>16</v>
      </c>
      <c r="F23" s="114">
        <v>64</v>
      </c>
      <c r="G23" s="114">
        <v>28</v>
      </c>
      <c r="H23" s="140">
        <v>25</v>
      </c>
      <c r="I23" s="115">
        <v>-2</v>
      </c>
      <c r="J23" s="116">
        <v>-8</v>
      </c>
    </row>
    <row r="24" spans="1:15" s="110" customFormat="1" ht="24.95" customHeight="1" x14ac:dyDescent="0.2">
      <c r="A24" s="193" t="s">
        <v>156</v>
      </c>
      <c r="B24" s="199" t="s">
        <v>221</v>
      </c>
      <c r="C24" s="113">
        <v>4.1143654114365411</v>
      </c>
      <c r="D24" s="115">
        <v>177</v>
      </c>
      <c r="E24" s="114">
        <v>147</v>
      </c>
      <c r="F24" s="114">
        <v>223</v>
      </c>
      <c r="G24" s="114">
        <v>175</v>
      </c>
      <c r="H24" s="140">
        <v>197</v>
      </c>
      <c r="I24" s="115">
        <v>-20</v>
      </c>
      <c r="J24" s="116">
        <v>-10.152284263959391</v>
      </c>
    </row>
    <row r="25" spans="1:15" s="110" customFormat="1" ht="24.95" customHeight="1" x14ac:dyDescent="0.2">
      <c r="A25" s="193" t="s">
        <v>222</v>
      </c>
      <c r="B25" s="204" t="s">
        <v>159</v>
      </c>
      <c r="C25" s="113">
        <v>7.1827057182705722</v>
      </c>
      <c r="D25" s="115">
        <v>309</v>
      </c>
      <c r="E25" s="114">
        <v>298</v>
      </c>
      <c r="F25" s="114">
        <v>359</v>
      </c>
      <c r="G25" s="114">
        <v>437</v>
      </c>
      <c r="H25" s="140">
        <v>438</v>
      </c>
      <c r="I25" s="115">
        <v>-129</v>
      </c>
      <c r="J25" s="116">
        <v>-29.452054794520549</v>
      </c>
    </row>
    <row r="26" spans="1:15" s="110" customFormat="1" ht="24.95" customHeight="1" x14ac:dyDescent="0.2">
      <c r="A26" s="201">
        <v>782.78300000000002</v>
      </c>
      <c r="B26" s="203" t="s">
        <v>160</v>
      </c>
      <c r="C26" s="113">
        <v>16.503951650395166</v>
      </c>
      <c r="D26" s="115">
        <v>710</v>
      </c>
      <c r="E26" s="114">
        <v>516</v>
      </c>
      <c r="F26" s="114">
        <v>927</v>
      </c>
      <c r="G26" s="114">
        <v>764</v>
      </c>
      <c r="H26" s="140">
        <v>706</v>
      </c>
      <c r="I26" s="115">
        <v>4</v>
      </c>
      <c r="J26" s="116">
        <v>0.56657223796033995</v>
      </c>
    </row>
    <row r="27" spans="1:15" s="110" customFormat="1" ht="24.95" customHeight="1" x14ac:dyDescent="0.2">
      <c r="A27" s="193" t="s">
        <v>161</v>
      </c>
      <c r="B27" s="199" t="s">
        <v>162</v>
      </c>
      <c r="C27" s="113">
        <v>5.3928405392840535</v>
      </c>
      <c r="D27" s="115">
        <v>232</v>
      </c>
      <c r="E27" s="114">
        <v>160</v>
      </c>
      <c r="F27" s="114">
        <v>243</v>
      </c>
      <c r="G27" s="114">
        <v>126</v>
      </c>
      <c r="H27" s="140">
        <v>157</v>
      </c>
      <c r="I27" s="115">
        <v>75</v>
      </c>
      <c r="J27" s="116">
        <v>47.770700636942678</v>
      </c>
    </row>
    <row r="28" spans="1:15" s="110" customFormat="1" ht="24.95" customHeight="1" x14ac:dyDescent="0.2">
      <c r="A28" s="193" t="s">
        <v>163</v>
      </c>
      <c r="B28" s="199" t="s">
        <v>164</v>
      </c>
      <c r="C28" s="113">
        <v>2.7894002789400281</v>
      </c>
      <c r="D28" s="115">
        <v>120</v>
      </c>
      <c r="E28" s="114">
        <v>68</v>
      </c>
      <c r="F28" s="114">
        <v>363</v>
      </c>
      <c r="G28" s="114">
        <v>115</v>
      </c>
      <c r="H28" s="140">
        <v>154</v>
      </c>
      <c r="I28" s="115">
        <v>-34</v>
      </c>
      <c r="J28" s="116">
        <v>-22.077922077922079</v>
      </c>
    </row>
    <row r="29" spans="1:15" s="110" customFormat="1" ht="24.95" customHeight="1" x14ac:dyDescent="0.2">
      <c r="A29" s="193">
        <v>86</v>
      </c>
      <c r="B29" s="199" t="s">
        <v>165</v>
      </c>
      <c r="C29" s="113">
        <v>6.3226406322640631</v>
      </c>
      <c r="D29" s="115">
        <v>272</v>
      </c>
      <c r="E29" s="114">
        <v>203</v>
      </c>
      <c r="F29" s="114">
        <v>371</v>
      </c>
      <c r="G29" s="114">
        <v>235</v>
      </c>
      <c r="H29" s="140">
        <v>281</v>
      </c>
      <c r="I29" s="115">
        <v>-9</v>
      </c>
      <c r="J29" s="116">
        <v>-3.2028469750889679</v>
      </c>
    </row>
    <row r="30" spans="1:15" s="110" customFormat="1" ht="24.95" customHeight="1" x14ac:dyDescent="0.2">
      <c r="A30" s="193">
        <v>87.88</v>
      </c>
      <c r="B30" s="204" t="s">
        <v>166</v>
      </c>
      <c r="C30" s="113">
        <v>8.2287308228730822</v>
      </c>
      <c r="D30" s="115">
        <v>354</v>
      </c>
      <c r="E30" s="114">
        <v>431</v>
      </c>
      <c r="F30" s="114">
        <v>964</v>
      </c>
      <c r="G30" s="114">
        <v>260</v>
      </c>
      <c r="H30" s="140">
        <v>432</v>
      </c>
      <c r="I30" s="115">
        <v>-78</v>
      </c>
      <c r="J30" s="116">
        <v>-18.055555555555557</v>
      </c>
    </row>
    <row r="31" spans="1:15" s="110" customFormat="1" ht="24.95" customHeight="1" x14ac:dyDescent="0.2">
      <c r="A31" s="193" t="s">
        <v>167</v>
      </c>
      <c r="B31" s="199" t="s">
        <v>168</v>
      </c>
      <c r="C31" s="113">
        <v>4.4862854486285446</v>
      </c>
      <c r="D31" s="115">
        <v>193</v>
      </c>
      <c r="E31" s="114">
        <v>233</v>
      </c>
      <c r="F31" s="114">
        <v>251</v>
      </c>
      <c r="G31" s="114">
        <v>210</v>
      </c>
      <c r="H31" s="140">
        <v>177</v>
      </c>
      <c r="I31" s="115">
        <v>16</v>
      </c>
      <c r="J31" s="116">
        <v>9.0395480225988702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0.16271501627150162</v>
      </c>
      <c r="D34" s="115">
        <v>7</v>
      </c>
      <c r="E34" s="114">
        <v>3</v>
      </c>
      <c r="F34" s="114">
        <v>6</v>
      </c>
      <c r="G34" s="114">
        <v>11</v>
      </c>
      <c r="H34" s="140">
        <v>3</v>
      </c>
      <c r="I34" s="115">
        <v>4</v>
      </c>
      <c r="J34" s="116">
        <v>133.33333333333334</v>
      </c>
    </row>
    <row r="35" spans="1:10" s="110" customFormat="1" ht="24.95" customHeight="1" x14ac:dyDescent="0.2">
      <c r="A35" s="292" t="s">
        <v>171</v>
      </c>
      <c r="B35" s="293" t="s">
        <v>172</v>
      </c>
      <c r="C35" s="113">
        <v>9.2282659228265924</v>
      </c>
      <c r="D35" s="115">
        <v>397</v>
      </c>
      <c r="E35" s="114">
        <v>339</v>
      </c>
      <c r="F35" s="114">
        <v>585</v>
      </c>
      <c r="G35" s="114">
        <v>454</v>
      </c>
      <c r="H35" s="140">
        <v>535</v>
      </c>
      <c r="I35" s="115">
        <v>-138</v>
      </c>
      <c r="J35" s="116">
        <v>-25.794392523364486</v>
      </c>
    </row>
    <row r="36" spans="1:10" s="110" customFormat="1" ht="24.95" customHeight="1" x14ac:dyDescent="0.2">
      <c r="A36" s="294" t="s">
        <v>173</v>
      </c>
      <c r="B36" s="295" t="s">
        <v>174</v>
      </c>
      <c r="C36" s="125">
        <v>90.6090190609019</v>
      </c>
      <c r="D36" s="143">
        <v>3898</v>
      </c>
      <c r="E36" s="144">
        <v>3272</v>
      </c>
      <c r="F36" s="144">
        <v>5283</v>
      </c>
      <c r="G36" s="144">
        <v>3762</v>
      </c>
      <c r="H36" s="145">
        <v>4145</v>
      </c>
      <c r="I36" s="143">
        <v>-247</v>
      </c>
      <c r="J36" s="146">
        <v>-5.9589867310012066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4302</v>
      </c>
      <c r="F11" s="264">
        <v>3614</v>
      </c>
      <c r="G11" s="264">
        <v>5874</v>
      </c>
      <c r="H11" s="264">
        <v>4227</v>
      </c>
      <c r="I11" s="265">
        <v>4683</v>
      </c>
      <c r="J11" s="263">
        <v>-381</v>
      </c>
      <c r="K11" s="266">
        <v>-8.1358103779628443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24.221292422129242</v>
      </c>
      <c r="E13" s="115">
        <v>1042</v>
      </c>
      <c r="F13" s="114">
        <v>920</v>
      </c>
      <c r="G13" s="114">
        <v>1664</v>
      </c>
      <c r="H13" s="114">
        <v>1203</v>
      </c>
      <c r="I13" s="140">
        <v>1094</v>
      </c>
      <c r="J13" s="115">
        <v>-52</v>
      </c>
      <c r="K13" s="116">
        <v>-4.753199268738574</v>
      </c>
    </row>
    <row r="14" spans="1:15" ht="15.95" customHeight="1" x14ac:dyDescent="0.2">
      <c r="A14" s="306" t="s">
        <v>230</v>
      </c>
      <c r="B14" s="307"/>
      <c r="C14" s="308"/>
      <c r="D14" s="113">
        <v>52.09205020920502</v>
      </c>
      <c r="E14" s="115">
        <v>2241</v>
      </c>
      <c r="F14" s="114">
        <v>1819</v>
      </c>
      <c r="G14" s="114">
        <v>2863</v>
      </c>
      <c r="H14" s="114">
        <v>2091</v>
      </c>
      <c r="I14" s="140">
        <v>2405</v>
      </c>
      <c r="J14" s="115">
        <v>-164</v>
      </c>
      <c r="K14" s="116">
        <v>-6.8191268191268195</v>
      </c>
    </row>
    <row r="15" spans="1:15" ht="15.95" customHeight="1" x14ac:dyDescent="0.2">
      <c r="A15" s="306" t="s">
        <v>231</v>
      </c>
      <c r="B15" s="307"/>
      <c r="C15" s="308"/>
      <c r="D15" s="113">
        <v>9.9256159925615997</v>
      </c>
      <c r="E15" s="115">
        <v>427</v>
      </c>
      <c r="F15" s="114">
        <v>354</v>
      </c>
      <c r="G15" s="114">
        <v>501</v>
      </c>
      <c r="H15" s="114">
        <v>410</v>
      </c>
      <c r="I15" s="140">
        <v>503</v>
      </c>
      <c r="J15" s="115">
        <v>-76</v>
      </c>
      <c r="K15" s="116">
        <v>-15.109343936381709</v>
      </c>
    </row>
    <row r="16" spans="1:15" ht="15.95" customHeight="1" x14ac:dyDescent="0.2">
      <c r="A16" s="306" t="s">
        <v>232</v>
      </c>
      <c r="B16" s="307"/>
      <c r="C16" s="308"/>
      <c r="D16" s="113">
        <v>13.179916317991632</v>
      </c>
      <c r="E16" s="115">
        <v>567</v>
      </c>
      <c r="F16" s="114">
        <v>457</v>
      </c>
      <c r="G16" s="114">
        <v>688</v>
      </c>
      <c r="H16" s="114">
        <v>500</v>
      </c>
      <c r="I16" s="140">
        <v>652</v>
      </c>
      <c r="J16" s="115">
        <v>-85</v>
      </c>
      <c r="K16" s="116">
        <v>-13.036809815950921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0.20920502092050208</v>
      </c>
      <c r="E18" s="115">
        <v>9</v>
      </c>
      <c r="F18" s="114">
        <v>10</v>
      </c>
      <c r="G18" s="114">
        <v>33</v>
      </c>
      <c r="H18" s="114">
        <v>14</v>
      </c>
      <c r="I18" s="140">
        <v>10</v>
      </c>
      <c r="J18" s="115">
        <v>-1</v>
      </c>
      <c r="K18" s="116">
        <v>-10</v>
      </c>
    </row>
    <row r="19" spans="1:11" ht="14.1" customHeight="1" x14ac:dyDescent="0.2">
      <c r="A19" s="306" t="s">
        <v>235</v>
      </c>
      <c r="B19" s="307" t="s">
        <v>236</v>
      </c>
      <c r="C19" s="308"/>
      <c r="D19" s="113">
        <v>6.9735006973500699E-2</v>
      </c>
      <c r="E19" s="115">
        <v>3</v>
      </c>
      <c r="F19" s="114">
        <v>5</v>
      </c>
      <c r="G19" s="114">
        <v>7</v>
      </c>
      <c r="H19" s="114">
        <v>11</v>
      </c>
      <c r="I19" s="140">
        <v>3</v>
      </c>
      <c r="J19" s="115">
        <v>0</v>
      </c>
      <c r="K19" s="116">
        <v>0</v>
      </c>
    </row>
    <row r="20" spans="1:11" ht="14.1" customHeight="1" x14ac:dyDescent="0.2">
      <c r="A20" s="306">
        <v>12</v>
      </c>
      <c r="B20" s="307" t="s">
        <v>237</v>
      </c>
      <c r="C20" s="308"/>
      <c r="D20" s="113">
        <v>0.46490004649000466</v>
      </c>
      <c r="E20" s="115">
        <v>20</v>
      </c>
      <c r="F20" s="114">
        <v>11</v>
      </c>
      <c r="G20" s="114">
        <v>24</v>
      </c>
      <c r="H20" s="114">
        <v>34</v>
      </c>
      <c r="I20" s="140">
        <v>20</v>
      </c>
      <c r="J20" s="115">
        <v>0</v>
      </c>
      <c r="K20" s="116">
        <v>0</v>
      </c>
    </row>
    <row r="21" spans="1:11" ht="14.1" customHeight="1" x14ac:dyDescent="0.2">
      <c r="A21" s="306">
        <v>21</v>
      </c>
      <c r="B21" s="307" t="s">
        <v>238</v>
      </c>
      <c r="C21" s="308"/>
      <c r="D21" s="113">
        <v>0.11622501162250116</v>
      </c>
      <c r="E21" s="115">
        <v>5</v>
      </c>
      <c r="F21" s="114">
        <v>4</v>
      </c>
      <c r="G21" s="114">
        <v>7</v>
      </c>
      <c r="H21" s="114">
        <v>15</v>
      </c>
      <c r="I21" s="140">
        <v>20</v>
      </c>
      <c r="J21" s="115">
        <v>-15</v>
      </c>
      <c r="K21" s="116">
        <v>-75</v>
      </c>
    </row>
    <row r="22" spans="1:11" ht="14.1" customHeight="1" x14ac:dyDescent="0.2">
      <c r="A22" s="306">
        <v>22</v>
      </c>
      <c r="B22" s="307" t="s">
        <v>239</v>
      </c>
      <c r="C22" s="308"/>
      <c r="D22" s="113">
        <v>0.72059507205950724</v>
      </c>
      <c r="E22" s="115">
        <v>31</v>
      </c>
      <c r="F22" s="114">
        <v>44</v>
      </c>
      <c r="G22" s="114">
        <v>94</v>
      </c>
      <c r="H22" s="114">
        <v>69</v>
      </c>
      <c r="I22" s="140">
        <v>40</v>
      </c>
      <c r="J22" s="115">
        <v>-9</v>
      </c>
      <c r="K22" s="116">
        <v>-22.5</v>
      </c>
    </row>
    <row r="23" spans="1:11" ht="14.1" customHeight="1" x14ac:dyDescent="0.2">
      <c r="A23" s="306">
        <v>23</v>
      </c>
      <c r="B23" s="307" t="s">
        <v>240</v>
      </c>
      <c r="C23" s="308"/>
      <c r="D23" s="113">
        <v>1.3017201301720129</v>
      </c>
      <c r="E23" s="115">
        <v>56</v>
      </c>
      <c r="F23" s="114">
        <v>37</v>
      </c>
      <c r="G23" s="114">
        <v>64</v>
      </c>
      <c r="H23" s="114">
        <v>45</v>
      </c>
      <c r="I23" s="140">
        <v>81</v>
      </c>
      <c r="J23" s="115">
        <v>-25</v>
      </c>
      <c r="K23" s="116">
        <v>-30.864197530864196</v>
      </c>
    </row>
    <row r="24" spans="1:11" ht="14.1" customHeight="1" x14ac:dyDescent="0.2">
      <c r="A24" s="306">
        <v>24</v>
      </c>
      <c r="B24" s="307" t="s">
        <v>241</v>
      </c>
      <c r="C24" s="308"/>
      <c r="D24" s="113">
        <v>3.2543003254300324</v>
      </c>
      <c r="E24" s="115">
        <v>140</v>
      </c>
      <c r="F24" s="114">
        <v>62</v>
      </c>
      <c r="G24" s="114">
        <v>121</v>
      </c>
      <c r="H24" s="114">
        <v>125</v>
      </c>
      <c r="I24" s="140">
        <v>162</v>
      </c>
      <c r="J24" s="115">
        <v>-22</v>
      </c>
      <c r="K24" s="116">
        <v>-13.580246913580247</v>
      </c>
    </row>
    <row r="25" spans="1:11" ht="14.1" customHeight="1" x14ac:dyDescent="0.2">
      <c r="A25" s="306">
        <v>25</v>
      </c>
      <c r="B25" s="307" t="s">
        <v>242</v>
      </c>
      <c r="C25" s="308"/>
      <c r="D25" s="113">
        <v>4.137610413761041</v>
      </c>
      <c r="E25" s="115">
        <v>178</v>
      </c>
      <c r="F25" s="114">
        <v>102</v>
      </c>
      <c r="G25" s="114">
        <v>182</v>
      </c>
      <c r="H25" s="114">
        <v>127</v>
      </c>
      <c r="I25" s="140">
        <v>168</v>
      </c>
      <c r="J25" s="115">
        <v>10</v>
      </c>
      <c r="K25" s="116">
        <v>5.9523809523809526</v>
      </c>
    </row>
    <row r="26" spans="1:11" ht="14.1" customHeight="1" x14ac:dyDescent="0.2">
      <c r="A26" s="306">
        <v>26</v>
      </c>
      <c r="B26" s="307" t="s">
        <v>243</v>
      </c>
      <c r="C26" s="308"/>
      <c r="D26" s="113">
        <v>1.8131101813110182</v>
      </c>
      <c r="E26" s="115">
        <v>78</v>
      </c>
      <c r="F26" s="114">
        <v>76</v>
      </c>
      <c r="G26" s="114">
        <v>142</v>
      </c>
      <c r="H26" s="114">
        <v>66</v>
      </c>
      <c r="I26" s="140">
        <v>107</v>
      </c>
      <c r="J26" s="115">
        <v>-29</v>
      </c>
      <c r="K26" s="116">
        <v>-27.102803738317757</v>
      </c>
    </row>
    <row r="27" spans="1:11" ht="14.1" customHeight="1" x14ac:dyDescent="0.2">
      <c r="A27" s="306">
        <v>27</v>
      </c>
      <c r="B27" s="307" t="s">
        <v>244</v>
      </c>
      <c r="C27" s="308"/>
      <c r="D27" s="113">
        <v>0.72059507205950724</v>
      </c>
      <c r="E27" s="115">
        <v>31</v>
      </c>
      <c r="F27" s="114">
        <v>32</v>
      </c>
      <c r="G27" s="114">
        <v>48</v>
      </c>
      <c r="H27" s="114">
        <v>28</v>
      </c>
      <c r="I27" s="140">
        <v>40</v>
      </c>
      <c r="J27" s="115">
        <v>-9</v>
      </c>
      <c r="K27" s="116">
        <v>-22.5</v>
      </c>
    </row>
    <row r="28" spans="1:11" ht="14.1" customHeight="1" x14ac:dyDescent="0.2">
      <c r="A28" s="306">
        <v>28</v>
      </c>
      <c r="B28" s="307" t="s">
        <v>245</v>
      </c>
      <c r="C28" s="308"/>
      <c r="D28" s="113">
        <v>9.2980009298000932E-2</v>
      </c>
      <c r="E28" s="115">
        <v>4</v>
      </c>
      <c r="F28" s="114" t="s">
        <v>513</v>
      </c>
      <c r="G28" s="114">
        <v>4</v>
      </c>
      <c r="H28" s="114">
        <v>7</v>
      </c>
      <c r="I28" s="140">
        <v>10</v>
      </c>
      <c r="J28" s="115">
        <v>-6</v>
      </c>
      <c r="K28" s="116">
        <v>-60</v>
      </c>
    </row>
    <row r="29" spans="1:11" ht="14.1" customHeight="1" x14ac:dyDescent="0.2">
      <c r="A29" s="306">
        <v>29</v>
      </c>
      <c r="B29" s="307" t="s">
        <v>246</v>
      </c>
      <c r="C29" s="308"/>
      <c r="D29" s="113">
        <v>4.277080427708043</v>
      </c>
      <c r="E29" s="115">
        <v>184</v>
      </c>
      <c r="F29" s="114">
        <v>129</v>
      </c>
      <c r="G29" s="114">
        <v>254</v>
      </c>
      <c r="H29" s="114">
        <v>262</v>
      </c>
      <c r="I29" s="140">
        <v>189</v>
      </c>
      <c r="J29" s="115">
        <v>-5</v>
      </c>
      <c r="K29" s="116">
        <v>-2.6455026455026456</v>
      </c>
    </row>
    <row r="30" spans="1:11" ht="14.1" customHeight="1" x14ac:dyDescent="0.2">
      <c r="A30" s="306" t="s">
        <v>247</v>
      </c>
      <c r="B30" s="307" t="s">
        <v>248</v>
      </c>
      <c r="C30" s="308"/>
      <c r="D30" s="113" t="s">
        <v>513</v>
      </c>
      <c r="E30" s="115" t="s">
        <v>513</v>
      </c>
      <c r="F30" s="114">
        <v>54</v>
      </c>
      <c r="G30" s="114">
        <v>147</v>
      </c>
      <c r="H30" s="114">
        <v>123</v>
      </c>
      <c r="I30" s="140">
        <v>85</v>
      </c>
      <c r="J30" s="115" t="s">
        <v>513</v>
      </c>
      <c r="K30" s="116" t="s">
        <v>513</v>
      </c>
    </row>
    <row r="31" spans="1:11" ht="14.1" customHeight="1" x14ac:dyDescent="0.2">
      <c r="A31" s="306" t="s">
        <v>249</v>
      </c>
      <c r="B31" s="307" t="s">
        <v>250</v>
      </c>
      <c r="C31" s="308"/>
      <c r="D31" s="113">
        <v>2.3942352394235238</v>
      </c>
      <c r="E31" s="115">
        <v>103</v>
      </c>
      <c r="F31" s="114">
        <v>75</v>
      </c>
      <c r="G31" s="114">
        <v>107</v>
      </c>
      <c r="H31" s="114">
        <v>139</v>
      </c>
      <c r="I31" s="140">
        <v>104</v>
      </c>
      <c r="J31" s="115">
        <v>-1</v>
      </c>
      <c r="K31" s="116">
        <v>-0.96153846153846156</v>
      </c>
    </row>
    <row r="32" spans="1:11" ht="14.1" customHeight="1" x14ac:dyDescent="0.2">
      <c r="A32" s="306">
        <v>31</v>
      </c>
      <c r="B32" s="307" t="s">
        <v>251</v>
      </c>
      <c r="C32" s="308"/>
      <c r="D32" s="113">
        <v>0.48814504881450488</v>
      </c>
      <c r="E32" s="115">
        <v>21</v>
      </c>
      <c r="F32" s="114">
        <v>18</v>
      </c>
      <c r="G32" s="114">
        <v>36</v>
      </c>
      <c r="H32" s="114">
        <v>20</v>
      </c>
      <c r="I32" s="140">
        <v>27</v>
      </c>
      <c r="J32" s="115">
        <v>-6</v>
      </c>
      <c r="K32" s="116">
        <v>-22.222222222222221</v>
      </c>
    </row>
    <row r="33" spans="1:11" ht="14.1" customHeight="1" x14ac:dyDescent="0.2">
      <c r="A33" s="306">
        <v>32</v>
      </c>
      <c r="B33" s="307" t="s">
        <v>252</v>
      </c>
      <c r="C33" s="308"/>
      <c r="D33" s="113">
        <v>1.9060901906090191</v>
      </c>
      <c r="E33" s="115">
        <v>82</v>
      </c>
      <c r="F33" s="114">
        <v>60</v>
      </c>
      <c r="G33" s="114">
        <v>103</v>
      </c>
      <c r="H33" s="114">
        <v>130</v>
      </c>
      <c r="I33" s="140">
        <v>100</v>
      </c>
      <c r="J33" s="115">
        <v>-18</v>
      </c>
      <c r="K33" s="116">
        <v>-18</v>
      </c>
    </row>
    <row r="34" spans="1:11" ht="14.1" customHeight="1" x14ac:dyDescent="0.2">
      <c r="A34" s="306">
        <v>33</v>
      </c>
      <c r="B34" s="307" t="s">
        <v>253</v>
      </c>
      <c r="C34" s="308"/>
      <c r="D34" s="113">
        <v>1.5574151557415157</v>
      </c>
      <c r="E34" s="115">
        <v>67</v>
      </c>
      <c r="F34" s="114">
        <v>36</v>
      </c>
      <c r="G34" s="114">
        <v>74</v>
      </c>
      <c r="H34" s="114">
        <v>83</v>
      </c>
      <c r="I34" s="140">
        <v>57</v>
      </c>
      <c r="J34" s="115">
        <v>10</v>
      </c>
      <c r="K34" s="116">
        <v>17.543859649122808</v>
      </c>
    </row>
    <row r="35" spans="1:11" ht="14.1" customHeight="1" x14ac:dyDescent="0.2">
      <c r="A35" s="306">
        <v>34</v>
      </c>
      <c r="B35" s="307" t="s">
        <v>254</v>
      </c>
      <c r="C35" s="308"/>
      <c r="D35" s="113">
        <v>1.5341701534170153</v>
      </c>
      <c r="E35" s="115">
        <v>66</v>
      </c>
      <c r="F35" s="114">
        <v>54</v>
      </c>
      <c r="G35" s="114">
        <v>98</v>
      </c>
      <c r="H35" s="114">
        <v>84</v>
      </c>
      <c r="I35" s="140">
        <v>133</v>
      </c>
      <c r="J35" s="115">
        <v>-67</v>
      </c>
      <c r="K35" s="116">
        <v>-50.375939849624061</v>
      </c>
    </row>
    <row r="36" spans="1:11" ht="14.1" customHeight="1" x14ac:dyDescent="0.2">
      <c r="A36" s="306">
        <v>41</v>
      </c>
      <c r="B36" s="307" t="s">
        <v>255</v>
      </c>
      <c r="C36" s="308"/>
      <c r="D36" s="113">
        <v>0.48814504881450488</v>
      </c>
      <c r="E36" s="115">
        <v>21</v>
      </c>
      <c r="F36" s="114">
        <v>13</v>
      </c>
      <c r="G36" s="114">
        <v>16</v>
      </c>
      <c r="H36" s="114">
        <v>18</v>
      </c>
      <c r="I36" s="140">
        <v>18</v>
      </c>
      <c r="J36" s="115">
        <v>3</v>
      </c>
      <c r="K36" s="116">
        <v>16.666666666666668</v>
      </c>
    </row>
    <row r="37" spans="1:11" ht="14.1" customHeight="1" x14ac:dyDescent="0.2">
      <c r="A37" s="306">
        <v>42</v>
      </c>
      <c r="B37" s="307" t="s">
        <v>256</v>
      </c>
      <c r="C37" s="308"/>
      <c r="D37" s="113">
        <v>6.9735006973500699E-2</v>
      </c>
      <c r="E37" s="115">
        <v>3</v>
      </c>
      <c r="F37" s="114" t="s">
        <v>513</v>
      </c>
      <c r="G37" s="114">
        <v>10</v>
      </c>
      <c r="H37" s="114" t="s">
        <v>513</v>
      </c>
      <c r="I37" s="140" t="s">
        <v>513</v>
      </c>
      <c r="J37" s="115" t="s">
        <v>513</v>
      </c>
      <c r="K37" s="116" t="s">
        <v>513</v>
      </c>
    </row>
    <row r="38" spans="1:11" ht="14.1" customHeight="1" x14ac:dyDescent="0.2">
      <c r="A38" s="306">
        <v>43</v>
      </c>
      <c r="B38" s="307" t="s">
        <v>257</v>
      </c>
      <c r="C38" s="308"/>
      <c r="D38" s="113">
        <v>1.1157601115760112</v>
      </c>
      <c r="E38" s="115">
        <v>48</v>
      </c>
      <c r="F38" s="114">
        <v>41</v>
      </c>
      <c r="G38" s="114">
        <v>90</v>
      </c>
      <c r="H38" s="114">
        <v>34</v>
      </c>
      <c r="I38" s="140">
        <v>39</v>
      </c>
      <c r="J38" s="115">
        <v>9</v>
      </c>
      <c r="K38" s="116">
        <v>23.076923076923077</v>
      </c>
    </row>
    <row r="39" spans="1:11" ht="14.1" customHeight="1" x14ac:dyDescent="0.2">
      <c r="A39" s="306">
        <v>51</v>
      </c>
      <c r="B39" s="307" t="s">
        <v>258</v>
      </c>
      <c r="C39" s="308"/>
      <c r="D39" s="113">
        <v>8.9725708972570892</v>
      </c>
      <c r="E39" s="115">
        <v>386</v>
      </c>
      <c r="F39" s="114">
        <v>362</v>
      </c>
      <c r="G39" s="114">
        <v>461</v>
      </c>
      <c r="H39" s="114">
        <v>334</v>
      </c>
      <c r="I39" s="140">
        <v>390</v>
      </c>
      <c r="J39" s="115">
        <v>-4</v>
      </c>
      <c r="K39" s="116">
        <v>-1.0256410256410255</v>
      </c>
    </row>
    <row r="40" spans="1:11" ht="14.1" customHeight="1" x14ac:dyDescent="0.2">
      <c r="A40" s="306" t="s">
        <v>259</v>
      </c>
      <c r="B40" s="307" t="s">
        <v>260</v>
      </c>
      <c r="C40" s="308"/>
      <c r="D40" s="113">
        <v>8.554160855416086</v>
      </c>
      <c r="E40" s="115">
        <v>368</v>
      </c>
      <c r="F40" s="114">
        <v>349</v>
      </c>
      <c r="G40" s="114">
        <v>426</v>
      </c>
      <c r="H40" s="114">
        <v>301</v>
      </c>
      <c r="I40" s="140">
        <v>349</v>
      </c>
      <c r="J40" s="115">
        <v>19</v>
      </c>
      <c r="K40" s="116">
        <v>5.4441260744985671</v>
      </c>
    </row>
    <row r="41" spans="1:11" ht="14.1" customHeight="1" x14ac:dyDescent="0.2">
      <c r="A41" s="306"/>
      <c r="B41" s="307" t="s">
        <v>261</v>
      </c>
      <c r="C41" s="308"/>
      <c r="D41" s="113">
        <v>7.2756857275685727</v>
      </c>
      <c r="E41" s="115">
        <v>313</v>
      </c>
      <c r="F41" s="114">
        <v>278</v>
      </c>
      <c r="G41" s="114">
        <v>353</v>
      </c>
      <c r="H41" s="114">
        <v>249</v>
      </c>
      <c r="I41" s="140">
        <v>264</v>
      </c>
      <c r="J41" s="115">
        <v>49</v>
      </c>
      <c r="K41" s="116">
        <v>18.560606060606062</v>
      </c>
    </row>
    <row r="42" spans="1:11" ht="14.1" customHeight="1" x14ac:dyDescent="0.2">
      <c r="A42" s="306">
        <v>52</v>
      </c>
      <c r="B42" s="307" t="s">
        <v>262</v>
      </c>
      <c r="C42" s="308"/>
      <c r="D42" s="113">
        <v>3.3705253370525337</v>
      </c>
      <c r="E42" s="115">
        <v>145</v>
      </c>
      <c r="F42" s="114">
        <v>119</v>
      </c>
      <c r="G42" s="114">
        <v>152</v>
      </c>
      <c r="H42" s="114">
        <v>121</v>
      </c>
      <c r="I42" s="140">
        <v>344</v>
      </c>
      <c r="J42" s="115">
        <v>-199</v>
      </c>
      <c r="K42" s="116">
        <v>-57.848837209302324</v>
      </c>
    </row>
    <row r="43" spans="1:11" ht="14.1" customHeight="1" x14ac:dyDescent="0.2">
      <c r="A43" s="306" t="s">
        <v>263</v>
      </c>
      <c r="B43" s="307" t="s">
        <v>264</v>
      </c>
      <c r="C43" s="308"/>
      <c r="D43" s="113">
        <v>2.8823802882380289</v>
      </c>
      <c r="E43" s="115">
        <v>124</v>
      </c>
      <c r="F43" s="114">
        <v>101</v>
      </c>
      <c r="G43" s="114">
        <v>124</v>
      </c>
      <c r="H43" s="114">
        <v>106</v>
      </c>
      <c r="I43" s="140">
        <v>322</v>
      </c>
      <c r="J43" s="115">
        <v>-198</v>
      </c>
      <c r="K43" s="116">
        <v>-61.490683229813662</v>
      </c>
    </row>
    <row r="44" spans="1:11" ht="14.1" customHeight="1" x14ac:dyDescent="0.2">
      <c r="A44" s="306">
        <v>53</v>
      </c>
      <c r="B44" s="307" t="s">
        <v>265</v>
      </c>
      <c r="C44" s="308"/>
      <c r="D44" s="113">
        <v>1.3482101348210134</v>
      </c>
      <c r="E44" s="115">
        <v>58</v>
      </c>
      <c r="F44" s="114">
        <v>66</v>
      </c>
      <c r="G44" s="114">
        <v>69</v>
      </c>
      <c r="H44" s="114">
        <v>109</v>
      </c>
      <c r="I44" s="140">
        <v>81</v>
      </c>
      <c r="J44" s="115">
        <v>-23</v>
      </c>
      <c r="K44" s="116">
        <v>-28.395061728395063</v>
      </c>
    </row>
    <row r="45" spans="1:11" ht="14.1" customHeight="1" x14ac:dyDescent="0.2">
      <c r="A45" s="306" t="s">
        <v>266</v>
      </c>
      <c r="B45" s="307" t="s">
        <v>267</v>
      </c>
      <c r="C45" s="308"/>
      <c r="D45" s="113">
        <v>1.2784751278475128</v>
      </c>
      <c r="E45" s="115">
        <v>55</v>
      </c>
      <c r="F45" s="114">
        <v>66</v>
      </c>
      <c r="G45" s="114">
        <v>67</v>
      </c>
      <c r="H45" s="114">
        <v>109</v>
      </c>
      <c r="I45" s="140">
        <v>80</v>
      </c>
      <c r="J45" s="115">
        <v>-25</v>
      </c>
      <c r="K45" s="116">
        <v>-31.25</v>
      </c>
    </row>
    <row r="46" spans="1:11" ht="14.1" customHeight="1" x14ac:dyDescent="0.2">
      <c r="A46" s="306">
        <v>54</v>
      </c>
      <c r="B46" s="307" t="s">
        <v>268</v>
      </c>
      <c r="C46" s="308"/>
      <c r="D46" s="113">
        <v>2.8358902835890283</v>
      </c>
      <c r="E46" s="115">
        <v>122</v>
      </c>
      <c r="F46" s="114">
        <v>116</v>
      </c>
      <c r="G46" s="114">
        <v>145</v>
      </c>
      <c r="H46" s="114">
        <v>257</v>
      </c>
      <c r="I46" s="140">
        <v>113</v>
      </c>
      <c r="J46" s="115">
        <v>9</v>
      </c>
      <c r="K46" s="116">
        <v>7.9646017699115044</v>
      </c>
    </row>
    <row r="47" spans="1:11" ht="14.1" customHeight="1" x14ac:dyDescent="0.2">
      <c r="A47" s="306">
        <v>61</v>
      </c>
      <c r="B47" s="307" t="s">
        <v>269</v>
      </c>
      <c r="C47" s="308"/>
      <c r="D47" s="113">
        <v>1.185495118549512</v>
      </c>
      <c r="E47" s="115">
        <v>51</v>
      </c>
      <c r="F47" s="114">
        <v>43</v>
      </c>
      <c r="G47" s="114">
        <v>66</v>
      </c>
      <c r="H47" s="114">
        <v>58</v>
      </c>
      <c r="I47" s="140">
        <v>76</v>
      </c>
      <c r="J47" s="115">
        <v>-25</v>
      </c>
      <c r="K47" s="116">
        <v>-32.89473684210526</v>
      </c>
    </row>
    <row r="48" spans="1:11" ht="14.1" customHeight="1" x14ac:dyDescent="0.2">
      <c r="A48" s="306">
        <v>62</v>
      </c>
      <c r="B48" s="307" t="s">
        <v>270</v>
      </c>
      <c r="C48" s="308"/>
      <c r="D48" s="113">
        <v>8.2287308228730822</v>
      </c>
      <c r="E48" s="115">
        <v>354</v>
      </c>
      <c r="F48" s="114">
        <v>243</v>
      </c>
      <c r="G48" s="114">
        <v>322</v>
      </c>
      <c r="H48" s="114">
        <v>212</v>
      </c>
      <c r="I48" s="140">
        <v>205</v>
      </c>
      <c r="J48" s="115">
        <v>149</v>
      </c>
      <c r="K48" s="116">
        <v>72.682926829268297</v>
      </c>
    </row>
    <row r="49" spans="1:11" ht="14.1" customHeight="1" x14ac:dyDescent="0.2">
      <c r="A49" s="306">
        <v>63</v>
      </c>
      <c r="B49" s="307" t="s">
        <v>271</v>
      </c>
      <c r="C49" s="308"/>
      <c r="D49" s="113">
        <v>4.3468154346815435</v>
      </c>
      <c r="E49" s="115">
        <v>187</v>
      </c>
      <c r="F49" s="114">
        <v>170</v>
      </c>
      <c r="G49" s="114">
        <v>249</v>
      </c>
      <c r="H49" s="114">
        <v>312</v>
      </c>
      <c r="I49" s="140">
        <v>197</v>
      </c>
      <c r="J49" s="115">
        <v>-10</v>
      </c>
      <c r="K49" s="116">
        <v>-5.0761421319796955</v>
      </c>
    </row>
    <row r="50" spans="1:11" ht="14.1" customHeight="1" x14ac:dyDescent="0.2">
      <c r="A50" s="306" t="s">
        <v>272</v>
      </c>
      <c r="B50" s="307" t="s">
        <v>273</v>
      </c>
      <c r="C50" s="308"/>
      <c r="D50" s="113">
        <v>0.53463505346350537</v>
      </c>
      <c r="E50" s="115">
        <v>23</v>
      </c>
      <c r="F50" s="114">
        <v>25</v>
      </c>
      <c r="G50" s="114">
        <v>45</v>
      </c>
      <c r="H50" s="114">
        <v>38</v>
      </c>
      <c r="I50" s="140">
        <v>31</v>
      </c>
      <c r="J50" s="115">
        <v>-8</v>
      </c>
      <c r="K50" s="116">
        <v>-25.806451612903224</v>
      </c>
    </row>
    <row r="51" spans="1:11" ht="14.1" customHeight="1" x14ac:dyDescent="0.2">
      <c r="A51" s="306" t="s">
        <v>274</v>
      </c>
      <c r="B51" s="307" t="s">
        <v>275</v>
      </c>
      <c r="C51" s="308"/>
      <c r="D51" s="113">
        <v>3.4635053463505345</v>
      </c>
      <c r="E51" s="115">
        <v>149</v>
      </c>
      <c r="F51" s="114">
        <v>133</v>
      </c>
      <c r="G51" s="114">
        <v>186</v>
      </c>
      <c r="H51" s="114">
        <v>246</v>
      </c>
      <c r="I51" s="140">
        <v>147</v>
      </c>
      <c r="J51" s="115">
        <v>2</v>
      </c>
      <c r="K51" s="116">
        <v>1.3605442176870748</v>
      </c>
    </row>
    <row r="52" spans="1:11" ht="14.1" customHeight="1" x14ac:dyDescent="0.2">
      <c r="A52" s="306">
        <v>71</v>
      </c>
      <c r="B52" s="307" t="s">
        <v>276</v>
      </c>
      <c r="C52" s="308"/>
      <c r="D52" s="113">
        <v>7.4848907484890752</v>
      </c>
      <c r="E52" s="115">
        <v>322</v>
      </c>
      <c r="F52" s="114">
        <v>285</v>
      </c>
      <c r="G52" s="114">
        <v>453</v>
      </c>
      <c r="H52" s="114">
        <v>283</v>
      </c>
      <c r="I52" s="140">
        <v>412</v>
      </c>
      <c r="J52" s="115">
        <v>-90</v>
      </c>
      <c r="K52" s="116">
        <v>-21.844660194174757</v>
      </c>
    </row>
    <row r="53" spans="1:11" ht="14.1" customHeight="1" x14ac:dyDescent="0.2">
      <c r="A53" s="306" t="s">
        <v>277</v>
      </c>
      <c r="B53" s="307" t="s">
        <v>278</v>
      </c>
      <c r="C53" s="308"/>
      <c r="D53" s="113">
        <v>2.510460251046025</v>
      </c>
      <c r="E53" s="115">
        <v>108</v>
      </c>
      <c r="F53" s="114">
        <v>104</v>
      </c>
      <c r="G53" s="114">
        <v>150</v>
      </c>
      <c r="H53" s="114">
        <v>87</v>
      </c>
      <c r="I53" s="140">
        <v>119</v>
      </c>
      <c r="J53" s="115">
        <v>-11</v>
      </c>
      <c r="K53" s="116">
        <v>-9.2436974789915958</v>
      </c>
    </row>
    <row r="54" spans="1:11" ht="14.1" customHeight="1" x14ac:dyDescent="0.2">
      <c r="A54" s="306" t="s">
        <v>279</v>
      </c>
      <c r="B54" s="307" t="s">
        <v>280</v>
      </c>
      <c r="C54" s="308"/>
      <c r="D54" s="113">
        <v>3.9516503951650397</v>
      </c>
      <c r="E54" s="115">
        <v>170</v>
      </c>
      <c r="F54" s="114">
        <v>152</v>
      </c>
      <c r="G54" s="114">
        <v>263</v>
      </c>
      <c r="H54" s="114">
        <v>156</v>
      </c>
      <c r="I54" s="140">
        <v>257</v>
      </c>
      <c r="J54" s="115">
        <v>-87</v>
      </c>
      <c r="K54" s="116">
        <v>-33.852140077821012</v>
      </c>
    </row>
    <row r="55" spans="1:11" ht="14.1" customHeight="1" x14ac:dyDescent="0.2">
      <c r="A55" s="306">
        <v>72</v>
      </c>
      <c r="B55" s="307" t="s">
        <v>281</v>
      </c>
      <c r="C55" s="308"/>
      <c r="D55" s="113">
        <v>1.6503951650395166</v>
      </c>
      <c r="E55" s="115">
        <v>71</v>
      </c>
      <c r="F55" s="114">
        <v>52</v>
      </c>
      <c r="G55" s="114">
        <v>121</v>
      </c>
      <c r="H55" s="114">
        <v>64</v>
      </c>
      <c r="I55" s="140">
        <v>70</v>
      </c>
      <c r="J55" s="115">
        <v>1</v>
      </c>
      <c r="K55" s="116">
        <v>1.4285714285714286</v>
      </c>
    </row>
    <row r="56" spans="1:11" ht="14.1" customHeight="1" x14ac:dyDescent="0.2">
      <c r="A56" s="306" t="s">
        <v>282</v>
      </c>
      <c r="B56" s="307" t="s">
        <v>283</v>
      </c>
      <c r="C56" s="308"/>
      <c r="D56" s="113">
        <v>0.46490004649000466</v>
      </c>
      <c r="E56" s="115">
        <v>20</v>
      </c>
      <c r="F56" s="114">
        <v>13</v>
      </c>
      <c r="G56" s="114">
        <v>47</v>
      </c>
      <c r="H56" s="114">
        <v>20</v>
      </c>
      <c r="I56" s="140">
        <v>20</v>
      </c>
      <c r="J56" s="115">
        <v>0</v>
      </c>
      <c r="K56" s="116">
        <v>0</v>
      </c>
    </row>
    <row r="57" spans="1:11" ht="14.1" customHeight="1" x14ac:dyDescent="0.2">
      <c r="A57" s="306" t="s">
        <v>284</v>
      </c>
      <c r="B57" s="307" t="s">
        <v>285</v>
      </c>
      <c r="C57" s="308"/>
      <c r="D57" s="113">
        <v>0.79033007903300789</v>
      </c>
      <c r="E57" s="115">
        <v>34</v>
      </c>
      <c r="F57" s="114">
        <v>32</v>
      </c>
      <c r="G57" s="114">
        <v>36</v>
      </c>
      <c r="H57" s="114">
        <v>29</v>
      </c>
      <c r="I57" s="140">
        <v>31</v>
      </c>
      <c r="J57" s="115">
        <v>3</v>
      </c>
      <c r="K57" s="116">
        <v>9.67741935483871</v>
      </c>
    </row>
    <row r="58" spans="1:11" ht="14.1" customHeight="1" x14ac:dyDescent="0.2">
      <c r="A58" s="306">
        <v>73</v>
      </c>
      <c r="B58" s="307" t="s">
        <v>286</v>
      </c>
      <c r="C58" s="308"/>
      <c r="D58" s="113">
        <v>3.4635053463505345</v>
      </c>
      <c r="E58" s="115">
        <v>149</v>
      </c>
      <c r="F58" s="114">
        <v>90</v>
      </c>
      <c r="G58" s="114">
        <v>161</v>
      </c>
      <c r="H58" s="114">
        <v>90</v>
      </c>
      <c r="I58" s="140">
        <v>123</v>
      </c>
      <c r="J58" s="115">
        <v>26</v>
      </c>
      <c r="K58" s="116">
        <v>21.13821138211382</v>
      </c>
    </row>
    <row r="59" spans="1:11" ht="14.1" customHeight="1" x14ac:dyDescent="0.2">
      <c r="A59" s="306" t="s">
        <v>287</v>
      </c>
      <c r="B59" s="307" t="s">
        <v>288</v>
      </c>
      <c r="C59" s="308"/>
      <c r="D59" s="113">
        <v>2.6964202696420267</v>
      </c>
      <c r="E59" s="115">
        <v>116</v>
      </c>
      <c r="F59" s="114">
        <v>72</v>
      </c>
      <c r="G59" s="114">
        <v>130</v>
      </c>
      <c r="H59" s="114">
        <v>66</v>
      </c>
      <c r="I59" s="140">
        <v>92</v>
      </c>
      <c r="J59" s="115">
        <v>24</v>
      </c>
      <c r="K59" s="116">
        <v>26.086956521739129</v>
      </c>
    </row>
    <row r="60" spans="1:11" ht="14.1" customHeight="1" x14ac:dyDescent="0.2">
      <c r="A60" s="306">
        <v>81</v>
      </c>
      <c r="B60" s="307" t="s">
        <v>289</v>
      </c>
      <c r="C60" s="308"/>
      <c r="D60" s="113">
        <v>7.7173407717340767</v>
      </c>
      <c r="E60" s="115">
        <v>332</v>
      </c>
      <c r="F60" s="114">
        <v>294</v>
      </c>
      <c r="G60" s="114">
        <v>660</v>
      </c>
      <c r="H60" s="114">
        <v>253</v>
      </c>
      <c r="I60" s="140">
        <v>330</v>
      </c>
      <c r="J60" s="115">
        <v>2</v>
      </c>
      <c r="K60" s="116">
        <v>0.60606060606060608</v>
      </c>
    </row>
    <row r="61" spans="1:11" ht="14.1" customHeight="1" x14ac:dyDescent="0.2">
      <c r="A61" s="306" t="s">
        <v>290</v>
      </c>
      <c r="B61" s="307" t="s">
        <v>291</v>
      </c>
      <c r="C61" s="308"/>
      <c r="D61" s="113">
        <v>1.7201301720130171</v>
      </c>
      <c r="E61" s="115">
        <v>74</v>
      </c>
      <c r="F61" s="114">
        <v>41</v>
      </c>
      <c r="G61" s="114">
        <v>94</v>
      </c>
      <c r="H61" s="114">
        <v>54</v>
      </c>
      <c r="I61" s="140">
        <v>63</v>
      </c>
      <c r="J61" s="115">
        <v>11</v>
      </c>
      <c r="K61" s="116">
        <v>17.460317460317459</v>
      </c>
    </row>
    <row r="62" spans="1:11" ht="14.1" customHeight="1" x14ac:dyDescent="0.2">
      <c r="A62" s="306" t="s">
        <v>292</v>
      </c>
      <c r="B62" s="307" t="s">
        <v>293</v>
      </c>
      <c r="C62" s="308"/>
      <c r="D62" s="113">
        <v>3.3007903300790331</v>
      </c>
      <c r="E62" s="115">
        <v>142</v>
      </c>
      <c r="F62" s="114">
        <v>155</v>
      </c>
      <c r="G62" s="114">
        <v>442</v>
      </c>
      <c r="H62" s="114">
        <v>104</v>
      </c>
      <c r="I62" s="140">
        <v>134</v>
      </c>
      <c r="J62" s="115">
        <v>8</v>
      </c>
      <c r="K62" s="116">
        <v>5.9701492537313436</v>
      </c>
    </row>
    <row r="63" spans="1:11" ht="14.1" customHeight="1" x14ac:dyDescent="0.2">
      <c r="A63" s="306"/>
      <c r="B63" s="307" t="s">
        <v>294</v>
      </c>
      <c r="C63" s="308"/>
      <c r="D63" s="113">
        <v>2.1617852161785218</v>
      </c>
      <c r="E63" s="115">
        <v>93</v>
      </c>
      <c r="F63" s="114">
        <v>97</v>
      </c>
      <c r="G63" s="114">
        <v>155</v>
      </c>
      <c r="H63" s="114">
        <v>82</v>
      </c>
      <c r="I63" s="140">
        <v>85</v>
      </c>
      <c r="J63" s="115">
        <v>8</v>
      </c>
      <c r="K63" s="116">
        <v>9.4117647058823533</v>
      </c>
    </row>
    <row r="64" spans="1:11" ht="14.1" customHeight="1" x14ac:dyDescent="0.2">
      <c r="A64" s="306" t="s">
        <v>295</v>
      </c>
      <c r="B64" s="307" t="s">
        <v>296</v>
      </c>
      <c r="C64" s="308"/>
      <c r="D64" s="113">
        <v>1.4644351464435146</v>
      </c>
      <c r="E64" s="115">
        <v>63</v>
      </c>
      <c r="F64" s="114">
        <v>42</v>
      </c>
      <c r="G64" s="114">
        <v>52</v>
      </c>
      <c r="H64" s="114">
        <v>48</v>
      </c>
      <c r="I64" s="140">
        <v>58</v>
      </c>
      <c r="J64" s="115">
        <v>5</v>
      </c>
      <c r="K64" s="116">
        <v>8.6206896551724146</v>
      </c>
    </row>
    <row r="65" spans="1:11" ht="14.1" customHeight="1" x14ac:dyDescent="0.2">
      <c r="A65" s="306" t="s">
        <v>297</v>
      </c>
      <c r="B65" s="307" t="s">
        <v>298</v>
      </c>
      <c r="C65" s="308"/>
      <c r="D65" s="113">
        <v>0.60437006043700603</v>
      </c>
      <c r="E65" s="115">
        <v>26</v>
      </c>
      <c r="F65" s="114">
        <v>27</v>
      </c>
      <c r="G65" s="114">
        <v>35</v>
      </c>
      <c r="H65" s="114">
        <v>20</v>
      </c>
      <c r="I65" s="140">
        <v>30</v>
      </c>
      <c r="J65" s="115">
        <v>-4</v>
      </c>
      <c r="K65" s="116">
        <v>-13.333333333333334</v>
      </c>
    </row>
    <row r="66" spans="1:11" ht="14.1" customHeight="1" x14ac:dyDescent="0.2">
      <c r="A66" s="306">
        <v>82</v>
      </c>
      <c r="B66" s="307" t="s">
        <v>299</v>
      </c>
      <c r="C66" s="308"/>
      <c r="D66" s="113">
        <v>4.5327754532775453</v>
      </c>
      <c r="E66" s="115">
        <v>195</v>
      </c>
      <c r="F66" s="114">
        <v>184</v>
      </c>
      <c r="G66" s="114">
        <v>331</v>
      </c>
      <c r="H66" s="114">
        <v>180</v>
      </c>
      <c r="I66" s="140">
        <v>174</v>
      </c>
      <c r="J66" s="115">
        <v>21</v>
      </c>
      <c r="K66" s="116">
        <v>12.068965517241379</v>
      </c>
    </row>
    <row r="67" spans="1:11" ht="14.1" customHeight="1" x14ac:dyDescent="0.2">
      <c r="A67" s="306" t="s">
        <v>300</v>
      </c>
      <c r="B67" s="307" t="s">
        <v>301</v>
      </c>
      <c r="C67" s="308"/>
      <c r="D67" s="113">
        <v>2.2547652254765227</v>
      </c>
      <c r="E67" s="115">
        <v>97</v>
      </c>
      <c r="F67" s="114">
        <v>111</v>
      </c>
      <c r="G67" s="114">
        <v>214</v>
      </c>
      <c r="H67" s="114">
        <v>92</v>
      </c>
      <c r="I67" s="140">
        <v>108</v>
      </c>
      <c r="J67" s="115">
        <v>-11</v>
      </c>
      <c r="K67" s="116">
        <v>-10.185185185185185</v>
      </c>
    </row>
    <row r="68" spans="1:11" ht="14.1" customHeight="1" x14ac:dyDescent="0.2">
      <c r="A68" s="306" t="s">
        <v>302</v>
      </c>
      <c r="B68" s="307" t="s">
        <v>303</v>
      </c>
      <c r="C68" s="308"/>
      <c r="D68" s="113">
        <v>1.7666201766620178</v>
      </c>
      <c r="E68" s="115">
        <v>76</v>
      </c>
      <c r="F68" s="114">
        <v>56</v>
      </c>
      <c r="G68" s="114">
        <v>86</v>
      </c>
      <c r="H68" s="114">
        <v>73</v>
      </c>
      <c r="I68" s="140">
        <v>44</v>
      </c>
      <c r="J68" s="115">
        <v>32</v>
      </c>
      <c r="K68" s="116">
        <v>72.727272727272734</v>
      </c>
    </row>
    <row r="69" spans="1:11" ht="14.1" customHeight="1" x14ac:dyDescent="0.2">
      <c r="A69" s="306">
        <v>83</v>
      </c>
      <c r="B69" s="307" t="s">
        <v>304</v>
      </c>
      <c r="C69" s="308"/>
      <c r="D69" s="113">
        <v>3.4170153417015343</v>
      </c>
      <c r="E69" s="115">
        <v>147</v>
      </c>
      <c r="F69" s="114">
        <v>143</v>
      </c>
      <c r="G69" s="114">
        <v>288</v>
      </c>
      <c r="H69" s="114">
        <v>89</v>
      </c>
      <c r="I69" s="140">
        <v>160</v>
      </c>
      <c r="J69" s="115">
        <v>-13</v>
      </c>
      <c r="K69" s="116">
        <v>-8.125</v>
      </c>
    </row>
    <row r="70" spans="1:11" ht="14.1" customHeight="1" x14ac:dyDescent="0.2">
      <c r="A70" s="306" t="s">
        <v>305</v>
      </c>
      <c r="B70" s="307" t="s">
        <v>306</v>
      </c>
      <c r="C70" s="308"/>
      <c r="D70" s="113">
        <v>2.9986052998605301</v>
      </c>
      <c r="E70" s="115">
        <v>129</v>
      </c>
      <c r="F70" s="114">
        <v>127</v>
      </c>
      <c r="G70" s="114">
        <v>264</v>
      </c>
      <c r="H70" s="114">
        <v>66</v>
      </c>
      <c r="I70" s="140">
        <v>136</v>
      </c>
      <c r="J70" s="115">
        <v>-7</v>
      </c>
      <c r="K70" s="116">
        <v>-5.1470588235294121</v>
      </c>
    </row>
    <row r="71" spans="1:11" ht="14.1" customHeight="1" x14ac:dyDescent="0.2">
      <c r="A71" s="306"/>
      <c r="B71" s="307" t="s">
        <v>307</v>
      </c>
      <c r="C71" s="308"/>
      <c r="D71" s="113">
        <v>1.3482101348210134</v>
      </c>
      <c r="E71" s="115">
        <v>58</v>
      </c>
      <c r="F71" s="114">
        <v>53</v>
      </c>
      <c r="G71" s="114">
        <v>177</v>
      </c>
      <c r="H71" s="114">
        <v>31</v>
      </c>
      <c r="I71" s="140">
        <v>63</v>
      </c>
      <c r="J71" s="115">
        <v>-5</v>
      </c>
      <c r="K71" s="116">
        <v>-7.9365079365079367</v>
      </c>
    </row>
    <row r="72" spans="1:11" ht="14.1" customHeight="1" x14ac:dyDescent="0.2">
      <c r="A72" s="306">
        <v>84</v>
      </c>
      <c r="B72" s="307" t="s">
        <v>308</v>
      </c>
      <c r="C72" s="308"/>
      <c r="D72" s="113">
        <v>1.5806601580660158</v>
      </c>
      <c r="E72" s="115">
        <v>68</v>
      </c>
      <c r="F72" s="114">
        <v>37</v>
      </c>
      <c r="G72" s="114">
        <v>215</v>
      </c>
      <c r="H72" s="114">
        <v>101</v>
      </c>
      <c r="I72" s="140">
        <v>119</v>
      </c>
      <c r="J72" s="115">
        <v>-51</v>
      </c>
      <c r="K72" s="116">
        <v>-42.857142857142854</v>
      </c>
    </row>
    <row r="73" spans="1:11" ht="14.1" customHeight="1" x14ac:dyDescent="0.2">
      <c r="A73" s="306" t="s">
        <v>309</v>
      </c>
      <c r="B73" s="307" t="s">
        <v>310</v>
      </c>
      <c r="C73" s="308"/>
      <c r="D73" s="113">
        <v>0.86006508600650855</v>
      </c>
      <c r="E73" s="115">
        <v>37</v>
      </c>
      <c r="F73" s="114">
        <v>19</v>
      </c>
      <c r="G73" s="114">
        <v>138</v>
      </c>
      <c r="H73" s="114">
        <v>63</v>
      </c>
      <c r="I73" s="140">
        <v>81</v>
      </c>
      <c r="J73" s="115">
        <v>-44</v>
      </c>
      <c r="K73" s="116">
        <v>-54.320987654320987</v>
      </c>
    </row>
    <row r="74" spans="1:11" ht="14.1" customHeight="1" x14ac:dyDescent="0.2">
      <c r="A74" s="306" t="s">
        <v>311</v>
      </c>
      <c r="B74" s="307" t="s">
        <v>312</v>
      </c>
      <c r="C74" s="308"/>
      <c r="D74" s="113">
        <v>0.2789400278940028</v>
      </c>
      <c r="E74" s="115">
        <v>12</v>
      </c>
      <c r="F74" s="114">
        <v>5</v>
      </c>
      <c r="G74" s="114">
        <v>28</v>
      </c>
      <c r="H74" s="114">
        <v>10</v>
      </c>
      <c r="I74" s="140">
        <v>12</v>
      </c>
      <c r="J74" s="115">
        <v>0</v>
      </c>
      <c r="K74" s="116">
        <v>0</v>
      </c>
    </row>
    <row r="75" spans="1:11" ht="14.1" customHeight="1" x14ac:dyDescent="0.2">
      <c r="A75" s="306" t="s">
        <v>313</v>
      </c>
      <c r="B75" s="307" t="s">
        <v>314</v>
      </c>
      <c r="C75" s="308"/>
      <c r="D75" s="113">
        <v>6.9735006973500699E-2</v>
      </c>
      <c r="E75" s="115">
        <v>3</v>
      </c>
      <c r="F75" s="114">
        <v>4</v>
      </c>
      <c r="G75" s="114">
        <v>3</v>
      </c>
      <c r="H75" s="114">
        <v>14</v>
      </c>
      <c r="I75" s="140">
        <v>3</v>
      </c>
      <c r="J75" s="115">
        <v>0</v>
      </c>
      <c r="K75" s="116">
        <v>0</v>
      </c>
    </row>
    <row r="76" spans="1:11" ht="14.1" customHeight="1" x14ac:dyDescent="0.2">
      <c r="A76" s="306">
        <v>91</v>
      </c>
      <c r="B76" s="307" t="s">
        <v>315</v>
      </c>
      <c r="C76" s="308"/>
      <c r="D76" s="113">
        <v>0.60437006043700603</v>
      </c>
      <c r="E76" s="115">
        <v>26</v>
      </c>
      <c r="F76" s="114">
        <v>21</v>
      </c>
      <c r="G76" s="114">
        <v>26</v>
      </c>
      <c r="H76" s="114">
        <v>10</v>
      </c>
      <c r="I76" s="140">
        <v>25</v>
      </c>
      <c r="J76" s="115">
        <v>1</v>
      </c>
      <c r="K76" s="116">
        <v>4</v>
      </c>
    </row>
    <row r="77" spans="1:11" ht="14.1" customHeight="1" x14ac:dyDescent="0.2">
      <c r="A77" s="306">
        <v>92</v>
      </c>
      <c r="B77" s="307" t="s">
        <v>316</v>
      </c>
      <c r="C77" s="308"/>
      <c r="D77" s="113">
        <v>11.04137610413761</v>
      </c>
      <c r="E77" s="115">
        <v>475</v>
      </c>
      <c r="F77" s="114">
        <v>416</v>
      </c>
      <c r="G77" s="114">
        <v>402</v>
      </c>
      <c r="H77" s="114">
        <v>393</v>
      </c>
      <c r="I77" s="140">
        <v>456</v>
      </c>
      <c r="J77" s="115">
        <v>19</v>
      </c>
      <c r="K77" s="116">
        <v>4.166666666666667</v>
      </c>
    </row>
    <row r="78" spans="1:11" ht="14.1" customHeight="1" x14ac:dyDescent="0.2">
      <c r="A78" s="306">
        <v>93</v>
      </c>
      <c r="B78" s="307" t="s">
        <v>317</v>
      </c>
      <c r="C78" s="308"/>
      <c r="D78" s="113">
        <v>0.18596001859600186</v>
      </c>
      <c r="E78" s="115">
        <v>8</v>
      </c>
      <c r="F78" s="114">
        <v>3</v>
      </c>
      <c r="G78" s="114">
        <v>4</v>
      </c>
      <c r="H78" s="114" t="s">
        <v>513</v>
      </c>
      <c r="I78" s="140" t="s">
        <v>513</v>
      </c>
      <c r="J78" s="115" t="s">
        <v>513</v>
      </c>
      <c r="K78" s="116" t="s">
        <v>513</v>
      </c>
    </row>
    <row r="79" spans="1:11" ht="14.1" customHeight="1" x14ac:dyDescent="0.2">
      <c r="A79" s="306">
        <v>94</v>
      </c>
      <c r="B79" s="307" t="s">
        <v>318</v>
      </c>
      <c r="C79" s="308"/>
      <c r="D79" s="113">
        <v>3.1845653184565319</v>
      </c>
      <c r="E79" s="115">
        <v>137</v>
      </c>
      <c r="F79" s="114">
        <v>173</v>
      </c>
      <c r="G79" s="114">
        <v>191</v>
      </c>
      <c r="H79" s="114">
        <v>172</v>
      </c>
      <c r="I79" s="140">
        <v>151</v>
      </c>
      <c r="J79" s="115">
        <v>-14</v>
      </c>
      <c r="K79" s="116">
        <v>-9.2715231788079464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0.58112505811250581</v>
      </c>
      <c r="E81" s="143">
        <v>25</v>
      </c>
      <c r="F81" s="144">
        <v>64</v>
      </c>
      <c r="G81" s="144">
        <v>158</v>
      </c>
      <c r="H81" s="144">
        <v>23</v>
      </c>
      <c r="I81" s="145">
        <v>29</v>
      </c>
      <c r="J81" s="143">
        <v>-4</v>
      </c>
      <c r="K81" s="146">
        <v>-13.793103448275861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4658</v>
      </c>
      <c r="E11" s="114">
        <v>4039</v>
      </c>
      <c r="F11" s="114">
        <v>5111</v>
      </c>
      <c r="G11" s="114">
        <v>3952</v>
      </c>
      <c r="H11" s="140">
        <v>4918</v>
      </c>
      <c r="I11" s="115">
        <v>-260</v>
      </c>
      <c r="J11" s="116">
        <v>-5.2867019113460758</v>
      </c>
    </row>
    <row r="12" spans="1:15" s="110" customFormat="1" ht="24.95" customHeight="1" x14ac:dyDescent="0.2">
      <c r="A12" s="193" t="s">
        <v>132</v>
      </c>
      <c r="B12" s="194" t="s">
        <v>133</v>
      </c>
      <c r="C12" s="113">
        <v>0.10734220695577501</v>
      </c>
      <c r="D12" s="115">
        <v>5</v>
      </c>
      <c r="E12" s="114">
        <v>8</v>
      </c>
      <c r="F12" s="114">
        <v>10</v>
      </c>
      <c r="G12" s="114">
        <v>5</v>
      </c>
      <c r="H12" s="140">
        <v>9</v>
      </c>
      <c r="I12" s="115">
        <v>-4</v>
      </c>
      <c r="J12" s="116">
        <v>-44.444444444444443</v>
      </c>
    </row>
    <row r="13" spans="1:15" s="110" customFormat="1" ht="24.95" customHeight="1" x14ac:dyDescent="0.2">
      <c r="A13" s="193" t="s">
        <v>134</v>
      </c>
      <c r="B13" s="199" t="s">
        <v>214</v>
      </c>
      <c r="C13" s="113">
        <v>1.0304851867754401</v>
      </c>
      <c r="D13" s="115">
        <v>48</v>
      </c>
      <c r="E13" s="114">
        <v>44</v>
      </c>
      <c r="F13" s="114">
        <v>63</v>
      </c>
      <c r="G13" s="114">
        <v>57</v>
      </c>
      <c r="H13" s="140">
        <v>93</v>
      </c>
      <c r="I13" s="115">
        <v>-45</v>
      </c>
      <c r="J13" s="116">
        <v>-48.387096774193552</v>
      </c>
    </row>
    <row r="14" spans="1:15" s="287" customFormat="1" ht="24.95" customHeight="1" x14ac:dyDescent="0.2">
      <c r="A14" s="193" t="s">
        <v>215</v>
      </c>
      <c r="B14" s="199" t="s">
        <v>137</v>
      </c>
      <c r="C14" s="113">
        <v>4.2078145126663804</v>
      </c>
      <c r="D14" s="115">
        <v>196</v>
      </c>
      <c r="E14" s="114">
        <v>160</v>
      </c>
      <c r="F14" s="114">
        <v>180</v>
      </c>
      <c r="G14" s="114">
        <v>157</v>
      </c>
      <c r="H14" s="140">
        <v>184</v>
      </c>
      <c r="I14" s="115">
        <v>12</v>
      </c>
      <c r="J14" s="116">
        <v>6.5217391304347823</v>
      </c>
      <c r="K14" s="110"/>
      <c r="L14" s="110"/>
      <c r="M14" s="110"/>
      <c r="N14" s="110"/>
      <c r="O14" s="110"/>
    </row>
    <row r="15" spans="1:15" s="110" customFormat="1" ht="24.95" customHeight="1" x14ac:dyDescent="0.2">
      <c r="A15" s="193" t="s">
        <v>216</v>
      </c>
      <c r="B15" s="199" t="s">
        <v>217</v>
      </c>
      <c r="C15" s="113">
        <v>1.2666380420781451</v>
      </c>
      <c r="D15" s="115">
        <v>59</v>
      </c>
      <c r="E15" s="114">
        <v>40</v>
      </c>
      <c r="F15" s="114">
        <v>54</v>
      </c>
      <c r="G15" s="114">
        <v>52</v>
      </c>
      <c r="H15" s="140">
        <v>50</v>
      </c>
      <c r="I15" s="115">
        <v>9</v>
      </c>
      <c r="J15" s="116">
        <v>18</v>
      </c>
    </row>
    <row r="16" spans="1:15" s="287" customFormat="1" ht="24.95" customHeight="1" x14ac:dyDescent="0.2">
      <c r="A16" s="193" t="s">
        <v>218</v>
      </c>
      <c r="B16" s="199" t="s">
        <v>141</v>
      </c>
      <c r="C16" s="113">
        <v>2.4688707599828255</v>
      </c>
      <c r="D16" s="115">
        <v>115</v>
      </c>
      <c r="E16" s="114">
        <v>103</v>
      </c>
      <c r="F16" s="114">
        <v>103</v>
      </c>
      <c r="G16" s="114">
        <v>89</v>
      </c>
      <c r="H16" s="140">
        <v>100</v>
      </c>
      <c r="I16" s="115">
        <v>15</v>
      </c>
      <c r="J16" s="116">
        <v>15</v>
      </c>
      <c r="K16" s="110"/>
      <c r="L16" s="110"/>
      <c r="M16" s="110"/>
      <c r="N16" s="110"/>
      <c r="O16" s="110"/>
    </row>
    <row r="17" spans="1:15" s="110" customFormat="1" ht="24.95" customHeight="1" x14ac:dyDescent="0.2">
      <c r="A17" s="193" t="s">
        <v>142</v>
      </c>
      <c r="B17" s="199" t="s">
        <v>220</v>
      </c>
      <c r="C17" s="113">
        <v>0.47230571060541005</v>
      </c>
      <c r="D17" s="115">
        <v>22</v>
      </c>
      <c r="E17" s="114">
        <v>17</v>
      </c>
      <c r="F17" s="114">
        <v>23</v>
      </c>
      <c r="G17" s="114">
        <v>16</v>
      </c>
      <c r="H17" s="140">
        <v>34</v>
      </c>
      <c r="I17" s="115">
        <v>-12</v>
      </c>
      <c r="J17" s="116">
        <v>-35.294117647058826</v>
      </c>
    </row>
    <row r="18" spans="1:15" s="287" customFormat="1" ht="24.95" customHeight="1" x14ac:dyDescent="0.2">
      <c r="A18" s="201" t="s">
        <v>144</v>
      </c>
      <c r="B18" s="202" t="s">
        <v>145</v>
      </c>
      <c r="C18" s="113">
        <v>4.1863460712752252</v>
      </c>
      <c r="D18" s="115">
        <v>195</v>
      </c>
      <c r="E18" s="114">
        <v>167</v>
      </c>
      <c r="F18" s="114">
        <v>193</v>
      </c>
      <c r="G18" s="114">
        <v>205</v>
      </c>
      <c r="H18" s="140">
        <v>167</v>
      </c>
      <c r="I18" s="115">
        <v>28</v>
      </c>
      <c r="J18" s="116">
        <v>16.766467065868262</v>
      </c>
      <c r="K18" s="110"/>
      <c r="L18" s="110"/>
      <c r="M18" s="110"/>
      <c r="N18" s="110"/>
      <c r="O18" s="110"/>
    </row>
    <row r="19" spans="1:15" s="110" customFormat="1" ht="24.95" customHeight="1" x14ac:dyDescent="0.2">
      <c r="A19" s="193" t="s">
        <v>146</v>
      </c>
      <c r="B19" s="199" t="s">
        <v>147</v>
      </c>
      <c r="C19" s="113">
        <v>12.344353799914126</v>
      </c>
      <c r="D19" s="115">
        <v>575</v>
      </c>
      <c r="E19" s="114">
        <v>336</v>
      </c>
      <c r="F19" s="114">
        <v>415</v>
      </c>
      <c r="G19" s="114">
        <v>387</v>
      </c>
      <c r="H19" s="140">
        <v>434</v>
      </c>
      <c r="I19" s="115">
        <v>141</v>
      </c>
      <c r="J19" s="116">
        <v>32.488479262672811</v>
      </c>
    </row>
    <row r="20" spans="1:15" s="287" customFormat="1" ht="24.95" customHeight="1" x14ac:dyDescent="0.2">
      <c r="A20" s="193" t="s">
        <v>148</v>
      </c>
      <c r="B20" s="199" t="s">
        <v>149</v>
      </c>
      <c r="C20" s="113">
        <v>4.5083726921425509</v>
      </c>
      <c r="D20" s="115">
        <v>210</v>
      </c>
      <c r="E20" s="114">
        <v>203</v>
      </c>
      <c r="F20" s="114">
        <v>205</v>
      </c>
      <c r="G20" s="114">
        <v>200</v>
      </c>
      <c r="H20" s="140">
        <v>417</v>
      </c>
      <c r="I20" s="115">
        <v>-207</v>
      </c>
      <c r="J20" s="116">
        <v>-49.640287769784173</v>
      </c>
      <c r="K20" s="110"/>
      <c r="L20" s="110"/>
      <c r="M20" s="110"/>
      <c r="N20" s="110"/>
      <c r="O20" s="110"/>
    </row>
    <row r="21" spans="1:15" s="110" customFormat="1" ht="24.95" customHeight="1" x14ac:dyDescent="0.2">
      <c r="A21" s="201" t="s">
        <v>150</v>
      </c>
      <c r="B21" s="202" t="s">
        <v>151</v>
      </c>
      <c r="C21" s="113">
        <v>6.054100472305711</v>
      </c>
      <c r="D21" s="115">
        <v>282</v>
      </c>
      <c r="E21" s="114">
        <v>367</v>
      </c>
      <c r="F21" s="114">
        <v>267</v>
      </c>
      <c r="G21" s="114">
        <v>235</v>
      </c>
      <c r="H21" s="140">
        <v>285</v>
      </c>
      <c r="I21" s="115">
        <v>-3</v>
      </c>
      <c r="J21" s="116">
        <v>-1.0526315789473684</v>
      </c>
    </row>
    <row r="22" spans="1:15" s="110" customFormat="1" ht="24.95" customHeight="1" x14ac:dyDescent="0.2">
      <c r="A22" s="201" t="s">
        <v>152</v>
      </c>
      <c r="B22" s="199" t="s">
        <v>153</v>
      </c>
      <c r="C22" s="113">
        <v>11.635895234006011</v>
      </c>
      <c r="D22" s="115">
        <v>542</v>
      </c>
      <c r="E22" s="114">
        <v>478</v>
      </c>
      <c r="F22" s="114">
        <v>523</v>
      </c>
      <c r="G22" s="114">
        <v>512</v>
      </c>
      <c r="H22" s="140">
        <v>562</v>
      </c>
      <c r="I22" s="115">
        <v>-20</v>
      </c>
      <c r="J22" s="116">
        <v>-3.5587188612099645</v>
      </c>
    </row>
    <row r="23" spans="1:15" s="110" customFormat="1" ht="24.95" customHeight="1" x14ac:dyDescent="0.2">
      <c r="A23" s="193" t="s">
        <v>154</v>
      </c>
      <c r="B23" s="199" t="s">
        <v>155</v>
      </c>
      <c r="C23" s="113">
        <v>0.62258480034349506</v>
      </c>
      <c r="D23" s="115">
        <v>29</v>
      </c>
      <c r="E23" s="114">
        <v>27</v>
      </c>
      <c r="F23" s="114">
        <v>45</v>
      </c>
      <c r="G23" s="114">
        <v>41</v>
      </c>
      <c r="H23" s="140">
        <v>47</v>
      </c>
      <c r="I23" s="115">
        <v>-18</v>
      </c>
      <c r="J23" s="116">
        <v>-38.297872340425535</v>
      </c>
    </row>
    <row r="24" spans="1:15" s="110" customFormat="1" ht="24.95" customHeight="1" x14ac:dyDescent="0.2">
      <c r="A24" s="193" t="s">
        <v>156</v>
      </c>
      <c r="B24" s="199" t="s">
        <v>221</v>
      </c>
      <c r="C24" s="113">
        <v>3.6066981537140403</v>
      </c>
      <c r="D24" s="115">
        <v>168</v>
      </c>
      <c r="E24" s="114">
        <v>139</v>
      </c>
      <c r="F24" s="114">
        <v>214</v>
      </c>
      <c r="G24" s="114">
        <v>142</v>
      </c>
      <c r="H24" s="140">
        <v>207</v>
      </c>
      <c r="I24" s="115">
        <v>-39</v>
      </c>
      <c r="J24" s="116">
        <v>-18.840579710144926</v>
      </c>
    </row>
    <row r="25" spans="1:15" s="110" customFormat="1" ht="24.95" customHeight="1" x14ac:dyDescent="0.2">
      <c r="A25" s="193" t="s">
        <v>222</v>
      </c>
      <c r="B25" s="204" t="s">
        <v>159</v>
      </c>
      <c r="C25" s="113">
        <v>8.5229712322885351</v>
      </c>
      <c r="D25" s="115">
        <v>397</v>
      </c>
      <c r="E25" s="114">
        <v>397</v>
      </c>
      <c r="F25" s="114">
        <v>353</v>
      </c>
      <c r="G25" s="114">
        <v>319</v>
      </c>
      <c r="H25" s="140">
        <v>418</v>
      </c>
      <c r="I25" s="115">
        <v>-21</v>
      </c>
      <c r="J25" s="116">
        <v>-5.0239234449760763</v>
      </c>
    </row>
    <row r="26" spans="1:15" s="110" customFormat="1" ht="24.95" customHeight="1" x14ac:dyDescent="0.2">
      <c r="A26" s="201">
        <v>782.78300000000002</v>
      </c>
      <c r="B26" s="203" t="s">
        <v>160</v>
      </c>
      <c r="C26" s="113">
        <v>17.024474023185917</v>
      </c>
      <c r="D26" s="115">
        <v>793</v>
      </c>
      <c r="E26" s="114">
        <v>743</v>
      </c>
      <c r="F26" s="114">
        <v>881</v>
      </c>
      <c r="G26" s="114">
        <v>699</v>
      </c>
      <c r="H26" s="140">
        <v>757</v>
      </c>
      <c r="I26" s="115">
        <v>36</v>
      </c>
      <c r="J26" s="116">
        <v>4.7556142668428008</v>
      </c>
    </row>
    <row r="27" spans="1:15" s="110" customFormat="1" ht="24.95" customHeight="1" x14ac:dyDescent="0.2">
      <c r="A27" s="193" t="s">
        <v>161</v>
      </c>
      <c r="B27" s="199" t="s">
        <v>162</v>
      </c>
      <c r="C27" s="113">
        <v>4.5727780163160157</v>
      </c>
      <c r="D27" s="115">
        <v>213</v>
      </c>
      <c r="E27" s="114">
        <v>176</v>
      </c>
      <c r="F27" s="114">
        <v>163</v>
      </c>
      <c r="G27" s="114">
        <v>164</v>
      </c>
      <c r="H27" s="140">
        <v>221</v>
      </c>
      <c r="I27" s="115">
        <v>-8</v>
      </c>
      <c r="J27" s="116">
        <v>-3.6199095022624435</v>
      </c>
    </row>
    <row r="28" spans="1:15" s="110" customFormat="1" ht="24.95" customHeight="1" x14ac:dyDescent="0.2">
      <c r="A28" s="193" t="s">
        <v>163</v>
      </c>
      <c r="B28" s="199" t="s">
        <v>164</v>
      </c>
      <c r="C28" s="113">
        <v>2.4688707599828255</v>
      </c>
      <c r="D28" s="115">
        <v>115</v>
      </c>
      <c r="E28" s="114">
        <v>68</v>
      </c>
      <c r="F28" s="114">
        <v>263</v>
      </c>
      <c r="G28" s="114">
        <v>143</v>
      </c>
      <c r="H28" s="140">
        <v>167</v>
      </c>
      <c r="I28" s="115">
        <v>-52</v>
      </c>
      <c r="J28" s="116">
        <v>-31.137724550898202</v>
      </c>
    </row>
    <row r="29" spans="1:15" s="110" customFormat="1" ht="24.95" customHeight="1" x14ac:dyDescent="0.2">
      <c r="A29" s="193">
        <v>86</v>
      </c>
      <c r="B29" s="199" t="s">
        <v>165</v>
      </c>
      <c r="C29" s="113">
        <v>5.7750107342206958</v>
      </c>
      <c r="D29" s="115">
        <v>269</v>
      </c>
      <c r="E29" s="114">
        <v>189</v>
      </c>
      <c r="F29" s="114">
        <v>239</v>
      </c>
      <c r="G29" s="114">
        <v>196</v>
      </c>
      <c r="H29" s="140">
        <v>250</v>
      </c>
      <c r="I29" s="115">
        <v>19</v>
      </c>
      <c r="J29" s="116">
        <v>7.6</v>
      </c>
    </row>
    <row r="30" spans="1:15" s="110" customFormat="1" ht="24.95" customHeight="1" x14ac:dyDescent="0.2">
      <c r="A30" s="193">
        <v>87.88</v>
      </c>
      <c r="B30" s="204" t="s">
        <v>166</v>
      </c>
      <c r="C30" s="113">
        <v>9.1884929154143418</v>
      </c>
      <c r="D30" s="115">
        <v>428</v>
      </c>
      <c r="E30" s="114">
        <v>321</v>
      </c>
      <c r="F30" s="114">
        <v>873</v>
      </c>
      <c r="G30" s="114">
        <v>311</v>
      </c>
      <c r="H30" s="140">
        <v>484</v>
      </c>
      <c r="I30" s="115">
        <v>-56</v>
      </c>
      <c r="J30" s="116">
        <v>-11.570247933884298</v>
      </c>
    </row>
    <row r="31" spans="1:15" s="110" customFormat="1" ht="24.95" customHeight="1" x14ac:dyDescent="0.2">
      <c r="A31" s="193" t="s">
        <v>167</v>
      </c>
      <c r="B31" s="199" t="s">
        <v>168</v>
      </c>
      <c r="C31" s="113">
        <v>4.1434091884929156</v>
      </c>
      <c r="D31" s="115">
        <v>193</v>
      </c>
      <c r="E31" s="114">
        <v>216</v>
      </c>
      <c r="F31" s="114">
        <v>224</v>
      </c>
      <c r="G31" s="114">
        <v>179</v>
      </c>
      <c r="H31" s="140">
        <v>216</v>
      </c>
      <c r="I31" s="115">
        <v>-23</v>
      </c>
      <c r="J31" s="116">
        <v>-10.648148148148149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0.10734220695577501</v>
      </c>
      <c r="D34" s="115">
        <v>5</v>
      </c>
      <c r="E34" s="114">
        <v>8</v>
      </c>
      <c r="F34" s="114">
        <v>10</v>
      </c>
      <c r="G34" s="114">
        <v>5</v>
      </c>
      <c r="H34" s="140">
        <v>9</v>
      </c>
      <c r="I34" s="115">
        <v>-4</v>
      </c>
      <c r="J34" s="116">
        <v>-44.444444444444443</v>
      </c>
    </row>
    <row r="35" spans="1:10" s="110" customFormat="1" ht="24.95" customHeight="1" x14ac:dyDescent="0.2">
      <c r="A35" s="292" t="s">
        <v>171</v>
      </c>
      <c r="B35" s="293" t="s">
        <v>172</v>
      </c>
      <c r="C35" s="113">
        <v>9.4246457707170457</v>
      </c>
      <c r="D35" s="115">
        <v>439</v>
      </c>
      <c r="E35" s="114">
        <v>371</v>
      </c>
      <c r="F35" s="114">
        <v>436</v>
      </c>
      <c r="G35" s="114">
        <v>419</v>
      </c>
      <c r="H35" s="140">
        <v>444</v>
      </c>
      <c r="I35" s="115">
        <v>-5</v>
      </c>
      <c r="J35" s="116">
        <v>-1.1261261261261262</v>
      </c>
    </row>
    <row r="36" spans="1:10" s="110" customFormat="1" ht="24.95" customHeight="1" x14ac:dyDescent="0.2">
      <c r="A36" s="294" t="s">
        <v>173</v>
      </c>
      <c r="B36" s="295" t="s">
        <v>174</v>
      </c>
      <c r="C36" s="125">
        <v>90.468012022327173</v>
      </c>
      <c r="D36" s="143">
        <v>4214</v>
      </c>
      <c r="E36" s="144">
        <v>3660</v>
      </c>
      <c r="F36" s="144">
        <v>4665</v>
      </c>
      <c r="G36" s="144">
        <v>3528</v>
      </c>
      <c r="H36" s="145">
        <v>4465</v>
      </c>
      <c r="I36" s="143">
        <v>-251</v>
      </c>
      <c r="J36" s="146">
        <v>-5.6215005599104142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4658</v>
      </c>
      <c r="F11" s="264">
        <v>4039</v>
      </c>
      <c r="G11" s="264">
        <v>5111</v>
      </c>
      <c r="H11" s="264">
        <v>3952</v>
      </c>
      <c r="I11" s="265">
        <v>4918</v>
      </c>
      <c r="J11" s="263">
        <v>-260</v>
      </c>
      <c r="K11" s="266">
        <v>-5.2867019113460758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24.903392013739804</v>
      </c>
      <c r="E13" s="115">
        <v>1160</v>
      </c>
      <c r="F13" s="114">
        <v>1111</v>
      </c>
      <c r="G13" s="114">
        <v>1582</v>
      </c>
      <c r="H13" s="114">
        <v>1012</v>
      </c>
      <c r="I13" s="140">
        <v>1059</v>
      </c>
      <c r="J13" s="115">
        <v>101</v>
      </c>
      <c r="K13" s="116">
        <v>9.5372993389990555</v>
      </c>
    </row>
    <row r="14" spans="1:17" ht="15.95" customHeight="1" x14ac:dyDescent="0.2">
      <c r="A14" s="306" t="s">
        <v>230</v>
      </c>
      <c r="B14" s="307"/>
      <c r="C14" s="308"/>
      <c r="D14" s="113">
        <v>53.585229712322885</v>
      </c>
      <c r="E14" s="115">
        <v>2496</v>
      </c>
      <c r="F14" s="114">
        <v>2083</v>
      </c>
      <c r="G14" s="114">
        <v>2317</v>
      </c>
      <c r="H14" s="114">
        <v>1992</v>
      </c>
      <c r="I14" s="140">
        <v>2604</v>
      </c>
      <c r="J14" s="115">
        <v>-108</v>
      </c>
      <c r="K14" s="116">
        <v>-4.1474654377880187</v>
      </c>
    </row>
    <row r="15" spans="1:17" ht="15.95" customHeight="1" x14ac:dyDescent="0.2">
      <c r="A15" s="306" t="s">
        <v>231</v>
      </c>
      <c r="B15" s="307"/>
      <c r="C15" s="308"/>
      <c r="D15" s="113">
        <v>8.6517818806354665</v>
      </c>
      <c r="E15" s="115">
        <v>403</v>
      </c>
      <c r="F15" s="114">
        <v>381</v>
      </c>
      <c r="G15" s="114">
        <v>426</v>
      </c>
      <c r="H15" s="114">
        <v>373</v>
      </c>
      <c r="I15" s="140">
        <v>505</v>
      </c>
      <c r="J15" s="115">
        <v>-102</v>
      </c>
      <c r="K15" s="116">
        <v>-20.198019801980198</v>
      </c>
    </row>
    <row r="16" spans="1:17" ht="15.95" customHeight="1" x14ac:dyDescent="0.2">
      <c r="A16" s="306" t="s">
        <v>232</v>
      </c>
      <c r="B16" s="307"/>
      <c r="C16" s="308"/>
      <c r="D16" s="113">
        <v>12.172606268784886</v>
      </c>
      <c r="E16" s="115">
        <v>567</v>
      </c>
      <c r="F16" s="114">
        <v>427</v>
      </c>
      <c r="G16" s="114">
        <v>608</v>
      </c>
      <c r="H16" s="114">
        <v>521</v>
      </c>
      <c r="I16" s="140">
        <v>679</v>
      </c>
      <c r="J16" s="115">
        <v>-112</v>
      </c>
      <c r="K16" s="116">
        <v>-16.494845360824741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0.36496350364963503</v>
      </c>
      <c r="E18" s="115">
        <v>17</v>
      </c>
      <c r="F18" s="114">
        <v>10</v>
      </c>
      <c r="G18" s="114">
        <v>33</v>
      </c>
      <c r="H18" s="114">
        <v>8</v>
      </c>
      <c r="I18" s="140">
        <v>9</v>
      </c>
      <c r="J18" s="115">
        <v>8</v>
      </c>
      <c r="K18" s="116">
        <v>88.888888888888886</v>
      </c>
    </row>
    <row r="19" spans="1:11" ht="14.1" customHeight="1" x14ac:dyDescent="0.2">
      <c r="A19" s="306" t="s">
        <v>235</v>
      </c>
      <c r="B19" s="307" t="s">
        <v>236</v>
      </c>
      <c r="C19" s="308"/>
      <c r="D19" s="113">
        <v>0.15027908973808501</v>
      </c>
      <c r="E19" s="115">
        <v>7</v>
      </c>
      <c r="F19" s="114">
        <v>6</v>
      </c>
      <c r="G19" s="114">
        <v>10</v>
      </c>
      <c r="H19" s="114">
        <v>6</v>
      </c>
      <c r="I19" s="140">
        <v>4</v>
      </c>
      <c r="J19" s="115">
        <v>3</v>
      </c>
      <c r="K19" s="116">
        <v>75</v>
      </c>
    </row>
    <row r="20" spans="1:11" ht="14.1" customHeight="1" x14ac:dyDescent="0.2">
      <c r="A20" s="306">
        <v>12</v>
      </c>
      <c r="B20" s="307" t="s">
        <v>237</v>
      </c>
      <c r="C20" s="308"/>
      <c r="D20" s="113">
        <v>0.47230571060541005</v>
      </c>
      <c r="E20" s="115">
        <v>22</v>
      </c>
      <c r="F20" s="114">
        <v>24</v>
      </c>
      <c r="G20" s="114">
        <v>30</v>
      </c>
      <c r="H20" s="114">
        <v>18</v>
      </c>
      <c r="I20" s="140">
        <v>25</v>
      </c>
      <c r="J20" s="115">
        <v>-3</v>
      </c>
      <c r="K20" s="116">
        <v>-12</v>
      </c>
    </row>
    <row r="21" spans="1:11" ht="14.1" customHeight="1" x14ac:dyDescent="0.2">
      <c r="A21" s="306">
        <v>21</v>
      </c>
      <c r="B21" s="307" t="s">
        <v>238</v>
      </c>
      <c r="C21" s="308"/>
      <c r="D21" s="113">
        <v>0.12881064834693001</v>
      </c>
      <c r="E21" s="115">
        <v>6</v>
      </c>
      <c r="F21" s="114">
        <v>6</v>
      </c>
      <c r="G21" s="114" t="s">
        <v>513</v>
      </c>
      <c r="H21" s="114">
        <v>6</v>
      </c>
      <c r="I21" s="140">
        <v>24</v>
      </c>
      <c r="J21" s="115">
        <v>-18</v>
      </c>
      <c r="K21" s="116">
        <v>-75</v>
      </c>
    </row>
    <row r="22" spans="1:11" ht="14.1" customHeight="1" x14ac:dyDescent="0.2">
      <c r="A22" s="306">
        <v>22</v>
      </c>
      <c r="B22" s="307" t="s">
        <v>239</v>
      </c>
      <c r="C22" s="308"/>
      <c r="D22" s="113">
        <v>0.98754830399313009</v>
      </c>
      <c r="E22" s="115">
        <v>46</v>
      </c>
      <c r="F22" s="114">
        <v>65</v>
      </c>
      <c r="G22" s="114">
        <v>71</v>
      </c>
      <c r="H22" s="114">
        <v>45</v>
      </c>
      <c r="I22" s="140">
        <v>53</v>
      </c>
      <c r="J22" s="115">
        <v>-7</v>
      </c>
      <c r="K22" s="116">
        <v>-13.20754716981132</v>
      </c>
    </row>
    <row r="23" spans="1:11" ht="14.1" customHeight="1" x14ac:dyDescent="0.2">
      <c r="A23" s="306">
        <v>23</v>
      </c>
      <c r="B23" s="307" t="s">
        <v>240</v>
      </c>
      <c r="C23" s="308"/>
      <c r="D23" s="113">
        <v>1.1807642765135251</v>
      </c>
      <c r="E23" s="115">
        <v>55</v>
      </c>
      <c r="F23" s="114">
        <v>59</v>
      </c>
      <c r="G23" s="114">
        <v>48</v>
      </c>
      <c r="H23" s="114">
        <v>45</v>
      </c>
      <c r="I23" s="140">
        <v>62</v>
      </c>
      <c r="J23" s="115">
        <v>-7</v>
      </c>
      <c r="K23" s="116">
        <v>-11.290322580645162</v>
      </c>
    </row>
    <row r="24" spans="1:11" ht="14.1" customHeight="1" x14ac:dyDescent="0.2">
      <c r="A24" s="306">
        <v>24</v>
      </c>
      <c r="B24" s="307" t="s">
        <v>241</v>
      </c>
      <c r="C24" s="308"/>
      <c r="D24" s="113">
        <v>2.8553027050236155</v>
      </c>
      <c r="E24" s="115">
        <v>133</v>
      </c>
      <c r="F24" s="114">
        <v>115</v>
      </c>
      <c r="G24" s="114">
        <v>144</v>
      </c>
      <c r="H24" s="114">
        <v>131</v>
      </c>
      <c r="I24" s="140">
        <v>155</v>
      </c>
      <c r="J24" s="115">
        <v>-22</v>
      </c>
      <c r="K24" s="116">
        <v>-14.193548387096774</v>
      </c>
    </row>
    <row r="25" spans="1:11" ht="14.1" customHeight="1" x14ac:dyDescent="0.2">
      <c r="A25" s="306">
        <v>25</v>
      </c>
      <c r="B25" s="307" t="s">
        <v>242</v>
      </c>
      <c r="C25" s="308"/>
      <c r="D25" s="113">
        <v>3.8213825676255904</v>
      </c>
      <c r="E25" s="115">
        <v>178</v>
      </c>
      <c r="F25" s="114">
        <v>131</v>
      </c>
      <c r="G25" s="114">
        <v>135</v>
      </c>
      <c r="H25" s="114">
        <v>134</v>
      </c>
      <c r="I25" s="140">
        <v>179</v>
      </c>
      <c r="J25" s="115">
        <v>-1</v>
      </c>
      <c r="K25" s="116">
        <v>-0.55865921787709494</v>
      </c>
    </row>
    <row r="26" spans="1:11" ht="14.1" customHeight="1" x14ac:dyDescent="0.2">
      <c r="A26" s="306">
        <v>26</v>
      </c>
      <c r="B26" s="307" t="s">
        <v>243</v>
      </c>
      <c r="C26" s="308"/>
      <c r="D26" s="113">
        <v>2.2112494632889654</v>
      </c>
      <c r="E26" s="115">
        <v>103</v>
      </c>
      <c r="F26" s="114">
        <v>76</v>
      </c>
      <c r="G26" s="114">
        <v>84</v>
      </c>
      <c r="H26" s="114">
        <v>68</v>
      </c>
      <c r="I26" s="140">
        <v>85</v>
      </c>
      <c r="J26" s="115">
        <v>18</v>
      </c>
      <c r="K26" s="116">
        <v>21.176470588235293</v>
      </c>
    </row>
    <row r="27" spans="1:11" ht="14.1" customHeight="1" x14ac:dyDescent="0.2">
      <c r="A27" s="306">
        <v>27</v>
      </c>
      <c r="B27" s="307" t="s">
        <v>244</v>
      </c>
      <c r="C27" s="308"/>
      <c r="D27" s="113">
        <v>0.96607986260197509</v>
      </c>
      <c r="E27" s="115">
        <v>45</v>
      </c>
      <c r="F27" s="114">
        <v>26</v>
      </c>
      <c r="G27" s="114">
        <v>41</v>
      </c>
      <c r="H27" s="114">
        <v>33</v>
      </c>
      <c r="I27" s="140">
        <v>33</v>
      </c>
      <c r="J27" s="115">
        <v>12</v>
      </c>
      <c r="K27" s="116">
        <v>36.363636363636367</v>
      </c>
    </row>
    <row r="28" spans="1:11" ht="14.1" customHeight="1" x14ac:dyDescent="0.2">
      <c r="A28" s="306">
        <v>28</v>
      </c>
      <c r="B28" s="307" t="s">
        <v>245</v>
      </c>
      <c r="C28" s="308"/>
      <c r="D28" s="113">
        <v>0.12881064834693001</v>
      </c>
      <c r="E28" s="115">
        <v>6</v>
      </c>
      <c r="F28" s="114">
        <v>10</v>
      </c>
      <c r="G28" s="114">
        <v>6</v>
      </c>
      <c r="H28" s="114">
        <v>5</v>
      </c>
      <c r="I28" s="140">
        <v>6</v>
      </c>
      <c r="J28" s="115">
        <v>0</v>
      </c>
      <c r="K28" s="116">
        <v>0</v>
      </c>
    </row>
    <row r="29" spans="1:11" ht="14.1" customHeight="1" x14ac:dyDescent="0.2">
      <c r="A29" s="306">
        <v>29</v>
      </c>
      <c r="B29" s="307" t="s">
        <v>246</v>
      </c>
      <c r="C29" s="308"/>
      <c r="D29" s="113">
        <v>5.0450837269214253</v>
      </c>
      <c r="E29" s="115">
        <v>235</v>
      </c>
      <c r="F29" s="114">
        <v>176</v>
      </c>
      <c r="G29" s="114">
        <v>243</v>
      </c>
      <c r="H29" s="114">
        <v>182</v>
      </c>
      <c r="I29" s="140">
        <v>188</v>
      </c>
      <c r="J29" s="115">
        <v>47</v>
      </c>
      <c r="K29" s="116">
        <v>25</v>
      </c>
    </row>
    <row r="30" spans="1:11" ht="14.1" customHeight="1" x14ac:dyDescent="0.2">
      <c r="A30" s="306" t="s">
        <v>247</v>
      </c>
      <c r="B30" s="307" t="s">
        <v>248</v>
      </c>
      <c r="C30" s="308"/>
      <c r="D30" s="113">
        <v>1.7389437526835552</v>
      </c>
      <c r="E30" s="115">
        <v>81</v>
      </c>
      <c r="F30" s="114">
        <v>72</v>
      </c>
      <c r="G30" s="114">
        <v>137</v>
      </c>
      <c r="H30" s="114">
        <v>84</v>
      </c>
      <c r="I30" s="140">
        <v>78</v>
      </c>
      <c r="J30" s="115">
        <v>3</v>
      </c>
      <c r="K30" s="116">
        <v>3.8461538461538463</v>
      </c>
    </row>
    <row r="31" spans="1:11" ht="14.1" customHeight="1" x14ac:dyDescent="0.2">
      <c r="A31" s="306" t="s">
        <v>249</v>
      </c>
      <c r="B31" s="307" t="s">
        <v>250</v>
      </c>
      <c r="C31" s="308"/>
      <c r="D31" s="113">
        <v>3.3061399742378703</v>
      </c>
      <c r="E31" s="115">
        <v>154</v>
      </c>
      <c r="F31" s="114">
        <v>104</v>
      </c>
      <c r="G31" s="114">
        <v>106</v>
      </c>
      <c r="H31" s="114">
        <v>98</v>
      </c>
      <c r="I31" s="140">
        <v>110</v>
      </c>
      <c r="J31" s="115">
        <v>44</v>
      </c>
      <c r="K31" s="116">
        <v>40</v>
      </c>
    </row>
    <row r="32" spans="1:11" ht="14.1" customHeight="1" x14ac:dyDescent="0.2">
      <c r="A32" s="306">
        <v>31</v>
      </c>
      <c r="B32" s="307" t="s">
        <v>251</v>
      </c>
      <c r="C32" s="308"/>
      <c r="D32" s="113">
        <v>0.53671103477887505</v>
      </c>
      <c r="E32" s="115">
        <v>25</v>
      </c>
      <c r="F32" s="114">
        <v>17</v>
      </c>
      <c r="G32" s="114">
        <v>36</v>
      </c>
      <c r="H32" s="114">
        <v>17</v>
      </c>
      <c r="I32" s="140">
        <v>28</v>
      </c>
      <c r="J32" s="115">
        <v>-3</v>
      </c>
      <c r="K32" s="116">
        <v>-10.714285714285714</v>
      </c>
    </row>
    <row r="33" spans="1:11" ht="14.1" customHeight="1" x14ac:dyDescent="0.2">
      <c r="A33" s="306">
        <v>32</v>
      </c>
      <c r="B33" s="307" t="s">
        <v>252</v>
      </c>
      <c r="C33" s="308"/>
      <c r="D33" s="113">
        <v>1.6960068699012452</v>
      </c>
      <c r="E33" s="115">
        <v>79</v>
      </c>
      <c r="F33" s="114">
        <v>109</v>
      </c>
      <c r="G33" s="114">
        <v>129</v>
      </c>
      <c r="H33" s="114">
        <v>109</v>
      </c>
      <c r="I33" s="140">
        <v>94</v>
      </c>
      <c r="J33" s="115">
        <v>-15</v>
      </c>
      <c r="K33" s="116">
        <v>-15.957446808510639</v>
      </c>
    </row>
    <row r="34" spans="1:11" ht="14.1" customHeight="1" x14ac:dyDescent="0.2">
      <c r="A34" s="306">
        <v>33</v>
      </c>
      <c r="B34" s="307" t="s">
        <v>253</v>
      </c>
      <c r="C34" s="308"/>
      <c r="D34" s="113">
        <v>1.8248175182481752</v>
      </c>
      <c r="E34" s="115">
        <v>85</v>
      </c>
      <c r="F34" s="114">
        <v>65</v>
      </c>
      <c r="G34" s="114">
        <v>68</v>
      </c>
      <c r="H34" s="114">
        <v>62</v>
      </c>
      <c r="I34" s="140">
        <v>46</v>
      </c>
      <c r="J34" s="115">
        <v>39</v>
      </c>
      <c r="K34" s="116">
        <v>84.782608695652172</v>
      </c>
    </row>
    <row r="35" spans="1:11" ht="14.1" customHeight="1" x14ac:dyDescent="0.2">
      <c r="A35" s="306">
        <v>34</v>
      </c>
      <c r="B35" s="307" t="s">
        <v>254</v>
      </c>
      <c r="C35" s="308"/>
      <c r="D35" s="113">
        <v>1.5671962215543151</v>
      </c>
      <c r="E35" s="115">
        <v>73</v>
      </c>
      <c r="F35" s="114">
        <v>71</v>
      </c>
      <c r="G35" s="114">
        <v>86</v>
      </c>
      <c r="H35" s="114">
        <v>93</v>
      </c>
      <c r="I35" s="140">
        <v>133</v>
      </c>
      <c r="J35" s="115">
        <v>-60</v>
      </c>
      <c r="K35" s="116">
        <v>-45.112781954887218</v>
      </c>
    </row>
    <row r="36" spans="1:11" ht="14.1" customHeight="1" x14ac:dyDescent="0.2">
      <c r="A36" s="306">
        <v>41</v>
      </c>
      <c r="B36" s="307" t="s">
        <v>255</v>
      </c>
      <c r="C36" s="308"/>
      <c r="D36" s="113">
        <v>0.30055817947617003</v>
      </c>
      <c r="E36" s="115">
        <v>14</v>
      </c>
      <c r="F36" s="114">
        <v>7</v>
      </c>
      <c r="G36" s="114">
        <v>21</v>
      </c>
      <c r="H36" s="114">
        <v>8</v>
      </c>
      <c r="I36" s="140">
        <v>23</v>
      </c>
      <c r="J36" s="115">
        <v>-9</v>
      </c>
      <c r="K36" s="116">
        <v>-39.130434782608695</v>
      </c>
    </row>
    <row r="37" spans="1:11" ht="14.1" customHeight="1" x14ac:dyDescent="0.2">
      <c r="A37" s="306">
        <v>42</v>
      </c>
      <c r="B37" s="307" t="s">
        <v>256</v>
      </c>
      <c r="C37" s="308"/>
      <c r="D37" s="113">
        <v>6.4405324173465006E-2</v>
      </c>
      <c r="E37" s="115">
        <v>3</v>
      </c>
      <c r="F37" s="114">
        <v>0</v>
      </c>
      <c r="G37" s="114">
        <v>7</v>
      </c>
      <c r="H37" s="114">
        <v>0</v>
      </c>
      <c r="I37" s="140" t="s">
        <v>513</v>
      </c>
      <c r="J37" s="115" t="s">
        <v>513</v>
      </c>
      <c r="K37" s="116" t="s">
        <v>513</v>
      </c>
    </row>
    <row r="38" spans="1:11" ht="14.1" customHeight="1" x14ac:dyDescent="0.2">
      <c r="A38" s="306">
        <v>43</v>
      </c>
      <c r="B38" s="307" t="s">
        <v>257</v>
      </c>
      <c r="C38" s="308"/>
      <c r="D38" s="113">
        <v>0.83726921425504508</v>
      </c>
      <c r="E38" s="115">
        <v>39</v>
      </c>
      <c r="F38" s="114">
        <v>34</v>
      </c>
      <c r="G38" s="114">
        <v>62</v>
      </c>
      <c r="H38" s="114">
        <v>30</v>
      </c>
      <c r="I38" s="140">
        <v>33</v>
      </c>
      <c r="J38" s="115">
        <v>6</v>
      </c>
      <c r="K38" s="116">
        <v>18.181818181818183</v>
      </c>
    </row>
    <row r="39" spans="1:11" ht="14.1" customHeight="1" x14ac:dyDescent="0.2">
      <c r="A39" s="306">
        <v>51</v>
      </c>
      <c r="B39" s="307" t="s">
        <v>258</v>
      </c>
      <c r="C39" s="308"/>
      <c r="D39" s="113">
        <v>9.7466723915843705</v>
      </c>
      <c r="E39" s="115">
        <v>454</v>
      </c>
      <c r="F39" s="114">
        <v>403</v>
      </c>
      <c r="G39" s="114">
        <v>439</v>
      </c>
      <c r="H39" s="114">
        <v>385</v>
      </c>
      <c r="I39" s="140">
        <v>461</v>
      </c>
      <c r="J39" s="115">
        <v>-7</v>
      </c>
      <c r="K39" s="116">
        <v>-1.5184381778741864</v>
      </c>
    </row>
    <row r="40" spans="1:11" ht="14.1" customHeight="1" x14ac:dyDescent="0.2">
      <c r="A40" s="306" t="s">
        <v>259</v>
      </c>
      <c r="B40" s="307" t="s">
        <v>260</v>
      </c>
      <c r="C40" s="308"/>
      <c r="D40" s="113">
        <v>9.2314297981966504</v>
      </c>
      <c r="E40" s="115">
        <v>430</v>
      </c>
      <c r="F40" s="114">
        <v>369</v>
      </c>
      <c r="G40" s="114">
        <v>425</v>
      </c>
      <c r="H40" s="114">
        <v>365</v>
      </c>
      <c r="I40" s="140">
        <v>434</v>
      </c>
      <c r="J40" s="115">
        <v>-4</v>
      </c>
      <c r="K40" s="116">
        <v>-0.92165898617511521</v>
      </c>
    </row>
    <row r="41" spans="1:11" ht="14.1" customHeight="1" x14ac:dyDescent="0.2">
      <c r="A41" s="306"/>
      <c r="B41" s="307" t="s">
        <v>261</v>
      </c>
      <c r="C41" s="308"/>
      <c r="D41" s="113">
        <v>7.7715757835981112</v>
      </c>
      <c r="E41" s="115">
        <v>362</v>
      </c>
      <c r="F41" s="114">
        <v>298</v>
      </c>
      <c r="G41" s="114">
        <v>327</v>
      </c>
      <c r="H41" s="114">
        <v>264</v>
      </c>
      <c r="I41" s="140">
        <v>310</v>
      </c>
      <c r="J41" s="115">
        <v>52</v>
      </c>
      <c r="K41" s="116">
        <v>16.774193548387096</v>
      </c>
    </row>
    <row r="42" spans="1:11" ht="14.1" customHeight="1" x14ac:dyDescent="0.2">
      <c r="A42" s="306">
        <v>52</v>
      </c>
      <c r="B42" s="307" t="s">
        <v>262</v>
      </c>
      <c r="C42" s="308"/>
      <c r="D42" s="113">
        <v>3.5422928295405756</v>
      </c>
      <c r="E42" s="115">
        <v>165</v>
      </c>
      <c r="F42" s="114">
        <v>122</v>
      </c>
      <c r="G42" s="114">
        <v>132</v>
      </c>
      <c r="H42" s="114">
        <v>123</v>
      </c>
      <c r="I42" s="140">
        <v>359</v>
      </c>
      <c r="J42" s="115">
        <v>-194</v>
      </c>
      <c r="K42" s="116">
        <v>-54.038997214484681</v>
      </c>
    </row>
    <row r="43" spans="1:11" ht="14.1" customHeight="1" x14ac:dyDescent="0.2">
      <c r="A43" s="306" t="s">
        <v>263</v>
      </c>
      <c r="B43" s="307" t="s">
        <v>264</v>
      </c>
      <c r="C43" s="308"/>
      <c r="D43" s="113">
        <v>3.0485186775440103</v>
      </c>
      <c r="E43" s="115">
        <v>142</v>
      </c>
      <c r="F43" s="114">
        <v>105</v>
      </c>
      <c r="G43" s="114">
        <v>114</v>
      </c>
      <c r="H43" s="114">
        <v>104</v>
      </c>
      <c r="I43" s="140">
        <v>342</v>
      </c>
      <c r="J43" s="115">
        <v>-200</v>
      </c>
      <c r="K43" s="116">
        <v>-58.479532163742689</v>
      </c>
    </row>
    <row r="44" spans="1:11" ht="14.1" customHeight="1" x14ac:dyDescent="0.2">
      <c r="A44" s="306">
        <v>53</v>
      </c>
      <c r="B44" s="307" t="s">
        <v>265</v>
      </c>
      <c r="C44" s="308"/>
      <c r="D44" s="113">
        <v>1.9106912838127952</v>
      </c>
      <c r="E44" s="115">
        <v>89</v>
      </c>
      <c r="F44" s="114">
        <v>76</v>
      </c>
      <c r="G44" s="114">
        <v>79</v>
      </c>
      <c r="H44" s="114">
        <v>56</v>
      </c>
      <c r="I44" s="140">
        <v>76</v>
      </c>
      <c r="J44" s="115">
        <v>13</v>
      </c>
      <c r="K44" s="116">
        <v>17.105263157894736</v>
      </c>
    </row>
    <row r="45" spans="1:11" ht="14.1" customHeight="1" x14ac:dyDescent="0.2">
      <c r="A45" s="306" t="s">
        <v>266</v>
      </c>
      <c r="B45" s="307" t="s">
        <v>267</v>
      </c>
      <c r="C45" s="308"/>
      <c r="D45" s="113">
        <v>1.8248175182481752</v>
      </c>
      <c r="E45" s="115">
        <v>85</v>
      </c>
      <c r="F45" s="114">
        <v>75</v>
      </c>
      <c r="G45" s="114">
        <v>79</v>
      </c>
      <c r="H45" s="114">
        <v>55</v>
      </c>
      <c r="I45" s="140">
        <v>75</v>
      </c>
      <c r="J45" s="115">
        <v>10</v>
      </c>
      <c r="K45" s="116">
        <v>13.333333333333334</v>
      </c>
    </row>
    <row r="46" spans="1:11" ht="14.1" customHeight="1" x14ac:dyDescent="0.2">
      <c r="A46" s="306">
        <v>54</v>
      </c>
      <c r="B46" s="307" t="s">
        <v>268</v>
      </c>
      <c r="C46" s="308"/>
      <c r="D46" s="113">
        <v>3.4564190639759556</v>
      </c>
      <c r="E46" s="115">
        <v>161</v>
      </c>
      <c r="F46" s="114">
        <v>137</v>
      </c>
      <c r="G46" s="114">
        <v>140</v>
      </c>
      <c r="H46" s="114">
        <v>105</v>
      </c>
      <c r="I46" s="140">
        <v>120</v>
      </c>
      <c r="J46" s="115">
        <v>41</v>
      </c>
      <c r="K46" s="116">
        <v>34.166666666666664</v>
      </c>
    </row>
    <row r="47" spans="1:11" ht="14.1" customHeight="1" x14ac:dyDescent="0.2">
      <c r="A47" s="306">
        <v>61</v>
      </c>
      <c r="B47" s="307" t="s">
        <v>269</v>
      </c>
      <c r="C47" s="308"/>
      <c r="D47" s="113">
        <v>1.0090167453842851</v>
      </c>
      <c r="E47" s="115">
        <v>47</v>
      </c>
      <c r="F47" s="114">
        <v>45</v>
      </c>
      <c r="G47" s="114">
        <v>53</v>
      </c>
      <c r="H47" s="114">
        <v>48</v>
      </c>
      <c r="I47" s="140">
        <v>74</v>
      </c>
      <c r="J47" s="115">
        <v>-27</v>
      </c>
      <c r="K47" s="116">
        <v>-36.486486486486484</v>
      </c>
    </row>
    <row r="48" spans="1:11" ht="14.1" customHeight="1" x14ac:dyDescent="0.2">
      <c r="A48" s="306">
        <v>62</v>
      </c>
      <c r="B48" s="307" t="s">
        <v>270</v>
      </c>
      <c r="C48" s="308"/>
      <c r="D48" s="113">
        <v>8.1365392872477464</v>
      </c>
      <c r="E48" s="115">
        <v>379</v>
      </c>
      <c r="F48" s="114">
        <v>210</v>
      </c>
      <c r="G48" s="114">
        <v>264</v>
      </c>
      <c r="H48" s="114">
        <v>255</v>
      </c>
      <c r="I48" s="140">
        <v>244</v>
      </c>
      <c r="J48" s="115">
        <v>135</v>
      </c>
      <c r="K48" s="116">
        <v>55.327868852459019</v>
      </c>
    </row>
    <row r="49" spans="1:11" ht="14.1" customHeight="1" x14ac:dyDescent="0.2">
      <c r="A49" s="306">
        <v>63</v>
      </c>
      <c r="B49" s="307" t="s">
        <v>271</v>
      </c>
      <c r="C49" s="308"/>
      <c r="D49" s="113">
        <v>4.7445255474452557</v>
      </c>
      <c r="E49" s="115">
        <v>221</v>
      </c>
      <c r="F49" s="114">
        <v>274</v>
      </c>
      <c r="G49" s="114">
        <v>222</v>
      </c>
      <c r="H49" s="114">
        <v>169</v>
      </c>
      <c r="I49" s="140">
        <v>223</v>
      </c>
      <c r="J49" s="115">
        <v>-2</v>
      </c>
      <c r="K49" s="116">
        <v>-0.89686098654708524</v>
      </c>
    </row>
    <row r="50" spans="1:11" ht="14.1" customHeight="1" x14ac:dyDescent="0.2">
      <c r="A50" s="306" t="s">
        <v>272</v>
      </c>
      <c r="B50" s="307" t="s">
        <v>273</v>
      </c>
      <c r="C50" s="308"/>
      <c r="D50" s="113">
        <v>0.72992700729927007</v>
      </c>
      <c r="E50" s="115">
        <v>34</v>
      </c>
      <c r="F50" s="114">
        <v>32</v>
      </c>
      <c r="G50" s="114">
        <v>38</v>
      </c>
      <c r="H50" s="114">
        <v>23</v>
      </c>
      <c r="I50" s="140">
        <v>39</v>
      </c>
      <c r="J50" s="115">
        <v>-5</v>
      </c>
      <c r="K50" s="116">
        <v>-12.820512820512821</v>
      </c>
    </row>
    <row r="51" spans="1:11" ht="14.1" customHeight="1" x14ac:dyDescent="0.2">
      <c r="A51" s="306" t="s">
        <v>274</v>
      </c>
      <c r="B51" s="307" t="s">
        <v>275</v>
      </c>
      <c r="C51" s="308"/>
      <c r="D51" s="113">
        <v>3.6281665951051956</v>
      </c>
      <c r="E51" s="115">
        <v>169</v>
      </c>
      <c r="F51" s="114">
        <v>229</v>
      </c>
      <c r="G51" s="114">
        <v>165</v>
      </c>
      <c r="H51" s="114">
        <v>132</v>
      </c>
      <c r="I51" s="140">
        <v>159</v>
      </c>
      <c r="J51" s="115">
        <v>10</v>
      </c>
      <c r="K51" s="116">
        <v>6.2893081761006293</v>
      </c>
    </row>
    <row r="52" spans="1:11" ht="14.1" customHeight="1" x14ac:dyDescent="0.2">
      <c r="A52" s="306">
        <v>71</v>
      </c>
      <c r="B52" s="307" t="s">
        <v>276</v>
      </c>
      <c r="C52" s="308"/>
      <c r="D52" s="113">
        <v>7.2778016316015455</v>
      </c>
      <c r="E52" s="115">
        <v>339</v>
      </c>
      <c r="F52" s="114">
        <v>279</v>
      </c>
      <c r="G52" s="114">
        <v>324</v>
      </c>
      <c r="H52" s="114">
        <v>289</v>
      </c>
      <c r="I52" s="140">
        <v>376</v>
      </c>
      <c r="J52" s="115">
        <v>-37</v>
      </c>
      <c r="K52" s="116">
        <v>-9.8404255319148941</v>
      </c>
    </row>
    <row r="53" spans="1:11" ht="14.1" customHeight="1" x14ac:dyDescent="0.2">
      <c r="A53" s="306" t="s">
        <v>277</v>
      </c>
      <c r="B53" s="307" t="s">
        <v>278</v>
      </c>
      <c r="C53" s="308"/>
      <c r="D53" s="113">
        <v>2.4259338772005155</v>
      </c>
      <c r="E53" s="115">
        <v>113</v>
      </c>
      <c r="F53" s="114">
        <v>84</v>
      </c>
      <c r="G53" s="114">
        <v>103</v>
      </c>
      <c r="H53" s="114">
        <v>100</v>
      </c>
      <c r="I53" s="140">
        <v>128</v>
      </c>
      <c r="J53" s="115">
        <v>-15</v>
      </c>
      <c r="K53" s="116">
        <v>-11.71875</v>
      </c>
    </row>
    <row r="54" spans="1:11" ht="14.1" customHeight="1" x14ac:dyDescent="0.2">
      <c r="A54" s="306" t="s">
        <v>279</v>
      </c>
      <c r="B54" s="307" t="s">
        <v>280</v>
      </c>
      <c r="C54" s="308"/>
      <c r="D54" s="113">
        <v>3.9501932159725204</v>
      </c>
      <c r="E54" s="115">
        <v>184</v>
      </c>
      <c r="F54" s="114">
        <v>168</v>
      </c>
      <c r="G54" s="114">
        <v>187</v>
      </c>
      <c r="H54" s="114">
        <v>160</v>
      </c>
      <c r="I54" s="140">
        <v>207</v>
      </c>
      <c r="J54" s="115">
        <v>-23</v>
      </c>
      <c r="K54" s="116">
        <v>-11.111111111111111</v>
      </c>
    </row>
    <row r="55" spans="1:11" ht="14.1" customHeight="1" x14ac:dyDescent="0.2">
      <c r="A55" s="306">
        <v>72</v>
      </c>
      <c r="B55" s="307" t="s">
        <v>281</v>
      </c>
      <c r="C55" s="308"/>
      <c r="D55" s="113">
        <v>1.8248175182481752</v>
      </c>
      <c r="E55" s="115">
        <v>85</v>
      </c>
      <c r="F55" s="114">
        <v>60</v>
      </c>
      <c r="G55" s="114">
        <v>91</v>
      </c>
      <c r="H55" s="114">
        <v>76</v>
      </c>
      <c r="I55" s="140">
        <v>103</v>
      </c>
      <c r="J55" s="115">
        <v>-18</v>
      </c>
      <c r="K55" s="116">
        <v>-17.475728155339805</v>
      </c>
    </row>
    <row r="56" spans="1:11" ht="14.1" customHeight="1" x14ac:dyDescent="0.2">
      <c r="A56" s="306" t="s">
        <v>282</v>
      </c>
      <c r="B56" s="307" t="s">
        <v>283</v>
      </c>
      <c r="C56" s="308"/>
      <c r="D56" s="113">
        <v>0.75139544869042507</v>
      </c>
      <c r="E56" s="115">
        <v>35</v>
      </c>
      <c r="F56" s="114">
        <v>15</v>
      </c>
      <c r="G56" s="114">
        <v>36</v>
      </c>
      <c r="H56" s="114">
        <v>32</v>
      </c>
      <c r="I56" s="140">
        <v>37</v>
      </c>
      <c r="J56" s="115">
        <v>-2</v>
      </c>
      <c r="K56" s="116">
        <v>-5.4054054054054053</v>
      </c>
    </row>
    <row r="57" spans="1:11" ht="14.1" customHeight="1" x14ac:dyDescent="0.2">
      <c r="A57" s="306" t="s">
        <v>284</v>
      </c>
      <c r="B57" s="307" t="s">
        <v>285</v>
      </c>
      <c r="C57" s="308"/>
      <c r="D57" s="113">
        <v>0.72992700729927007</v>
      </c>
      <c r="E57" s="115">
        <v>34</v>
      </c>
      <c r="F57" s="114">
        <v>25</v>
      </c>
      <c r="G57" s="114">
        <v>36</v>
      </c>
      <c r="H57" s="114">
        <v>26</v>
      </c>
      <c r="I57" s="140">
        <v>38</v>
      </c>
      <c r="J57" s="115">
        <v>-4</v>
      </c>
      <c r="K57" s="116">
        <v>-10.526315789473685</v>
      </c>
    </row>
    <row r="58" spans="1:11" ht="14.1" customHeight="1" x14ac:dyDescent="0.2">
      <c r="A58" s="306">
        <v>73</v>
      </c>
      <c r="B58" s="307" t="s">
        <v>286</v>
      </c>
      <c r="C58" s="308"/>
      <c r="D58" s="113">
        <v>3.2202662086732503</v>
      </c>
      <c r="E58" s="115">
        <v>150</v>
      </c>
      <c r="F58" s="114">
        <v>103</v>
      </c>
      <c r="G58" s="114">
        <v>101</v>
      </c>
      <c r="H58" s="114">
        <v>137</v>
      </c>
      <c r="I58" s="140">
        <v>143</v>
      </c>
      <c r="J58" s="115">
        <v>7</v>
      </c>
      <c r="K58" s="116">
        <v>4.895104895104895</v>
      </c>
    </row>
    <row r="59" spans="1:11" ht="14.1" customHeight="1" x14ac:dyDescent="0.2">
      <c r="A59" s="306" t="s">
        <v>287</v>
      </c>
      <c r="B59" s="307" t="s">
        <v>288</v>
      </c>
      <c r="C59" s="308"/>
      <c r="D59" s="113">
        <v>2.4474023185916702</v>
      </c>
      <c r="E59" s="115">
        <v>114</v>
      </c>
      <c r="F59" s="114">
        <v>87</v>
      </c>
      <c r="G59" s="114">
        <v>69</v>
      </c>
      <c r="H59" s="114">
        <v>104</v>
      </c>
      <c r="I59" s="140">
        <v>114</v>
      </c>
      <c r="J59" s="115">
        <v>0</v>
      </c>
      <c r="K59" s="116">
        <v>0</v>
      </c>
    </row>
    <row r="60" spans="1:11" ht="14.1" customHeight="1" x14ac:dyDescent="0.2">
      <c r="A60" s="306">
        <v>81</v>
      </c>
      <c r="B60" s="307" t="s">
        <v>289</v>
      </c>
      <c r="C60" s="308"/>
      <c r="D60" s="113">
        <v>7.2563331902103911</v>
      </c>
      <c r="E60" s="115">
        <v>338</v>
      </c>
      <c r="F60" s="114">
        <v>288</v>
      </c>
      <c r="G60" s="114">
        <v>543</v>
      </c>
      <c r="H60" s="114">
        <v>260</v>
      </c>
      <c r="I60" s="140">
        <v>336</v>
      </c>
      <c r="J60" s="115">
        <v>2</v>
      </c>
      <c r="K60" s="116">
        <v>0.59523809523809523</v>
      </c>
    </row>
    <row r="61" spans="1:11" ht="14.1" customHeight="1" x14ac:dyDescent="0.2">
      <c r="A61" s="306" t="s">
        <v>290</v>
      </c>
      <c r="B61" s="307" t="s">
        <v>291</v>
      </c>
      <c r="C61" s="308"/>
      <c r="D61" s="113">
        <v>1.6101331043366252</v>
      </c>
      <c r="E61" s="115">
        <v>75</v>
      </c>
      <c r="F61" s="114">
        <v>62</v>
      </c>
      <c r="G61" s="114">
        <v>72</v>
      </c>
      <c r="H61" s="114">
        <v>56</v>
      </c>
      <c r="I61" s="140">
        <v>61</v>
      </c>
      <c r="J61" s="115">
        <v>14</v>
      </c>
      <c r="K61" s="116">
        <v>22.950819672131146</v>
      </c>
    </row>
    <row r="62" spans="1:11" ht="14.1" customHeight="1" x14ac:dyDescent="0.2">
      <c r="A62" s="306" t="s">
        <v>292</v>
      </c>
      <c r="B62" s="307" t="s">
        <v>293</v>
      </c>
      <c r="C62" s="308"/>
      <c r="D62" s="113">
        <v>3.3920137398024903</v>
      </c>
      <c r="E62" s="115">
        <v>158</v>
      </c>
      <c r="F62" s="114">
        <v>146</v>
      </c>
      <c r="G62" s="114">
        <v>388</v>
      </c>
      <c r="H62" s="114">
        <v>116</v>
      </c>
      <c r="I62" s="140">
        <v>128</v>
      </c>
      <c r="J62" s="115">
        <v>30</v>
      </c>
      <c r="K62" s="116">
        <v>23.4375</v>
      </c>
    </row>
    <row r="63" spans="1:11" ht="14.1" customHeight="1" x14ac:dyDescent="0.2">
      <c r="A63" s="306"/>
      <c r="B63" s="307" t="s">
        <v>294</v>
      </c>
      <c r="C63" s="308"/>
      <c r="D63" s="113">
        <v>2.4044654358093602</v>
      </c>
      <c r="E63" s="115">
        <v>112</v>
      </c>
      <c r="F63" s="114">
        <v>105</v>
      </c>
      <c r="G63" s="114">
        <v>131</v>
      </c>
      <c r="H63" s="114">
        <v>70</v>
      </c>
      <c r="I63" s="140">
        <v>87</v>
      </c>
      <c r="J63" s="115">
        <v>25</v>
      </c>
      <c r="K63" s="116">
        <v>28.735632183908045</v>
      </c>
    </row>
    <row r="64" spans="1:11" ht="14.1" customHeight="1" x14ac:dyDescent="0.2">
      <c r="A64" s="306" t="s">
        <v>295</v>
      </c>
      <c r="B64" s="307" t="s">
        <v>296</v>
      </c>
      <c r="C64" s="308"/>
      <c r="D64" s="113">
        <v>1.1592958351223701</v>
      </c>
      <c r="E64" s="115">
        <v>54</v>
      </c>
      <c r="F64" s="114">
        <v>35</v>
      </c>
      <c r="G64" s="114">
        <v>38</v>
      </c>
      <c r="H64" s="114">
        <v>40</v>
      </c>
      <c r="I64" s="140">
        <v>61</v>
      </c>
      <c r="J64" s="115">
        <v>-7</v>
      </c>
      <c r="K64" s="116">
        <v>-11.475409836065573</v>
      </c>
    </row>
    <row r="65" spans="1:11" ht="14.1" customHeight="1" x14ac:dyDescent="0.2">
      <c r="A65" s="306" t="s">
        <v>297</v>
      </c>
      <c r="B65" s="307" t="s">
        <v>298</v>
      </c>
      <c r="C65" s="308"/>
      <c r="D65" s="113">
        <v>0.47230571060541005</v>
      </c>
      <c r="E65" s="115">
        <v>22</v>
      </c>
      <c r="F65" s="114">
        <v>21</v>
      </c>
      <c r="G65" s="114">
        <v>27</v>
      </c>
      <c r="H65" s="114">
        <v>23</v>
      </c>
      <c r="I65" s="140">
        <v>40</v>
      </c>
      <c r="J65" s="115">
        <v>-18</v>
      </c>
      <c r="K65" s="116">
        <v>-45</v>
      </c>
    </row>
    <row r="66" spans="1:11" ht="14.1" customHeight="1" x14ac:dyDescent="0.2">
      <c r="A66" s="306">
        <v>82</v>
      </c>
      <c r="B66" s="307" t="s">
        <v>299</v>
      </c>
      <c r="C66" s="308"/>
      <c r="D66" s="113">
        <v>4.1648776298840708</v>
      </c>
      <c r="E66" s="115">
        <v>194</v>
      </c>
      <c r="F66" s="114">
        <v>181</v>
      </c>
      <c r="G66" s="114">
        <v>266</v>
      </c>
      <c r="H66" s="114">
        <v>171</v>
      </c>
      <c r="I66" s="140">
        <v>200</v>
      </c>
      <c r="J66" s="115">
        <v>-6</v>
      </c>
      <c r="K66" s="116">
        <v>-3</v>
      </c>
    </row>
    <row r="67" spans="1:11" ht="14.1" customHeight="1" x14ac:dyDescent="0.2">
      <c r="A67" s="306" t="s">
        <v>300</v>
      </c>
      <c r="B67" s="307" t="s">
        <v>301</v>
      </c>
      <c r="C67" s="308"/>
      <c r="D67" s="113">
        <v>2.2327179046801202</v>
      </c>
      <c r="E67" s="115">
        <v>104</v>
      </c>
      <c r="F67" s="114">
        <v>106</v>
      </c>
      <c r="G67" s="114">
        <v>173</v>
      </c>
      <c r="H67" s="114">
        <v>87</v>
      </c>
      <c r="I67" s="140">
        <v>121</v>
      </c>
      <c r="J67" s="115">
        <v>-17</v>
      </c>
      <c r="K67" s="116">
        <v>-14.049586776859504</v>
      </c>
    </row>
    <row r="68" spans="1:11" ht="14.1" customHeight="1" x14ac:dyDescent="0.2">
      <c r="A68" s="306" t="s">
        <v>302</v>
      </c>
      <c r="B68" s="307" t="s">
        <v>303</v>
      </c>
      <c r="C68" s="308"/>
      <c r="D68" s="113">
        <v>1.3739802490339201</v>
      </c>
      <c r="E68" s="115">
        <v>64</v>
      </c>
      <c r="F68" s="114">
        <v>58</v>
      </c>
      <c r="G68" s="114">
        <v>68</v>
      </c>
      <c r="H68" s="114">
        <v>71</v>
      </c>
      <c r="I68" s="140">
        <v>60</v>
      </c>
      <c r="J68" s="115">
        <v>4</v>
      </c>
      <c r="K68" s="116">
        <v>6.666666666666667</v>
      </c>
    </row>
    <row r="69" spans="1:11" ht="14.1" customHeight="1" x14ac:dyDescent="0.2">
      <c r="A69" s="306">
        <v>83</v>
      </c>
      <c r="B69" s="307" t="s">
        <v>304</v>
      </c>
      <c r="C69" s="308"/>
      <c r="D69" s="113">
        <v>3.0270502361528555</v>
      </c>
      <c r="E69" s="115">
        <v>141</v>
      </c>
      <c r="F69" s="114">
        <v>121</v>
      </c>
      <c r="G69" s="114">
        <v>210</v>
      </c>
      <c r="H69" s="114">
        <v>98</v>
      </c>
      <c r="I69" s="140">
        <v>180</v>
      </c>
      <c r="J69" s="115">
        <v>-39</v>
      </c>
      <c r="K69" s="116">
        <v>-21.666666666666668</v>
      </c>
    </row>
    <row r="70" spans="1:11" ht="14.1" customHeight="1" x14ac:dyDescent="0.2">
      <c r="A70" s="306" t="s">
        <v>305</v>
      </c>
      <c r="B70" s="307" t="s">
        <v>306</v>
      </c>
      <c r="C70" s="308"/>
      <c r="D70" s="113">
        <v>2.7050236152855303</v>
      </c>
      <c r="E70" s="115">
        <v>126</v>
      </c>
      <c r="F70" s="114">
        <v>100</v>
      </c>
      <c r="G70" s="114">
        <v>194</v>
      </c>
      <c r="H70" s="114">
        <v>83</v>
      </c>
      <c r="I70" s="140">
        <v>151</v>
      </c>
      <c r="J70" s="115">
        <v>-25</v>
      </c>
      <c r="K70" s="116">
        <v>-16.556291390728475</v>
      </c>
    </row>
    <row r="71" spans="1:11" ht="14.1" customHeight="1" x14ac:dyDescent="0.2">
      <c r="A71" s="306"/>
      <c r="B71" s="307" t="s">
        <v>307</v>
      </c>
      <c r="C71" s="308"/>
      <c r="D71" s="113">
        <v>1.2881064834693001</v>
      </c>
      <c r="E71" s="115">
        <v>60</v>
      </c>
      <c r="F71" s="114">
        <v>51</v>
      </c>
      <c r="G71" s="114">
        <v>119</v>
      </c>
      <c r="H71" s="114">
        <v>36</v>
      </c>
      <c r="I71" s="140">
        <v>66</v>
      </c>
      <c r="J71" s="115">
        <v>-6</v>
      </c>
      <c r="K71" s="116">
        <v>-9.0909090909090917</v>
      </c>
    </row>
    <row r="72" spans="1:11" ht="14.1" customHeight="1" x14ac:dyDescent="0.2">
      <c r="A72" s="306">
        <v>84</v>
      </c>
      <c r="B72" s="307" t="s">
        <v>308</v>
      </c>
      <c r="C72" s="308"/>
      <c r="D72" s="113">
        <v>1.4598540145985401</v>
      </c>
      <c r="E72" s="115">
        <v>68</v>
      </c>
      <c r="F72" s="114">
        <v>45</v>
      </c>
      <c r="G72" s="114">
        <v>183</v>
      </c>
      <c r="H72" s="114">
        <v>106</v>
      </c>
      <c r="I72" s="140">
        <v>133</v>
      </c>
      <c r="J72" s="115">
        <v>-65</v>
      </c>
      <c r="K72" s="116">
        <v>-48.872180451127818</v>
      </c>
    </row>
    <row r="73" spans="1:11" ht="14.1" customHeight="1" x14ac:dyDescent="0.2">
      <c r="A73" s="306" t="s">
        <v>309</v>
      </c>
      <c r="B73" s="307" t="s">
        <v>310</v>
      </c>
      <c r="C73" s="308"/>
      <c r="D73" s="113">
        <v>0.62258480034349506</v>
      </c>
      <c r="E73" s="115">
        <v>29</v>
      </c>
      <c r="F73" s="114">
        <v>17</v>
      </c>
      <c r="G73" s="114">
        <v>126</v>
      </c>
      <c r="H73" s="114">
        <v>71</v>
      </c>
      <c r="I73" s="140">
        <v>82</v>
      </c>
      <c r="J73" s="115">
        <v>-53</v>
      </c>
      <c r="K73" s="116">
        <v>-64.634146341463421</v>
      </c>
    </row>
    <row r="74" spans="1:11" ht="14.1" customHeight="1" x14ac:dyDescent="0.2">
      <c r="A74" s="306" t="s">
        <v>311</v>
      </c>
      <c r="B74" s="307" t="s">
        <v>312</v>
      </c>
      <c r="C74" s="308"/>
      <c r="D74" s="113">
        <v>0.25762129669386002</v>
      </c>
      <c r="E74" s="115">
        <v>12</v>
      </c>
      <c r="F74" s="114">
        <v>4</v>
      </c>
      <c r="G74" s="114">
        <v>19</v>
      </c>
      <c r="H74" s="114">
        <v>8</v>
      </c>
      <c r="I74" s="140">
        <v>13</v>
      </c>
      <c r="J74" s="115">
        <v>-1</v>
      </c>
      <c r="K74" s="116">
        <v>-7.6923076923076925</v>
      </c>
    </row>
    <row r="75" spans="1:11" ht="14.1" customHeight="1" x14ac:dyDescent="0.2">
      <c r="A75" s="306" t="s">
        <v>313</v>
      </c>
      <c r="B75" s="307" t="s">
        <v>314</v>
      </c>
      <c r="C75" s="308"/>
      <c r="D75" s="113">
        <v>8.5873765564620008E-2</v>
      </c>
      <c r="E75" s="115">
        <v>4</v>
      </c>
      <c r="F75" s="114">
        <v>3</v>
      </c>
      <c r="G75" s="114" t="s">
        <v>513</v>
      </c>
      <c r="H75" s="114">
        <v>13</v>
      </c>
      <c r="I75" s="140">
        <v>16</v>
      </c>
      <c r="J75" s="115">
        <v>-12</v>
      </c>
      <c r="K75" s="116">
        <v>-75</v>
      </c>
    </row>
    <row r="76" spans="1:11" ht="14.1" customHeight="1" x14ac:dyDescent="0.2">
      <c r="A76" s="306">
        <v>91</v>
      </c>
      <c r="B76" s="307" t="s">
        <v>315</v>
      </c>
      <c r="C76" s="308"/>
      <c r="D76" s="113">
        <v>0.36496350364963503</v>
      </c>
      <c r="E76" s="115">
        <v>17</v>
      </c>
      <c r="F76" s="114">
        <v>29</v>
      </c>
      <c r="G76" s="114">
        <v>21</v>
      </c>
      <c r="H76" s="114">
        <v>10</v>
      </c>
      <c r="I76" s="140">
        <v>20</v>
      </c>
      <c r="J76" s="115">
        <v>-3</v>
      </c>
      <c r="K76" s="116">
        <v>-15</v>
      </c>
    </row>
    <row r="77" spans="1:11" ht="14.1" customHeight="1" x14ac:dyDescent="0.2">
      <c r="A77" s="306">
        <v>92</v>
      </c>
      <c r="B77" s="307" t="s">
        <v>316</v>
      </c>
      <c r="C77" s="308"/>
      <c r="D77" s="113">
        <v>10.090167453842851</v>
      </c>
      <c r="E77" s="115">
        <v>470</v>
      </c>
      <c r="F77" s="114">
        <v>471</v>
      </c>
      <c r="G77" s="114">
        <v>422</v>
      </c>
      <c r="H77" s="114">
        <v>445</v>
      </c>
      <c r="I77" s="140">
        <v>469</v>
      </c>
      <c r="J77" s="115">
        <v>1</v>
      </c>
      <c r="K77" s="116">
        <v>0.21321961620469082</v>
      </c>
    </row>
    <row r="78" spans="1:11" ht="14.1" customHeight="1" x14ac:dyDescent="0.2">
      <c r="A78" s="306">
        <v>93</v>
      </c>
      <c r="B78" s="307" t="s">
        <v>317</v>
      </c>
      <c r="C78" s="308"/>
      <c r="D78" s="113">
        <v>8.5873765564620008E-2</v>
      </c>
      <c r="E78" s="115">
        <v>4</v>
      </c>
      <c r="F78" s="114">
        <v>5</v>
      </c>
      <c r="G78" s="114" t="s">
        <v>513</v>
      </c>
      <c r="H78" s="114" t="s">
        <v>513</v>
      </c>
      <c r="I78" s="140" t="s">
        <v>513</v>
      </c>
      <c r="J78" s="115" t="s">
        <v>513</v>
      </c>
      <c r="K78" s="116" t="s">
        <v>513</v>
      </c>
    </row>
    <row r="79" spans="1:11" ht="14.1" customHeight="1" x14ac:dyDescent="0.2">
      <c r="A79" s="306">
        <v>94</v>
      </c>
      <c r="B79" s="307" t="s">
        <v>318</v>
      </c>
      <c r="C79" s="308"/>
      <c r="D79" s="113">
        <v>3.0055817947617003</v>
      </c>
      <c r="E79" s="115">
        <v>140</v>
      </c>
      <c r="F79" s="114">
        <v>152</v>
      </c>
      <c r="G79" s="114">
        <v>193</v>
      </c>
      <c r="H79" s="114">
        <v>167</v>
      </c>
      <c r="I79" s="140">
        <v>146</v>
      </c>
      <c r="J79" s="115">
        <v>-6</v>
      </c>
      <c r="K79" s="116">
        <v>-4.1095890410958908</v>
      </c>
    </row>
    <row r="80" spans="1:11" ht="14.1" customHeight="1" x14ac:dyDescent="0.2">
      <c r="A80" s="306" t="s">
        <v>319</v>
      </c>
      <c r="B80" s="307" t="s">
        <v>320</v>
      </c>
      <c r="C80" s="308"/>
      <c r="D80" s="113">
        <v>0</v>
      </c>
      <c r="E80" s="115">
        <v>0</v>
      </c>
      <c r="F80" s="114">
        <v>0</v>
      </c>
      <c r="G80" s="114">
        <v>0</v>
      </c>
      <c r="H80" s="114" t="s">
        <v>513</v>
      </c>
      <c r="I80" s="140">
        <v>3</v>
      </c>
      <c r="J80" s="115">
        <v>-3</v>
      </c>
      <c r="K80" s="116">
        <v>-100</v>
      </c>
    </row>
    <row r="81" spans="1:11" ht="14.1" customHeight="1" x14ac:dyDescent="0.2">
      <c r="A81" s="310" t="s">
        <v>321</v>
      </c>
      <c r="B81" s="311" t="s">
        <v>333</v>
      </c>
      <c r="C81" s="312"/>
      <c r="D81" s="125">
        <v>0.68699012451696007</v>
      </c>
      <c r="E81" s="143">
        <v>32</v>
      </c>
      <c r="F81" s="144">
        <v>37</v>
      </c>
      <c r="G81" s="144">
        <v>178</v>
      </c>
      <c r="H81" s="144">
        <v>54</v>
      </c>
      <c r="I81" s="145">
        <v>71</v>
      </c>
      <c r="J81" s="143">
        <v>-39</v>
      </c>
      <c r="K81" s="146">
        <v>-54.929577464788736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46948</v>
      </c>
      <c r="C10" s="114">
        <v>19839</v>
      </c>
      <c r="D10" s="114">
        <v>27109</v>
      </c>
      <c r="E10" s="114">
        <v>34746</v>
      </c>
      <c r="F10" s="114">
        <v>11531</v>
      </c>
      <c r="G10" s="114">
        <v>6428</v>
      </c>
      <c r="H10" s="114">
        <v>14533</v>
      </c>
      <c r="I10" s="115">
        <v>7149</v>
      </c>
      <c r="J10" s="114">
        <v>5705</v>
      </c>
      <c r="K10" s="114">
        <v>1444</v>
      </c>
      <c r="L10" s="423">
        <v>3469</v>
      </c>
      <c r="M10" s="424">
        <v>4106</v>
      </c>
    </row>
    <row r="11" spans="1:13" ht="11.1" customHeight="1" x14ac:dyDescent="0.2">
      <c r="A11" s="422" t="s">
        <v>387</v>
      </c>
      <c r="B11" s="115">
        <v>47680</v>
      </c>
      <c r="C11" s="114">
        <v>20475</v>
      </c>
      <c r="D11" s="114">
        <v>27205</v>
      </c>
      <c r="E11" s="114">
        <v>35436</v>
      </c>
      <c r="F11" s="114">
        <v>11591</v>
      </c>
      <c r="G11" s="114">
        <v>6341</v>
      </c>
      <c r="H11" s="114">
        <v>14808</v>
      </c>
      <c r="I11" s="115">
        <v>7200</v>
      </c>
      <c r="J11" s="114">
        <v>5714</v>
      </c>
      <c r="K11" s="114">
        <v>1486</v>
      </c>
      <c r="L11" s="423">
        <v>4027</v>
      </c>
      <c r="M11" s="424">
        <v>3379</v>
      </c>
    </row>
    <row r="12" spans="1:13" ht="11.1" customHeight="1" x14ac:dyDescent="0.2">
      <c r="A12" s="422" t="s">
        <v>388</v>
      </c>
      <c r="B12" s="115">
        <v>48009</v>
      </c>
      <c r="C12" s="114">
        <v>20731</v>
      </c>
      <c r="D12" s="114">
        <v>27278</v>
      </c>
      <c r="E12" s="114">
        <v>35660</v>
      </c>
      <c r="F12" s="114">
        <v>11678</v>
      </c>
      <c r="G12" s="114">
        <v>6373</v>
      </c>
      <c r="H12" s="114">
        <v>14969</v>
      </c>
      <c r="I12" s="115">
        <v>7118</v>
      </c>
      <c r="J12" s="114">
        <v>5535</v>
      </c>
      <c r="K12" s="114">
        <v>1583</v>
      </c>
      <c r="L12" s="423">
        <v>5239</v>
      </c>
      <c r="M12" s="424">
        <v>4956</v>
      </c>
    </row>
    <row r="13" spans="1:13" s="110" customFormat="1" ht="11.1" customHeight="1" x14ac:dyDescent="0.2">
      <c r="A13" s="422" t="s">
        <v>389</v>
      </c>
      <c r="B13" s="115">
        <v>47696</v>
      </c>
      <c r="C13" s="114">
        <v>20457</v>
      </c>
      <c r="D13" s="114">
        <v>27239</v>
      </c>
      <c r="E13" s="114">
        <v>35300</v>
      </c>
      <c r="F13" s="114">
        <v>11694</v>
      </c>
      <c r="G13" s="114">
        <v>6164</v>
      </c>
      <c r="H13" s="114">
        <v>15077</v>
      </c>
      <c r="I13" s="115">
        <v>7177</v>
      </c>
      <c r="J13" s="114">
        <v>5611</v>
      </c>
      <c r="K13" s="114">
        <v>1566</v>
      </c>
      <c r="L13" s="423">
        <v>3834</v>
      </c>
      <c r="M13" s="424">
        <v>4191</v>
      </c>
    </row>
    <row r="14" spans="1:13" ht="15" customHeight="1" x14ac:dyDescent="0.2">
      <c r="A14" s="422" t="s">
        <v>390</v>
      </c>
      <c r="B14" s="115">
        <v>47573</v>
      </c>
      <c r="C14" s="114">
        <v>20402</v>
      </c>
      <c r="D14" s="114">
        <v>27171</v>
      </c>
      <c r="E14" s="114">
        <v>35187</v>
      </c>
      <c r="F14" s="114">
        <v>11823</v>
      </c>
      <c r="G14" s="114">
        <v>5892</v>
      </c>
      <c r="H14" s="114">
        <v>15300</v>
      </c>
      <c r="I14" s="115">
        <v>6993</v>
      </c>
      <c r="J14" s="114">
        <v>5480</v>
      </c>
      <c r="K14" s="114">
        <v>1513</v>
      </c>
      <c r="L14" s="423">
        <v>4770</v>
      </c>
      <c r="M14" s="424">
        <v>4909</v>
      </c>
    </row>
    <row r="15" spans="1:13" ht="11.1" customHeight="1" x14ac:dyDescent="0.2">
      <c r="A15" s="422" t="s">
        <v>387</v>
      </c>
      <c r="B15" s="115">
        <v>48047</v>
      </c>
      <c r="C15" s="114">
        <v>20749</v>
      </c>
      <c r="D15" s="114">
        <v>27298</v>
      </c>
      <c r="E15" s="114">
        <v>35328</v>
      </c>
      <c r="F15" s="114">
        <v>12214</v>
      </c>
      <c r="G15" s="114">
        <v>5716</v>
      </c>
      <c r="H15" s="114">
        <v>15561</v>
      </c>
      <c r="I15" s="115">
        <v>7061</v>
      </c>
      <c r="J15" s="114">
        <v>5487</v>
      </c>
      <c r="K15" s="114">
        <v>1574</v>
      </c>
      <c r="L15" s="423">
        <v>4434</v>
      </c>
      <c r="M15" s="424">
        <v>4028</v>
      </c>
    </row>
    <row r="16" spans="1:13" ht="11.1" customHeight="1" x14ac:dyDescent="0.2">
      <c r="A16" s="422" t="s">
        <v>388</v>
      </c>
      <c r="B16" s="115">
        <v>48533</v>
      </c>
      <c r="C16" s="114">
        <v>21068</v>
      </c>
      <c r="D16" s="114">
        <v>27465</v>
      </c>
      <c r="E16" s="114">
        <v>35731</v>
      </c>
      <c r="F16" s="114">
        <v>12423</v>
      </c>
      <c r="G16" s="114">
        <v>5904</v>
      </c>
      <c r="H16" s="114">
        <v>15822</v>
      </c>
      <c r="I16" s="115">
        <v>7018</v>
      </c>
      <c r="J16" s="114">
        <v>5365</v>
      </c>
      <c r="K16" s="114">
        <v>1653</v>
      </c>
      <c r="L16" s="423">
        <v>5199</v>
      </c>
      <c r="M16" s="424">
        <v>4826</v>
      </c>
    </row>
    <row r="17" spans="1:13" s="110" customFormat="1" ht="11.1" customHeight="1" x14ac:dyDescent="0.2">
      <c r="A17" s="422" t="s">
        <v>389</v>
      </c>
      <c r="B17" s="115">
        <v>47932</v>
      </c>
      <c r="C17" s="114">
        <v>20504</v>
      </c>
      <c r="D17" s="114">
        <v>27428</v>
      </c>
      <c r="E17" s="114">
        <v>35394</v>
      </c>
      <c r="F17" s="114">
        <v>12510</v>
      </c>
      <c r="G17" s="114">
        <v>5446</v>
      </c>
      <c r="H17" s="114">
        <v>15860</v>
      </c>
      <c r="I17" s="115">
        <v>7009</v>
      </c>
      <c r="J17" s="114">
        <v>5371</v>
      </c>
      <c r="K17" s="114">
        <v>1638</v>
      </c>
      <c r="L17" s="423">
        <v>3740</v>
      </c>
      <c r="M17" s="424">
        <v>3951</v>
      </c>
    </row>
    <row r="18" spans="1:13" ht="15" customHeight="1" x14ac:dyDescent="0.2">
      <c r="A18" s="422" t="s">
        <v>391</v>
      </c>
      <c r="B18" s="115">
        <v>47484</v>
      </c>
      <c r="C18" s="114">
        <v>20336</v>
      </c>
      <c r="D18" s="114">
        <v>27148</v>
      </c>
      <c r="E18" s="114">
        <v>34779</v>
      </c>
      <c r="F18" s="114">
        <v>12673</v>
      </c>
      <c r="G18" s="114">
        <v>5091</v>
      </c>
      <c r="H18" s="114">
        <v>15932</v>
      </c>
      <c r="I18" s="115">
        <v>6973</v>
      </c>
      <c r="J18" s="114">
        <v>5397</v>
      </c>
      <c r="K18" s="114">
        <v>1576</v>
      </c>
      <c r="L18" s="423">
        <v>4121</v>
      </c>
      <c r="M18" s="424">
        <v>4545</v>
      </c>
    </row>
    <row r="19" spans="1:13" ht="11.1" customHeight="1" x14ac:dyDescent="0.2">
      <c r="A19" s="422" t="s">
        <v>387</v>
      </c>
      <c r="B19" s="115">
        <v>47851</v>
      </c>
      <c r="C19" s="114">
        <v>20661</v>
      </c>
      <c r="D19" s="114">
        <v>27190</v>
      </c>
      <c r="E19" s="114">
        <v>35020</v>
      </c>
      <c r="F19" s="114">
        <v>12803</v>
      </c>
      <c r="G19" s="114">
        <v>4852</v>
      </c>
      <c r="H19" s="114">
        <v>16124</v>
      </c>
      <c r="I19" s="115">
        <v>7048</v>
      </c>
      <c r="J19" s="114">
        <v>5445</v>
      </c>
      <c r="K19" s="114">
        <v>1603</v>
      </c>
      <c r="L19" s="423">
        <v>3842</v>
      </c>
      <c r="M19" s="424">
        <v>3550</v>
      </c>
    </row>
    <row r="20" spans="1:13" ht="11.1" customHeight="1" x14ac:dyDescent="0.2">
      <c r="A20" s="422" t="s">
        <v>388</v>
      </c>
      <c r="B20" s="115">
        <v>48288</v>
      </c>
      <c r="C20" s="114">
        <v>20931</v>
      </c>
      <c r="D20" s="114">
        <v>27357</v>
      </c>
      <c r="E20" s="114">
        <v>35319</v>
      </c>
      <c r="F20" s="114">
        <v>12932</v>
      </c>
      <c r="G20" s="114">
        <v>5115</v>
      </c>
      <c r="H20" s="114">
        <v>16401</v>
      </c>
      <c r="I20" s="115">
        <v>7081</v>
      </c>
      <c r="J20" s="114">
        <v>5369</v>
      </c>
      <c r="K20" s="114">
        <v>1712</v>
      </c>
      <c r="L20" s="423">
        <v>4972</v>
      </c>
      <c r="M20" s="424">
        <v>4599</v>
      </c>
    </row>
    <row r="21" spans="1:13" s="110" customFormat="1" ht="11.1" customHeight="1" x14ac:dyDescent="0.2">
      <c r="A21" s="422" t="s">
        <v>389</v>
      </c>
      <c r="B21" s="115">
        <v>47773</v>
      </c>
      <c r="C21" s="114">
        <v>20646</v>
      </c>
      <c r="D21" s="114">
        <v>27127</v>
      </c>
      <c r="E21" s="114">
        <v>34839</v>
      </c>
      <c r="F21" s="114">
        <v>12920</v>
      </c>
      <c r="G21" s="114">
        <v>4858</v>
      </c>
      <c r="H21" s="114">
        <v>16491</v>
      </c>
      <c r="I21" s="115">
        <v>7138</v>
      </c>
      <c r="J21" s="114">
        <v>5407</v>
      </c>
      <c r="K21" s="114">
        <v>1731</v>
      </c>
      <c r="L21" s="423">
        <v>3624</v>
      </c>
      <c r="M21" s="424">
        <v>4133</v>
      </c>
    </row>
    <row r="22" spans="1:13" ht="15" customHeight="1" x14ac:dyDescent="0.2">
      <c r="A22" s="422" t="s">
        <v>392</v>
      </c>
      <c r="B22" s="115">
        <v>47652</v>
      </c>
      <c r="C22" s="114">
        <v>20543</v>
      </c>
      <c r="D22" s="114">
        <v>27109</v>
      </c>
      <c r="E22" s="114">
        <v>34721</v>
      </c>
      <c r="F22" s="114">
        <v>12869</v>
      </c>
      <c r="G22" s="114">
        <v>4557</v>
      </c>
      <c r="H22" s="114">
        <v>16564</v>
      </c>
      <c r="I22" s="115">
        <v>7112</v>
      </c>
      <c r="J22" s="114">
        <v>5431</v>
      </c>
      <c r="K22" s="114">
        <v>1681</v>
      </c>
      <c r="L22" s="423">
        <v>4845</v>
      </c>
      <c r="M22" s="424">
        <v>5138</v>
      </c>
    </row>
    <row r="23" spans="1:13" ht="11.1" customHeight="1" x14ac:dyDescent="0.2">
      <c r="A23" s="422" t="s">
        <v>387</v>
      </c>
      <c r="B23" s="115">
        <v>47967</v>
      </c>
      <c r="C23" s="114">
        <v>20852</v>
      </c>
      <c r="D23" s="114">
        <v>27115</v>
      </c>
      <c r="E23" s="114">
        <v>34928</v>
      </c>
      <c r="F23" s="114">
        <v>12967</v>
      </c>
      <c r="G23" s="114">
        <v>4315</v>
      </c>
      <c r="H23" s="114">
        <v>16905</v>
      </c>
      <c r="I23" s="115">
        <v>7230</v>
      </c>
      <c r="J23" s="114">
        <v>5499</v>
      </c>
      <c r="K23" s="114">
        <v>1731</v>
      </c>
      <c r="L23" s="423">
        <v>3730</v>
      </c>
      <c r="M23" s="424">
        <v>3476</v>
      </c>
    </row>
    <row r="24" spans="1:13" ht="11.1" customHeight="1" x14ac:dyDescent="0.2">
      <c r="A24" s="422" t="s">
        <v>388</v>
      </c>
      <c r="B24" s="115">
        <v>48457</v>
      </c>
      <c r="C24" s="114">
        <v>21155</v>
      </c>
      <c r="D24" s="114">
        <v>27302</v>
      </c>
      <c r="E24" s="114">
        <v>34944</v>
      </c>
      <c r="F24" s="114">
        <v>13071</v>
      </c>
      <c r="G24" s="114">
        <v>4687</v>
      </c>
      <c r="H24" s="114">
        <v>17159</v>
      </c>
      <c r="I24" s="115">
        <v>7309</v>
      </c>
      <c r="J24" s="114">
        <v>5458</v>
      </c>
      <c r="K24" s="114">
        <v>1851</v>
      </c>
      <c r="L24" s="423">
        <v>5139</v>
      </c>
      <c r="M24" s="424">
        <v>4783</v>
      </c>
    </row>
    <row r="25" spans="1:13" s="110" customFormat="1" ht="11.1" customHeight="1" x14ac:dyDescent="0.2">
      <c r="A25" s="422" t="s">
        <v>389</v>
      </c>
      <c r="B25" s="115">
        <v>48179</v>
      </c>
      <c r="C25" s="114">
        <v>20909</v>
      </c>
      <c r="D25" s="114">
        <v>27270</v>
      </c>
      <c r="E25" s="114">
        <v>34603</v>
      </c>
      <c r="F25" s="114">
        <v>13138</v>
      </c>
      <c r="G25" s="114">
        <v>4478</v>
      </c>
      <c r="H25" s="114">
        <v>17270</v>
      </c>
      <c r="I25" s="115">
        <v>7246</v>
      </c>
      <c r="J25" s="114">
        <v>5448</v>
      </c>
      <c r="K25" s="114">
        <v>1798</v>
      </c>
      <c r="L25" s="423">
        <v>3193</v>
      </c>
      <c r="M25" s="424">
        <v>3490</v>
      </c>
    </row>
    <row r="26" spans="1:13" ht="15" customHeight="1" x14ac:dyDescent="0.2">
      <c r="A26" s="422" t="s">
        <v>393</v>
      </c>
      <c r="B26" s="115">
        <v>48063</v>
      </c>
      <c r="C26" s="114">
        <v>20867</v>
      </c>
      <c r="D26" s="114">
        <v>27196</v>
      </c>
      <c r="E26" s="114">
        <v>34513</v>
      </c>
      <c r="F26" s="114">
        <v>13116</v>
      </c>
      <c r="G26" s="114">
        <v>4231</v>
      </c>
      <c r="H26" s="114">
        <v>17465</v>
      </c>
      <c r="I26" s="115">
        <v>7148</v>
      </c>
      <c r="J26" s="114">
        <v>5444</v>
      </c>
      <c r="K26" s="114">
        <v>1704</v>
      </c>
      <c r="L26" s="423">
        <v>4013</v>
      </c>
      <c r="M26" s="424">
        <v>4136</v>
      </c>
    </row>
    <row r="27" spans="1:13" ht="11.1" customHeight="1" x14ac:dyDescent="0.2">
      <c r="A27" s="422" t="s">
        <v>387</v>
      </c>
      <c r="B27" s="115">
        <v>48555</v>
      </c>
      <c r="C27" s="114">
        <v>21352</v>
      </c>
      <c r="D27" s="114">
        <v>27203</v>
      </c>
      <c r="E27" s="114">
        <v>34872</v>
      </c>
      <c r="F27" s="114">
        <v>13250</v>
      </c>
      <c r="G27" s="114">
        <v>4086</v>
      </c>
      <c r="H27" s="114">
        <v>17727</v>
      </c>
      <c r="I27" s="115">
        <v>7217</v>
      </c>
      <c r="J27" s="114">
        <v>5459</v>
      </c>
      <c r="K27" s="114">
        <v>1758</v>
      </c>
      <c r="L27" s="423">
        <v>3880</v>
      </c>
      <c r="M27" s="424">
        <v>3512</v>
      </c>
    </row>
    <row r="28" spans="1:13" ht="11.1" customHeight="1" x14ac:dyDescent="0.2">
      <c r="A28" s="422" t="s">
        <v>388</v>
      </c>
      <c r="B28" s="115">
        <v>49043</v>
      </c>
      <c r="C28" s="114">
        <v>21591</v>
      </c>
      <c r="D28" s="114">
        <v>27452</v>
      </c>
      <c r="E28" s="114">
        <v>35637</v>
      </c>
      <c r="F28" s="114">
        <v>13329</v>
      </c>
      <c r="G28" s="114">
        <v>4514</v>
      </c>
      <c r="H28" s="114">
        <v>17859</v>
      </c>
      <c r="I28" s="115">
        <v>7326</v>
      </c>
      <c r="J28" s="114">
        <v>5487</v>
      </c>
      <c r="K28" s="114">
        <v>1839</v>
      </c>
      <c r="L28" s="423">
        <v>5053</v>
      </c>
      <c r="M28" s="424">
        <v>4721</v>
      </c>
    </row>
    <row r="29" spans="1:13" s="110" customFormat="1" ht="11.1" customHeight="1" x14ac:dyDescent="0.2">
      <c r="A29" s="422" t="s">
        <v>389</v>
      </c>
      <c r="B29" s="115">
        <v>48727</v>
      </c>
      <c r="C29" s="114">
        <v>21324</v>
      </c>
      <c r="D29" s="114">
        <v>27403</v>
      </c>
      <c r="E29" s="114">
        <v>35324</v>
      </c>
      <c r="F29" s="114">
        <v>13353</v>
      </c>
      <c r="G29" s="114">
        <v>4303</v>
      </c>
      <c r="H29" s="114">
        <v>17900</v>
      </c>
      <c r="I29" s="115">
        <v>7257</v>
      </c>
      <c r="J29" s="114">
        <v>5452</v>
      </c>
      <c r="K29" s="114">
        <v>1805</v>
      </c>
      <c r="L29" s="423">
        <v>3459</v>
      </c>
      <c r="M29" s="424">
        <v>3823</v>
      </c>
    </row>
    <row r="30" spans="1:13" ht="15" customHeight="1" x14ac:dyDescent="0.2">
      <c r="A30" s="422" t="s">
        <v>394</v>
      </c>
      <c r="B30" s="115">
        <v>49004</v>
      </c>
      <c r="C30" s="114">
        <v>21531</v>
      </c>
      <c r="D30" s="114">
        <v>27473</v>
      </c>
      <c r="E30" s="114">
        <v>35276</v>
      </c>
      <c r="F30" s="114">
        <v>13689</v>
      </c>
      <c r="G30" s="114">
        <v>4071</v>
      </c>
      <c r="H30" s="114">
        <v>18070</v>
      </c>
      <c r="I30" s="115">
        <v>6930</v>
      </c>
      <c r="J30" s="114">
        <v>5140</v>
      </c>
      <c r="K30" s="114">
        <v>1790</v>
      </c>
      <c r="L30" s="423">
        <v>4173</v>
      </c>
      <c r="M30" s="424">
        <v>3901</v>
      </c>
    </row>
    <row r="31" spans="1:13" ht="11.1" customHeight="1" x14ac:dyDescent="0.2">
      <c r="A31" s="422" t="s">
        <v>387</v>
      </c>
      <c r="B31" s="115">
        <v>49241</v>
      </c>
      <c r="C31" s="114">
        <v>21758</v>
      </c>
      <c r="D31" s="114">
        <v>27483</v>
      </c>
      <c r="E31" s="114">
        <v>35351</v>
      </c>
      <c r="F31" s="114">
        <v>13860</v>
      </c>
      <c r="G31" s="114">
        <v>3838</v>
      </c>
      <c r="H31" s="114">
        <v>18270</v>
      </c>
      <c r="I31" s="115">
        <v>7058</v>
      </c>
      <c r="J31" s="114">
        <v>5186</v>
      </c>
      <c r="K31" s="114">
        <v>1872</v>
      </c>
      <c r="L31" s="423">
        <v>3811</v>
      </c>
      <c r="M31" s="424">
        <v>3528</v>
      </c>
    </row>
    <row r="32" spans="1:13" ht="11.1" customHeight="1" x14ac:dyDescent="0.2">
      <c r="A32" s="422" t="s">
        <v>388</v>
      </c>
      <c r="B32" s="115">
        <v>49890</v>
      </c>
      <c r="C32" s="114">
        <v>22173</v>
      </c>
      <c r="D32" s="114">
        <v>27717</v>
      </c>
      <c r="E32" s="114">
        <v>35836</v>
      </c>
      <c r="F32" s="114">
        <v>14046</v>
      </c>
      <c r="G32" s="114">
        <v>4156</v>
      </c>
      <c r="H32" s="114">
        <v>18430</v>
      </c>
      <c r="I32" s="115">
        <v>7052</v>
      </c>
      <c r="J32" s="114">
        <v>5098</v>
      </c>
      <c r="K32" s="114">
        <v>1954</v>
      </c>
      <c r="L32" s="423">
        <v>5462</v>
      </c>
      <c r="M32" s="424">
        <v>4908</v>
      </c>
    </row>
    <row r="33" spans="1:13" s="110" customFormat="1" ht="11.1" customHeight="1" x14ac:dyDescent="0.2">
      <c r="A33" s="422" t="s">
        <v>389</v>
      </c>
      <c r="B33" s="115">
        <v>49661</v>
      </c>
      <c r="C33" s="114">
        <v>21976</v>
      </c>
      <c r="D33" s="114">
        <v>27685</v>
      </c>
      <c r="E33" s="114">
        <v>35522</v>
      </c>
      <c r="F33" s="114">
        <v>14133</v>
      </c>
      <c r="G33" s="114">
        <v>3963</v>
      </c>
      <c r="H33" s="114">
        <v>18493</v>
      </c>
      <c r="I33" s="115">
        <v>6967</v>
      </c>
      <c r="J33" s="114">
        <v>5049</v>
      </c>
      <c r="K33" s="114">
        <v>1918</v>
      </c>
      <c r="L33" s="423">
        <v>3457</v>
      </c>
      <c r="M33" s="424">
        <v>3705</v>
      </c>
    </row>
    <row r="34" spans="1:13" ht="15" customHeight="1" x14ac:dyDescent="0.2">
      <c r="A34" s="422" t="s">
        <v>395</v>
      </c>
      <c r="B34" s="115">
        <v>49827</v>
      </c>
      <c r="C34" s="114">
        <v>22206</v>
      </c>
      <c r="D34" s="114">
        <v>27621</v>
      </c>
      <c r="E34" s="114">
        <v>35698</v>
      </c>
      <c r="F34" s="114">
        <v>14126</v>
      </c>
      <c r="G34" s="114">
        <v>3993</v>
      </c>
      <c r="H34" s="114">
        <v>18644</v>
      </c>
      <c r="I34" s="115">
        <v>6886</v>
      </c>
      <c r="J34" s="114">
        <v>4988</v>
      </c>
      <c r="K34" s="114">
        <v>1898</v>
      </c>
      <c r="L34" s="423">
        <v>4077</v>
      </c>
      <c r="M34" s="424">
        <v>4260</v>
      </c>
    </row>
    <row r="35" spans="1:13" ht="11.1" customHeight="1" x14ac:dyDescent="0.2">
      <c r="A35" s="422" t="s">
        <v>387</v>
      </c>
      <c r="B35" s="115">
        <v>49893</v>
      </c>
      <c r="C35" s="114">
        <v>22318</v>
      </c>
      <c r="D35" s="114">
        <v>27575</v>
      </c>
      <c r="E35" s="114">
        <v>35517</v>
      </c>
      <c r="F35" s="114">
        <v>14375</v>
      </c>
      <c r="G35" s="114">
        <v>3822</v>
      </c>
      <c r="H35" s="114">
        <v>18809</v>
      </c>
      <c r="I35" s="115">
        <v>6928</v>
      </c>
      <c r="J35" s="114">
        <v>4999</v>
      </c>
      <c r="K35" s="114">
        <v>1929</v>
      </c>
      <c r="L35" s="423">
        <v>3848</v>
      </c>
      <c r="M35" s="424">
        <v>3706</v>
      </c>
    </row>
    <row r="36" spans="1:13" ht="11.1" customHeight="1" x14ac:dyDescent="0.2">
      <c r="A36" s="422" t="s">
        <v>388</v>
      </c>
      <c r="B36" s="115">
        <v>50827</v>
      </c>
      <c r="C36" s="114">
        <v>22811</v>
      </c>
      <c r="D36" s="114">
        <v>28016</v>
      </c>
      <c r="E36" s="114">
        <v>36277</v>
      </c>
      <c r="F36" s="114">
        <v>14550</v>
      </c>
      <c r="G36" s="114">
        <v>4314</v>
      </c>
      <c r="H36" s="114">
        <v>18957</v>
      </c>
      <c r="I36" s="115">
        <v>6969</v>
      </c>
      <c r="J36" s="114">
        <v>4955</v>
      </c>
      <c r="K36" s="114">
        <v>2014</v>
      </c>
      <c r="L36" s="423">
        <v>5762</v>
      </c>
      <c r="M36" s="424">
        <v>4863</v>
      </c>
    </row>
    <row r="37" spans="1:13" s="110" customFormat="1" ht="11.1" customHeight="1" x14ac:dyDescent="0.2">
      <c r="A37" s="422" t="s">
        <v>389</v>
      </c>
      <c r="B37" s="115">
        <v>50447</v>
      </c>
      <c r="C37" s="114">
        <v>22576</v>
      </c>
      <c r="D37" s="114">
        <v>27871</v>
      </c>
      <c r="E37" s="114">
        <v>35928</v>
      </c>
      <c r="F37" s="114">
        <v>14519</v>
      </c>
      <c r="G37" s="114">
        <v>4288</v>
      </c>
      <c r="H37" s="114">
        <v>18817</v>
      </c>
      <c r="I37" s="115">
        <v>6873</v>
      </c>
      <c r="J37" s="114">
        <v>4890</v>
      </c>
      <c r="K37" s="114">
        <v>1983</v>
      </c>
      <c r="L37" s="423">
        <v>4082</v>
      </c>
      <c r="M37" s="424">
        <v>4504</v>
      </c>
    </row>
    <row r="38" spans="1:13" ht="15" customHeight="1" x14ac:dyDescent="0.2">
      <c r="A38" s="425" t="s">
        <v>396</v>
      </c>
      <c r="B38" s="115">
        <v>50116</v>
      </c>
      <c r="C38" s="114">
        <v>22436</v>
      </c>
      <c r="D38" s="114">
        <v>27680</v>
      </c>
      <c r="E38" s="114">
        <v>35655</v>
      </c>
      <c r="F38" s="114">
        <v>14461</v>
      </c>
      <c r="G38" s="114">
        <v>4080</v>
      </c>
      <c r="H38" s="114">
        <v>18803</v>
      </c>
      <c r="I38" s="115">
        <v>6884</v>
      </c>
      <c r="J38" s="114">
        <v>4969</v>
      </c>
      <c r="K38" s="114">
        <v>1915</v>
      </c>
      <c r="L38" s="423">
        <v>4116</v>
      </c>
      <c r="M38" s="424">
        <v>4374</v>
      </c>
    </row>
    <row r="39" spans="1:13" ht="11.1" customHeight="1" x14ac:dyDescent="0.2">
      <c r="A39" s="422" t="s">
        <v>387</v>
      </c>
      <c r="B39" s="115">
        <v>50375</v>
      </c>
      <c r="C39" s="114">
        <v>22654</v>
      </c>
      <c r="D39" s="114">
        <v>27721</v>
      </c>
      <c r="E39" s="114">
        <v>35754</v>
      </c>
      <c r="F39" s="114">
        <v>14621</v>
      </c>
      <c r="G39" s="114">
        <v>3946</v>
      </c>
      <c r="H39" s="114">
        <v>18956</v>
      </c>
      <c r="I39" s="115">
        <v>7048</v>
      </c>
      <c r="J39" s="114">
        <v>5075</v>
      </c>
      <c r="K39" s="114">
        <v>1973</v>
      </c>
      <c r="L39" s="423">
        <v>4130</v>
      </c>
      <c r="M39" s="424">
        <v>3876</v>
      </c>
    </row>
    <row r="40" spans="1:13" ht="11.1" customHeight="1" x14ac:dyDescent="0.2">
      <c r="A40" s="425" t="s">
        <v>388</v>
      </c>
      <c r="B40" s="115">
        <v>50929</v>
      </c>
      <c r="C40" s="114">
        <v>22965</v>
      </c>
      <c r="D40" s="114">
        <v>27964</v>
      </c>
      <c r="E40" s="114">
        <v>36250</v>
      </c>
      <c r="F40" s="114">
        <v>14679</v>
      </c>
      <c r="G40" s="114">
        <v>4457</v>
      </c>
      <c r="H40" s="114">
        <v>18967</v>
      </c>
      <c r="I40" s="115">
        <v>6983</v>
      </c>
      <c r="J40" s="114">
        <v>4900</v>
      </c>
      <c r="K40" s="114">
        <v>2083</v>
      </c>
      <c r="L40" s="423">
        <v>5848</v>
      </c>
      <c r="M40" s="424">
        <v>5295</v>
      </c>
    </row>
    <row r="41" spans="1:13" s="110" customFormat="1" ht="11.1" customHeight="1" x14ac:dyDescent="0.2">
      <c r="A41" s="422" t="s">
        <v>389</v>
      </c>
      <c r="B41" s="115">
        <v>50647</v>
      </c>
      <c r="C41" s="114">
        <v>22780</v>
      </c>
      <c r="D41" s="114">
        <v>27867</v>
      </c>
      <c r="E41" s="114">
        <v>35964</v>
      </c>
      <c r="F41" s="114">
        <v>14683</v>
      </c>
      <c r="G41" s="114">
        <v>4407</v>
      </c>
      <c r="H41" s="114">
        <v>18856</v>
      </c>
      <c r="I41" s="115">
        <v>7039</v>
      </c>
      <c r="J41" s="114">
        <v>4947</v>
      </c>
      <c r="K41" s="114">
        <v>2092</v>
      </c>
      <c r="L41" s="423">
        <v>3728</v>
      </c>
      <c r="M41" s="424">
        <v>4028</v>
      </c>
    </row>
    <row r="42" spans="1:13" ht="15" customHeight="1" x14ac:dyDescent="0.2">
      <c r="A42" s="422" t="s">
        <v>397</v>
      </c>
      <c r="B42" s="115">
        <v>50471</v>
      </c>
      <c r="C42" s="114">
        <v>22654</v>
      </c>
      <c r="D42" s="114">
        <v>27817</v>
      </c>
      <c r="E42" s="114">
        <v>35679</v>
      </c>
      <c r="F42" s="114">
        <v>14792</v>
      </c>
      <c r="G42" s="114">
        <v>4257</v>
      </c>
      <c r="H42" s="114">
        <v>18895</v>
      </c>
      <c r="I42" s="115">
        <v>7046</v>
      </c>
      <c r="J42" s="114">
        <v>4946</v>
      </c>
      <c r="K42" s="114">
        <v>2100</v>
      </c>
      <c r="L42" s="423">
        <v>4205</v>
      </c>
      <c r="M42" s="424">
        <v>4397</v>
      </c>
    </row>
    <row r="43" spans="1:13" ht="11.1" customHeight="1" x14ac:dyDescent="0.2">
      <c r="A43" s="422" t="s">
        <v>387</v>
      </c>
      <c r="B43" s="115">
        <v>50417</v>
      </c>
      <c r="C43" s="114">
        <v>22633</v>
      </c>
      <c r="D43" s="114">
        <v>27784</v>
      </c>
      <c r="E43" s="114">
        <v>35508</v>
      </c>
      <c r="F43" s="114">
        <v>14909</v>
      </c>
      <c r="G43" s="114">
        <v>4087</v>
      </c>
      <c r="H43" s="114">
        <v>18960</v>
      </c>
      <c r="I43" s="115">
        <v>6976</v>
      </c>
      <c r="J43" s="114">
        <v>4851</v>
      </c>
      <c r="K43" s="114">
        <v>2125</v>
      </c>
      <c r="L43" s="423">
        <v>3955</v>
      </c>
      <c r="M43" s="424">
        <v>4087</v>
      </c>
    </row>
    <row r="44" spans="1:13" ht="11.1" customHeight="1" x14ac:dyDescent="0.2">
      <c r="A44" s="422" t="s">
        <v>388</v>
      </c>
      <c r="B44" s="115">
        <v>51273</v>
      </c>
      <c r="C44" s="114">
        <v>23101</v>
      </c>
      <c r="D44" s="114">
        <v>28172</v>
      </c>
      <c r="E44" s="114">
        <v>36092</v>
      </c>
      <c r="F44" s="114">
        <v>15181</v>
      </c>
      <c r="G44" s="114">
        <v>4693</v>
      </c>
      <c r="H44" s="114">
        <v>19024</v>
      </c>
      <c r="I44" s="115">
        <v>7100</v>
      </c>
      <c r="J44" s="114">
        <v>4879</v>
      </c>
      <c r="K44" s="114">
        <v>2221</v>
      </c>
      <c r="L44" s="423">
        <v>6058</v>
      </c>
      <c r="M44" s="424">
        <v>5314</v>
      </c>
    </row>
    <row r="45" spans="1:13" s="110" customFormat="1" ht="11.1" customHeight="1" x14ac:dyDescent="0.2">
      <c r="A45" s="422" t="s">
        <v>389</v>
      </c>
      <c r="B45" s="115">
        <v>50815</v>
      </c>
      <c r="C45" s="114">
        <v>22758</v>
      </c>
      <c r="D45" s="114">
        <v>28057</v>
      </c>
      <c r="E45" s="114">
        <v>35544</v>
      </c>
      <c r="F45" s="114">
        <v>15271</v>
      </c>
      <c r="G45" s="114">
        <v>4608</v>
      </c>
      <c r="H45" s="114">
        <v>18908</v>
      </c>
      <c r="I45" s="115">
        <v>7042</v>
      </c>
      <c r="J45" s="114">
        <v>4801</v>
      </c>
      <c r="K45" s="114">
        <v>2241</v>
      </c>
      <c r="L45" s="423">
        <v>3629</v>
      </c>
      <c r="M45" s="424">
        <v>3886</v>
      </c>
    </row>
    <row r="46" spans="1:13" ht="15" customHeight="1" x14ac:dyDescent="0.2">
      <c r="A46" s="422" t="s">
        <v>398</v>
      </c>
      <c r="B46" s="115">
        <v>50540</v>
      </c>
      <c r="C46" s="114">
        <v>22664</v>
      </c>
      <c r="D46" s="114">
        <v>27876</v>
      </c>
      <c r="E46" s="114">
        <v>35245</v>
      </c>
      <c r="F46" s="114">
        <v>15295</v>
      </c>
      <c r="G46" s="114">
        <v>4465</v>
      </c>
      <c r="H46" s="114">
        <v>18722</v>
      </c>
      <c r="I46" s="115">
        <v>6814</v>
      </c>
      <c r="J46" s="114">
        <v>4627</v>
      </c>
      <c r="K46" s="114">
        <v>2187</v>
      </c>
      <c r="L46" s="423">
        <v>4683</v>
      </c>
      <c r="M46" s="424">
        <v>4918</v>
      </c>
    </row>
    <row r="47" spans="1:13" ht="11.1" customHeight="1" x14ac:dyDescent="0.2">
      <c r="A47" s="422" t="s">
        <v>387</v>
      </c>
      <c r="B47" s="115">
        <v>50834</v>
      </c>
      <c r="C47" s="114">
        <v>22817</v>
      </c>
      <c r="D47" s="114">
        <v>28017</v>
      </c>
      <c r="E47" s="114">
        <v>35325</v>
      </c>
      <c r="F47" s="114">
        <v>15509</v>
      </c>
      <c r="G47" s="114">
        <v>4341</v>
      </c>
      <c r="H47" s="114">
        <v>18974</v>
      </c>
      <c r="I47" s="115">
        <v>6878</v>
      </c>
      <c r="J47" s="114">
        <v>4695</v>
      </c>
      <c r="K47" s="114">
        <v>2183</v>
      </c>
      <c r="L47" s="423">
        <v>4227</v>
      </c>
      <c r="M47" s="424">
        <v>3952</v>
      </c>
    </row>
    <row r="48" spans="1:13" ht="11.1" customHeight="1" x14ac:dyDescent="0.2">
      <c r="A48" s="422" t="s">
        <v>388</v>
      </c>
      <c r="B48" s="115">
        <v>51387</v>
      </c>
      <c r="C48" s="114">
        <v>23128</v>
      </c>
      <c r="D48" s="114">
        <v>28259</v>
      </c>
      <c r="E48" s="114">
        <v>35695</v>
      </c>
      <c r="F48" s="114">
        <v>15692</v>
      </c>
      <c r="G48" s="114">
        <v>4840</v>
      </c>
      <c r="H48" s="114">
        <v>18924</v>
      </c>
      <c r="I48" s="115">
        <v>6868</v>
      </c>
      <c r="J48" s="114">
        <v>4635</v>
      </c>
      <c r="K48" s="114">
        <v>2233</v>
      </c>
      <c r="L48" s="423">
        <v>5874</v>
      </c>
      <c r="M48" s="424">
        <v>5111</v>
      </c>
    </row>
    <row r="49" spans="1:17" s="110" customFormat="1" ht="11.1" customHeight="1" x14ac:dyDescent="0.2">
      <c r="A49" s="422" t="s">
        <v>389</v>
      </c>
      <c r="B49" s="115">
        <v>51089</v>
      </c>
      <c r="C49" s="114">
        <v>22928</v>
      </c>
      <c r="D49" s="114">
        <v>28161</v>
      </c>
      <c r="E49" s="114">
        <v>35345</v>
      </c>
      <c r="F49" s="114">
        <v>15744</v>
      </c>
      <c r="G49" s="114">
        <v>4798</v>
      </c>
      <c r="H49" s="114">
        <v>18816</v>
      </c>
      <c r="I49" s="115">
        <v>6996</v>
      </c>
      <c r="J49" s="114">
        <v>4681</v>
      </c>
      <c r="K49" s="114">
        <v>2315</v>
      </c>
      <c r="L49" s="423">
        <v>3614</v>
      </c>
      <c r="M49" s="424">
        <v>4039</v>
      </c>
    </row>
    <row r="50" spans="1:17" ht="15" customHeight="1" x14ac:dyDescent="0.2">
      <c r="A50" s="422" t="s">
        <v>399</v>
      </c>
      <c r="B50" s="143">
        <v>50997</v>
      </c>
      <c r="C50" s="144">
        <v>22828</v>
      </c>
      <c r="D50" s="144">
        <v>28169</v>
      </c>
      <c r="E50" s="144">
        <v>35217</v>
      </c>
      <c r="F50" s="144">
        <v>15780</v>
      </c>
      <c r="G50" s="144">
        <v>4713</v>
      </c>
      <c r="H50" s="144">
        <v>18824</v>
      </c>
      <c r="I50" s="143">
        <v>6657</v>
      </c>
      <c r="J50" s="144">
        <v>4460</v>
      </c>
      <c r="K50" s="144">
        <v>2197</v>
      </c>
      <c r="L50" s="426">
        <v>4302</v>
      </c>
      <c r="M50" s="427">
        <v>4658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0.90423426988523936</v>
      </c>
      <c r="C6" s="480">
        <f>'Tabelle 3.3'!J11</f>
        <v>-2.3040798356325212</v>
      </c>
      <c r="D6" s="481">
        <f t="shared" ref="D6:E9" si="0">IF(OR(AND(B6&gt;=-50,B6&lt;=50),ISNUMBER(B6)=FALSE),B6,"")</f>
        <v>0.90423426988523936</v>
      </c>
      <c r="E6" s="481">
        <f t="shared" si="0"/>
        <v>-2.3040798356325212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0.90423426988523936</v>
      </c>
      <c r="C14" s="480">
        <f>'Tabelle 3.3'!J11</f>
        <v>-2.3040798356325212</v>
      </c>
      <c r="D14" s="481">
        <f>IF(OR(AND(B14&gt;=-50,B14&lt;=50),ISNUMBER(B14)=FALSE),B14,"")</f>
        <v>0.90423426988523936</v>
      </c>
      <c r="E14" s="481">
        <f>IF(OR(AND(C14&gt;=-50,C14&lt;=50),ISNUMBER(C14)=FALSE),C14,"")</f>
        <v>-2.3040798356325212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15.384615384615385</v>
      </c>
      <c r="C15" s="480">
        <f>'Tabelle 3.3'!J12</f>
        <v>0</v>
      </c>
      <c r="D15" s="481">
        <f t="shared" ref="D15:E45" si="3">IF(OR(AND(B15&gt;=-50,B15&lt;=50),ISNUMBER(B15)=FALSE),B15,"")</f>
        <v>15.384615384615385</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3.3898305084745761</v>
      </c>
      <c r="C16" s="480">
        <f>'Tabelle 3.3'!J13</f>
        <v>-25.714285714285715</v>
      </c>
      <c r="D16" s="481">
        <f t="shared" si="3"/>
        <v>3.3898305084745761</v>
      </c>
      <c r="E16" s="481">
        <f t="shared" si="3"/>
        <v>-25.714285714285715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1.6428763802854833</v>
      </c>
      <c r="C17" s="480">
        <f>'Tabelle 3.3'!J14</f>
        <v>0</v>
      </c>
      <c r="D17" s="481">
        <f t="shared" si="3"/>
        <v>1.6428763802854833</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2.3282887077997674</v>
      </c>
      <c r="C18" s="480">
        <f>'Tabelle 3.3'!J15</f>
        <v>30.952380952380953</v>
      </c>
      <c r="D18" s="481">
        <f t="shared" si="3"/>
        <v>2.3282887077997674</v>
      </c>
      <c r="E18" s="481">
        <f t="shared" si="3"/>
        <v>30.952380952380953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4.3103448275862072E-2</v>
      </c>
      <c r="C19" s="480">
        <f>'Tabelle 3.3'!J16</f>
        <v>-3.6363636363636362</v>
      </c>
      <c r="D19" s="481">
        <f t="shared" si="3"/>
        <v>4.3103448275862072E-2</v>
      </c>
      <c r="E19" s="481">
        <f t="shared" si="3"/>
        <v>-3.6363636363636362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7.4906367041198498</v>
      </c>
      <c r="C20" s="480">
        <f>'Tabelle 3.3'!J17</f>
        <v>-21.212121212121211</v>
      </c>
      <c r="D20" s="481">
        <f t="shared" si="3"/>
        <v>7.4906367041198498</v>
      </c>
      <c r="E20" s="481">
        <f t="shared" si="3"/>
        <v>-21.212121212121211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-1.402805611222445</v>
      </c>
      <c r="C21" s="480">
        <f>'Tabelle 3.3'!J18</f>
        <v>2.2123893805309733</v>
      </c>
      <c r="D21" s="481">
        <f t="shared" si="3"/>
        <v>-1.402805611222445</v>
      </c>
      <c r="E21" s="481">
        <f t="shared" si="3"/>
        <v>2.2123893805309733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-2.1528145403211574</v>
      </c>
      <c r="C22" s="480">
        <f>'Tabelle 3.3'!J19</f>
        <v>-4.3144774688398853</v>
      </c>
      <c r="D22" s="481">
        <f t="shared" si="3"/>
        <v>-2.1528145403211574</v>
      </c>
      <c r="E22" s="481">
        <f t="shared" si="3"/>
        <v>-4.3144774688398853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-2.8334786399302527</v>
      </c>
      <c r="C23" s="480">
        <f>'Tabelle 3.3'!J20</f>
        <v>-6.5789473684210522</v>
      </c>
      <c r="D23" s="481">
        <f t="shared" si="3"/>
        <v>-2.8334786399302527</v>
      </c>
      <c r="E23" s="481">
        <f t="shared" si="3"/>
        <v>-6.5789473684210522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-13.231707317073171</v>
      </c>
      <c r="C24" s="480">
        <f>'Tabelle 3.3'!J21</f>
        <v>-6.4436183395291202</v>
      </c>
      <c r="D24" s="481">
        <f t="shared" si="3"/>
        <v>-13.231707317073171</v>
      </c>
      <c r="E24" s="481">
        <f t="shared" si="3"/>
        <v>-6.4436183395291202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2.7750247770069376</v>
      </c>
      <c r="C25" s="480">
        <f>'Tabelle 3.3'!J22</f>
        <v>-21.359223300970875</v>
      </c>
      <c r="D25" s="481">
        <f t="shared" si="3"/>
        <v>2.7750247770069376</v>
      </c>
      <c r="E25" s="481">
        <f t="shared" si="3"/>
        <v>-21.359223300970875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-0.51282051282051277</v>
      </c>
      <c r="C26" s="480">
        <f>'Tabelle 3.3'!J23</f>
        <v>6.666666666666667</v>
      </c>
      <c r="D26" s="481">
        <f t="shared" si="3"/>
        <v>-0.51282051282051277</v>
      </c>
      <c r="E26" s="481">
        <f t="shared" si="3"/>
        <v>6.666666666666667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-1.1472275334608031</v>
      </c>
      <c r="C27" s="480">
        <f>'Tabelle 3.3'!J24</f>
        <v>-2.7444253859348198</v>
      </c>
      <c r="D27" s="481">
        <f t="shared" si="3"/>
        <v>-1.1472275334608031</v>
      </c>
      <c r="E27" s="481">
        <f t="shared" si="3"/>
        <v>-2.7444253859348198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-1.4479430016088255</v>
      </c>
      <c r="C28" s="480">
        <f>'Tabelle 3.3'!J25</f>
        <v>3.9351851851851851</v>
      </c>
      <c r="D28" s="481">
        <f t="shared" si="3"/>
        <v>-1.4479430016088255</v>
      </c>
      <c r="E28" s="481">
        <f t="shared" si="3"/>
        <v>3.9351851851851851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-8.4293193717277486</v>
      </c>
      <c r="C29" s="480">
        <f>'Tabelle 3.3'!J26</f>
        <v>21.875</v>
      </c>
      <c r="D29" s="481">
        <f t="shared" si="3"/>
        <v>-8.4293193717277486</v>
      </c>
      <c r="E29" s="481">
        <f t="shared" si="3"/>
        <v>21.875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2.5865022267899964</v>
      </c>
      <c r="C30" s="480">
        <f>'Tabelle 3.3'!J27</f>
        <v>-6.4516129032258061</v>
      </c>
      <c r="D30" s="481">
        <f t="shared" si="3"/>
        <v>2.5865022267899964</v>
      </c>
      <c r="E30" s="481">
        <f t="shared" si="3"/>
        <v>-6.4516129032258061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5.6726094003241494</v>
      </c>
      <c r="C31" s="480">
        <f>'Tabelle 3.3'!J28</f>
        <v>-4.032258064516129</v>
      </c>
      <c r="D31" s="481">
        <f t="shared" si="3"/>
        <v>5.6726094003241494</v>
      </c>
      <c r="E31" s="481">
        <f t="shared" si="3"/>
        <v>-4.032258064516129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7.1780436312456013</v>
      </c>
      <c r="C32" s="480">
        <f>'Tabelle 3.3'!J29</f>
        <v>12.23021582733813</v>
      </c>
      <c r="D32" s="481">
        <f t="shared" si="3"/>
        <v>7.1780436312456013</v>
      </c>
      <c r="E32" s="481">
        <f t="shared" si="3"/>
        <v>12.23021582733813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5.9252157238734418</v>
      </c>
      <c r="C33" s="480">
        <f>'Tabelle 3.3'!J30</f>
        <v>-2.3952095808383231</v>
      </c>
      <c r="D33" s="481">
        <f t="shared" si="3"/>
        <v>5.9252157238734418</v>
      </c>
      <c r="E33" s="481">
        <f t="shared" si="3"/>
        <v>-2.3952095808383231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2.8237951807228914</v>
      </c>
      <c r="C34" s="480">
        <f>'Tabelle 3.3'!J31</f>
        <v>-3.8647342995169081</v>
      </c>
      <c r="D34" s="481">
        <f t="shared" si="3"/>
        <v>2.8237951807228914</v>
      </c>
      <c r="E34" s="481">
        <f t="shared" si="3"/>
        <v>-3.8647342995169081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15.384615384615385</v>
      </c>
      <c r="C37" s="480">
        <f>'Tabelle 3.3'!J34</f>
        <v>0</v>
      </c>
      <c r="D37" s="481">
        <f t="shared" si="3"/>
        <v>15.384615384615385</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1.0432569974554708</v>
      </c>
      <c r="C38" s="480">
        <f>'Tabelle 3.3'!J35</f>
        <v>-0.79840319361277445</v>
      </c>
      <c r="D38" s="481">
        <f t="shared" si="3"/>
        <v>1.0432569974554708</v>
      </c>
      <c r="E38" s="481">
        <f t="shared" si="3"/>
        <v>-0.79840319361277445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0.86093647367927184</v>
      </c>
      <c r="C39" s="480">
        <f>'Tabelle 3.3'!J36</f>
        <v>-2.4293426484598286</v>
      </c>
      <c r="D39" s="481">
        <f t="shared" si="3"/>
        <v>0.86093647367927184</v>
      </c>
      <c r="E39" s="481">
        <f t="shared" si="3"/>
        <v>-2.4293426484598286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0.86093647367927184</v>
      </c>
      <c r="C45" s="480">
        <f>'Tabelle 3.3'!J36</f>
        <v>-2.4293426484598286</v>
      </c>
      <c r="D45" s="481">
        <f t="shared" si="3"/>
        <v>0.86093647367927184</v>
      </c>
      <c r="E45" s="481">
        <f t="shared" si="3"/>
        <v>-2.4293426484598286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48063</v>
      </c>
      <c r="C51" s="487">
        <v>5444</v>
      </c>
      <c r="D51" s="487">
        <v>1704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48555</v>
      </c>
      <c r="C52" s="487">
        <v>5459</v>
      </c>
      <c r="D52" s="487">
        <v>1758</v>
      </c>
      <c r="E52" s="488">
        <f t="shared" ref="E52:G70" si="11">IF($A$51=37802,IF(COUNTBLANK(B$51:B$70)&gt;0,#N/A,B52/B$51*100),IF(COUNTBLANK(B$51:B$75)&gt;0,#N/A,B52/B$51*100))</f>
        <v>101.02365645090818</v>
      </c>
      <c r="F52" s="488">
        <f t="shared" si="11"/>
        <v>100.27553269654665</v>
      </c>
      <c r="G52" s="488">
        <f t="shared" si="11"/>
        <v>103.16901408450705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49043</v>
      </c>
      <c r="C53" s="487">
        <v>5487</v>
      </c>
      <c r="D53" s="487">
        <v>1839</v>
      </c>
      <c r="E53" s="488">
        <f t="shared" si="11"/>
        <v>102.03899049164637</v>
      </c>
      <c r="F53" s="488">
        <f t="shared" si="11"/>
        <v>100.78986039676707</v>
      </c>
      <c r="G53" s="488">
        <f t="shared" si="11"/>
        <v>107.9225352112676</v>
      </c>
      <c r="H53" s="489">
        <f>IF(ISERROR(L53)=TRUE,IF(MONTH(A53)=MONTH(MAX(A$51:A$75)),A53,""),"")</f>
        <v>41883</v>
      </c>
      <c r="I53" s="488">
        <f t="shared" si="12"/>
        <v>102.03899049164637</v>
      </c>
      <c r="J53" s="488">
        <f t="shared" si="10"/>
        <v>100.78986039676707</v>
      </c>
      <c r="K53" s="488">
        <f t="shared" si="10"/>
        <v>107.9225352112676</v>
      </c>
      <c r="L53" s="488" t="e">
        <f t="shared" si="13"/>
        <v>#N/A</v>
      </c>
    </row>
    <row r="54" spans="1:14" ht="15" customHeight="1" x14ac:dyDescent="0.2">
      <c r="A54" s="490" t="s">
        <v>462</v>
      </c>
      <c r="B54" s="487">
        <v>48727</v>
      </c>
      <c r="C54" s="487">
        <v>5452</v>
      </c>
      <c r="D54" s="487">
        <v>1805</v>
      </c>
      <c r="E54" s="488">
        <f t="shared" si="11"/>
        <v>101.38152008821754</v>
      </c>
      <c r="F54" s="488">
        <f t="shared" si="11"/>
        <v>100.14695077149156</v>
      </c>
      <c r="G54" s="488">
        <f t="shared" si="11"/>
        <v>105.92723004694835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49004</v>
      </c>
      <c r="C55" s="487">
        <v>5140</v>
      </c>
      <c r="D55" s="487">
        <v>1790</v>
      </c>
      <c r="E55" s="488">
        <f t="shared" si="11"/>
        <v>101.95784699248902</v>
      </c>
      <c r="F55" s="488">
        <f t="shared" si="11"/>
        <v>94.415870683321089</v>
      </c>
      <c r="G55" s="488">
        <f t="shared" si="11"/>
        <v>105.0469483568075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49241</v>
      </c>
      <c r="C56" s="487">
        <v>5186</v>
      </c>
      <c r="D56" s="487">
        <v>1872</v>
      </c>
      <c r="E56" s="488">
        <f t="shared" si="11"/>
        <v>102.45094979506064</v>
      </c>
      <c r="F56" s="488">
        <f t="shared" si="11"/>
        <v>95.260837619397492</v>
      </c>
      <c r="G56" s="488">
        <f t="shared" si="11"/>
        <v>109.85915492957747</v>
      </c>
      <c r="H56" s="489" t="str">
        <f t="shared" si="14"/>
        <v/>
      </c>
      <c r="I56" s="488" t="str">
        <f t="shared" si="12"/>
        <v/>
      </c>
      <c r="J56" s="488" t="str">
        <f t="shared" si="10"/>
        <v/>
      </c>
      <c r="K56" s="488" t="str">
        <f t="shared" si="10"/>
        <v/>
      </c>
      <c r="L56" s="488" t="e">
        <f t="shared" si="13"/>
        <v>#N/A</v>
      </c>
    </row>
    <row r="57" spans="1:14" ht="15" customHeight="1" x14ac:dyDescent="0.2">
      <c r="A57" s="490">
        <v>42248</v>
      </c>
      <c r="B57" s="487">
        <v>49890</v>
      </c>
      <c r="C57" s="487">
        <v>5098</v>
      </c>
      <c r="D57" s="487">
        <v>1954</v>
      </c>
      <c r="E57" s="488">
        <f t="shared" si="11"/>
        <v>103.80126084514076</v>
      </c>
      <c r="F57" s="488">
        <f t="shared" si="11"/>
        <v>93.644379132990451</v>
      </c>
      <c r="G57" s="488">
        <f t="shared" si="11"/>
        <v>114.67136150234742</v>
      </c>
      <c r="H57" s="489">
        <f t="shared" si="14"/>
        <v>42248</v>
      </c>
      <c r="I57" s="488">
        <f t="shared" si="12"/>
        <v>103.80126084514076</v>
      </c>
      <c r="J57" s="488">
        <f t="shared" si="10"/>
        <v>93.644379132990451</v>
      </c>
      <c r="K57" s="488">
        <f t="shared" si="10"/>
        <v>114.67136150234742</v>
      </c>
      <c r="L57" s="488" t="e">
        <f t="shared" si="13"/>
        <v>#N/A</v>
      </c>
    </row>
    <row r="58" spans="1:14" ht="15" customHeight="1" x14ac:dyDescent="0.2">
      <c r="A58" s="490" t="s">
        <v>465</v>
      </c>
      <c r="B58" s="487">
        <v>49661</v>
      </c>
      <c r="C58" s="487">
        <v>5049</v>
      </c>
      <c r="D58" s="487">
        <v>1918</v>
      </c>
      <c r="E58" s="488">
        <f t="shared" si="11"/>
        <v>103.32480286290911</v>
      </c>
      <c r="F58" s="488">
        <f t="shared" si="11"/>
        <v>92.744305657604698</v>
      </c>
      <c r="G58" s="488">
        <f t="shared" si="11"/>
        <v>112.55868544600941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49827</v>
      </c>
      <c r="C59" s="487">
        <v>4988</v>
      </c>
      <c r="D59" s="487">
        <v>1898</v>
      </c>
      <c r="E59" s="488">
        <f t="shared" si="11"/>
        <v>103.67018288496348</v>
      </c>
      <c r="F59" s="488">
        <f t="shared" si="11"/>
        <v>91.623806024981633</v>
      </c>
      <c r="G59" s="488">
        <f t="shared" si="11"/>
        <v>111.3849765258216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49893</v>
      </c>
      <c r="C60" s="487">
        <v>4999</v>
      </c>
      <c r="D60" s="487">
        <v>1929</v>
      </c>
      <c r="E60" s="488">
        <f t="shared" si="11"/>
        <v>103.80750265276824</v>
      </c>
      <c r="F60" s="488">
        <f t="shared" si="11"/>
        <v>91.825863335782515</v>
      </c>
      <c r="G60" s="488">
        <f t="shared" si="11"/>
        <v>113.20422535211267</v>
      </c>
      <c r="H60" s="489" t="str">
        <f t="shared" si="14"/>
        <v/>
      </c>
      <c r="I60" s="488" t="str">
        <f t="shared" si="12"/>
        <v/>
      </c>
      <c r="J60" s="488" t="str">
        <f t="shared" si="10"/>
        <v/>
      </c>
      <c r="K60" s="488" t="str">
        <f t="shared" si="10"/>
        <v/>
      </c>
      <c r="L60" s="488" t="e">
        <f t="shared" si="13"/>
        <v>#N/A</v>
      </c>
    </row>
    <row r="61" spans="1:14" ht="15" customHeight="1" x14ac:dyDescent="0.2">
      <c r="A61" s="490">
        <v>42614</v>
      </c>
      <c r="B61" s="487">
        <v>50827</v>
      </c>
      <c r="C61" s="487">
        <v>4955</v>
      </c>
      <c r="D61" s="487">
        <v>2014</v>
      </c>
      <c r="E61" s="488">
        <f t="shared" si="11"/>
        <v>105.75078542745979</v>
      </c>
      <c r="F61" s="488">
        <f t="shared" si="11"/>
        <v>91.017634092578987</v>
      </c>
      <c r="G61" s="488">
        <f t="shared" si="11"/>
        <v>118.1924882629108</v>
      </c>
      <c r="H61" s="489">
        <f t="shared" si="14"/>
        <v>42614</v>
      </c>
      <c r="I61" s="488">
        <f t="shared" si="12"/>
        <v>105.75078542745979</v>
      </c>
      <c r="J61" s="488">
        <f t="shared" si="10"/>
        <v>91.017634092578987</v>
      </c>
      <c r="K61" s="488">
        <f t="shared" si="10"/>
        <v>118.1924882629108</v>
      </c>
      <c r="L61" s="488" t="e">
        <f t="shared" si="13"/>
        <v>#N/A</v>
      </c>
    </row>
    <row r="62" spans="1:14" ht="15" customHeight="1" x14ac:dyDescent="0.2">
      <c r="A62" s="490" t="s">
        <v>468</v>
      </c>
      <c r="B62" s="487">
        <v>50447</v>
      </c>
      <c r="C62" s="487">
        <v>4890</v>
      </c>
      <c r="D62" s="487">
        <v>1983</v>
      </c>
      <c r="E62" s="488">
        <f t="shared" si="11"/>
        <v>104.9601564613112</v>
      </c>
      <c r="F62" s="488">
        <f t="shared" si="11"/>
        <v>89.823659074210141</v>
      </c>
      <c r="G62" s="488">
        <f t="shared" si="11"/>
        <v>116.37323943661973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50116</v>
      </c>
      <c r="C63" s="487">
        <v>4969</v>
      </c>
      <c r="D63" s="487">
        <v>1915</v>
      </c>
      <c r="E63" s="488">
        <f t="shared" si="11"/>
        <v>104.27147701974494</v>
      </c>
      <c r="F63" s="488">
        <f t="shared" si="11"/>
        <v>91.274797942689204</v>
      </c>
      <c r="G63" s="488">
        <f t="shared" si="11"/>
        <v>112.38262910798123</v>
      </c>
      <c r="H63" s="489" t="str">
        <f t="shared" si="14"/>
        <v/>
      </c>
      <c r="I63" s="488" t="str">
        <f t="shared" si="12"/>
        <v/>
      </c>
      <c r="J63" s="488" t="str">
        <f t="shared" si="10"/>
        <v/>
      </c>
      <c r="K63" s="488" t="str">
        <f t="shared" si="10"/>
        <v/>
      </c>
      <c r="L63" s="488" t="e">
        <f t="shared" si="13"/>
        <v>#N/A</v>
      </c>
    </row>
    <row r="64" spans="1:14" ht="15" customHeight="1" x14ac:dyDescent="0.2">
      <c r="A64" s="490" t="s">
        <v>470</v>
      </c>
      <c r="B64" s="487">
        <v>50375</v>
      </c>
      <c r="C64" s="487">
        <v>5075</v>
      </c>
      <c r="D64" s="487">
        <v>1973</v>
      </c>
      <c r="E64" s="488">
        <f t="shared" si="11"/>
        <v>104.81035307825147</v>
      </c>
      <c r="F64" s="488">
        <f t="shared" si="11"/>
        <v>93.221895664952243</v>
      </c>
      <c r="G64" s="488">
        <f t="shared" si="11"/>
        <v>115.78638497652582</v>
      </c>
      <c r="H64" s="489" t="str">
        <f t="shared" si="14"/>
        <v/>
      </c>
      <c r="I64" s="488" t="str">
        <f t="shared" si="12"/>
        <v/>
      </c>
      <c r="J64" s="488" t="str">
        <f t="shared" si="10"/>
        <v/>
      </c>
      <c r="K64" s="488" t="str">
        <f t="shared" si="10"/>
        <v/>
      </c>
      <c r="L64" s="488" t="e">
        <f t="shared" si="13"/>
        <v>#N/A</v>
      </c>
    </row>
    <row r="65" spans="1:12" ht="15" customHeight="1" x14ac:dyDescent="0.2">
      <c r="A65" s="490">
        <v>42979</v>
      </c>
      <c r="B65" s="487">
        <v>50929</v>
      </c>
      <c r="C65" s="487">
        <v>4900</v>
      </c>
      <c r="D65" s="487">
        <v>2083</v>
      </c>
      <c r="E65" s="488">
        <f t="shared" si="11"/>
        <v>105.9630068867944</v>
      </c>
      <c r="F65" s="488">
        <f t="shared" si="11"/>
        <v>90.007347538574578</v>
      </c>
      <c r="G65" s="488">
        <f t="shared" si="11"/>
        <v>122.24178403755867</v>
      </c>
      <c r="H65" s="489">
        <f t="shared" si="14"/>
        <v>42979</v>
      </c>
      <c r="I65" s="488">
        <f t="shared" si="12"/>
        <v>105.9630068867944</v>
      </c>
      <c r="J65" s="488">
        <f t="shared" si="10"/>
        <v>90.007347538574578</v>
      </c>
      <c r="K65" s="488">
        <f t="shared" si="10"/>
        <v>122.24178403755867</v>
      </c>
      <c r="L65" s="488" t="e">
        <f t="shared" si="13"/>
        <v>#N/A</v>
      </c>
    </row>
    <row r="66" spans="1:12" ht="15" customHeight="1" x14ac:dyDescent="0.2">
      <c r="A66" s="490" t="s">
        <v>471</v>
      </c>
      <c r="B66" s="487">
        <v>50647</v>
      </c>
      <c r="C66" s="487">
        <v>4947</v>
      </c>
      <c r="D66" s="487">
        <v>2092</v>
      </c>
      <c r="E66" s="488">
        <f t="shared" si="11"/>
        <v>105.37627696981046</v>
      </c>
      <c r="F66" s="488">
        <f t="shared" si="11"/>
        <v>90.870683321087427</v>
      </c>
      <c r="G66" s="488">
        <f t="shared" si="11"/>
        <v>122.7699530516432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50471</v>
      </c>
      <c r="C67" s="487">
        <v>4946</v>
      </c>
      <c r="D67" s="487">
        <v>2100</v>
      </c>
      <c r="E67" s="488">
        <f t="shared" si="11"/>
        <v>105.01009092233112</v>
      </c>
      <c r="F67" s="488">
        <f t="shared" si="11"/>
        <v>90.852314474650996</v>
      </c>
      <c r="G67" s="488">
        <f t="shared" si="11"/>
        <v>123.2394366197183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50417</v>
      </c>
      <c r="C68" s="487">
        <v>4851</v>
      </c>
      <c r="D68" s="487">
        <v>2125</v>
      </c>
      <c r="E68" s="488">
        <f t="shared" si="11"/>
        <v>104.89773838503631</v>
      </c>
      <c r="F68" s="488">
        <f t="shared" si="11"/>
        <v>89.107274063188839</v>
      </c>
      <c r="G68" s="488">
        <f t="shared" si="11"/>
        <v>124.70657276995306</v>
      </c>
      <c r="H68" s="489" t="str">
        <f t="shared" si="14"/>
        <v/>
      </c>
      <c r="I68" s="488" t="str">
        <f t="shared" si="12"/>
        <v/>
      </c>
      <c r="J68" s="488" t="str">
        <f t="shared" si="12"/>
        <v/>
      </c>
      <c r="K68" s="488" t="str">
        <f t="shared" si="12"/>
        <v/>
      </c>
      <c r="L68" s="488" t="e">
        <f t="shared" si="13"/>
        <v>#N/A</v>
      </c>
    </row>
    <row r="69" spans="1:12" ht="15" customHeight="1" x14ac:dyDescent="0.2">
      <c r="A69" s="490">
        <v>43344</v>
      </c>
      <c r="B69" s="487">
        <v>51273</v>
      </c>
      <c r="C69" s="487">
        <v>4879</v>
      </c>
      <c r="D69" s="487">
        <v>2221</v>
      </c>
      <c r="E69" s="488">
        <f t="shared" si="11"/>
        <v>106.67873416141313</v>
      </c>
      <c r="F69" s="488">
        <f t="shared" si="11"/>
        <v>89.621601763409259</v>
      </c>
      <c r="G69" s="488">
        <f t="shared" si="11"/>
        <v>130.34037558685446</v>
      </c>
      <c r="H69" s="489">
        <f t="shared" si="14"/>
        <v>43344</v>
      </c>
      <c r="I69" s="488">
        <f t="shared" si="12"/>
        <v>106.67873416141313</v>
      </c>
      <c r="J69" s="488">
        <f t="shared" si="12"/>
        <v>89.621601763409259</v>
      </c>
      <c r="K69" s="488">
        <f t="shared" si="12"/>
        <v>130.34037558685446</v>
      </c>
      <c r="L69" s="488" t="e">
        <f t="shared" si="13"/>
        <v>#N/A</v>
      </c>
    </row>
    <row r="70" spans="1:12" ht="15" customHeight="1" x14ac:dyDescent="0.2">
      <c r="A70" s="490" t="s">
        <v>474</v>
      </c>
      <c r="B70" s="487">
        <v>50815</v>
      </c>
      <c r="C70" s="487">
        <v>4801</v>
      </c>
      <c r="D70" s="487">
        <v>2241</v>
      </c>
      <c r="E70" s="488">
        <f t="shared" si="11"/>
        <v>105.72581819694985</v>
      </c>
      <c r="F70" s="488">
        <f t="shared" si="11"/>
        <v>88.188831741366641</v>
      </c>
      <c r="G70" s="488">
        <f t="shared" si="11"/>
        <v>131.51408450704224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50540</v>
      </c>
      <c r="C71" s="487">
        <v>4627</v>
      </c>
      <c r="D71" s="487">
        <v>2187</v>
      </c>
      <c r="E71" s="491">
        <f t="shared" ref="E71:G75" si="15">IF($A$51=37802,IF(COUNTBLANK(B$51:B$70)&gt;0,#N/A,IF(ISBLANK(B71)=FALSE,B71/B$51*100,#N/A)),IF(COUNTBLANK(B$51:B$75)&gt;0,#N/A,B71/B$51*100))</f>
        <v>105.15365249776336</v>
      </c>
      <c r="F71" s="491">
        <f t="shared" si="15"/>
        <v>84.992652461425422</v>
      </c>
      <c r="G71" s="491">
        <f t="shared" si="15"/>
        <v>128.3450704225352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50834</v>
      </c>
      <c r="C72" s="487">
        <v>4695</v>
      </c>
      <c r="D72" s="487">
        <v>2183</v>
      </c>
      <c r="E72" s="491">
        <f t="shared" si="15"/>
        <v>105.76534964525726</v>
      </c>
      <c r="F72" s="491">
        <f t="shared" si="15"/>
        <v>86.241734019103603</v>
      </c>
      <c r="G72" s="491">
        <f t="shared" si="15"/>
        <v>128.11032863849766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51387</v>
      </c>
      <c r="C73" s="487">
        <v>4635</v>
      </c>
      <c r="D73" s="487">
        <v>2233</v>
      </c>
      <c r="E73" s="491">
        <f t="shared" si="15"/>
        <v>106.91592285125773</v>
      </c>
      <c r="F73" s="491">
        <f t="shared" si="15"/>
        <v>85.139603232916969</v>
      </c>
      <c r="G73" s="491">
        <f t="shared" si="15"/>
        <v>131.04460093896714</v>
      </c>
      <c r="H73" s="492">
        <f>IF(A$51=37802,IF(ISERROR(L73)=TRUE,IF(ISBLANK(A73)=FALSE,IF(MONTH(A73)=MONTH(MAX(A$51:A$75)),A73,""),""),""),IF(ISERROR(L73)=TRUE,IF(MONTH(A73)=MONTH(MAX(A$51:A$75)),A73,""),""))</f>
        <v>43709</v>
      </c>
      <c r="I73" s="488">
        <f t="shared" si="12"/>
        <v>106.91592285125773</v>
      </c>
      <c r="J73" s="488">
        <f t="shared" si="12"/>
        <v>85.139603232916969</v>
      </c>
      <c r="K73" s="488">
        <f t="shared" si="12"/>
        <v>131.04460093896714</v>
      </c>
      <c r="L73" s="488" t="e">
        <f t="shared" si="13"/>
        <v>#N/A</v>
      </c>
    </row>
    <row r="74" spans="1:12" ht="15" customHeight="1" x14ac:dyDescent="0.2">
      <c r="A74" s="490" t="s">
        <v>477</v>
      </c>
      <c r="B74" s="487">
        <v>51089</v>
      </c>
      <c r="C74" s="487">
        <v>4681</v>
      </c>
      <c r="D74" s="487">
        <v>2315</v>
      </c>
      <c r="E74" s="491">
        <f t="shared" si="15"/>
        <v>106.29590329359382</v>
      </c>
      <c r="F74" s="491">
        <f t="shared" si="15"/>
        <v>85.984570168993386</v>
      </c>
      <c r="G74" s="491">
        <f t="shared" si="15"/>
        <v>135.85680751173709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50997</v>
      </c>
      <c r="C75" s="493">
        <v>4460</v>
      </c>
      <c r="D75" s="493">
        <v>2197</v>
      </c>
      <c r="E75" s="491">
        <f t="shared" si="15"/>
        <v>106.10448785968416</v>
      </c>
      <c r="F75" s="491">
        <f t="shared" si="15"/>
        <v>81.925055106539318</v>
      </c>
      <c r="G75" s="491">
        <f t="shared" si="15"/>
        <v>128.93192488262909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106.91592285125773</v>
      </c>
      <c r="J77" s="488">
        <f>IF(J75&lt;&gt;"",J75,IF(J74&lt;&gt;"",J74,IF(J73&lt;&gt;"",J73,IF(J72&lt;&gt;"",J72,IF(J71&lt;&gt;"",J71,IF(J70&lt;&gt;"",J70,""))))))</f>
        <v>85.139603232916969</v>
      </c>
      <c r="K77" s="488">
        <f>IF(K75&lt;&gt;"",K75,IF(K74&lt;&gt;"",K74,IF(K73&lt;&gt;"",K73,IF(K72&lt;&gt;"",K72,IF(K71&lt;&gt;"",K71,IF(K70&lt;&gt;"",K70,""))))))</f>
        <v>131.04460093896714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+6,9%</v>
      </c>
      <c r="J79" s="488" t="str">
        <f>"GeB - ausschließlich: "&amp;IF(J77&gt;100,"+","")&amp;TEXT(J77-100,"0,0")&amp;"%"</f>
        <v>GeB - ausschließlich: -14,9%</v>
      </c>
      <c r="K79" s="488" t="str">
        <f>"GeB - im Nebenjob: "&amp;IF(K77&gt;100,"+","")&amp;TEXT(K77-100,"0,0")&amp;"%"</f>
        <v>GeB - im Nebenjob: +31,0%</v>
      </c>
    </row>
    <row r="81" spans="9:9" ht="15" customHeight="1" x14ac:dyDescent="0.2">
      <c r="I81" s="488" t="str">
        <f>IF(ISERROR(HLOOKUP(1,I$78:K$79,2,FALSE)),"",HLOOKUP(1,I$78:K$79,2,FALSE))</f>
        <v>GeB - im Nebenjob: +31,0%</v>
      </c>
    </row>
    <row r="82" spans="9:9" ht="15" customHeight="1" x14ac:dyDescent="0.2">
      <c r="I82" s="488" t="str">
        <f>IF(ISERROR(HLOOKUP(2,I$78:K$79,2,FALSE)),"",HLOOKUP(2,I$78:K$79,2,FALSE))</f>
        <v>SvB: +6,9%</v>
      </c>
    </row>
    <row r="83" spans="9:9" ht="15" customHeight="1" x14ac:dyDescent="0.2">
      <c r="I83" s="488" t="str">
        <f>IF(ISERROR(HLOOKUP(3,I$78:K$79,2,FALSE)),"",HLOOKUP(3,I$78:K$79,2,FALSE))</f>
        <v>GeB - ausschließlich: -14,9%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50997</v>
      </c>
      <c r="E12" s="114">
        <v>51089</v>
      </c>
      <c r="F12" s="114">
        <v>51387</v>
      </c>
      <c r="G12" s="114">
        <v>50834</v>
      </c>
      <c r="H12" s="114">
        <v>50540</v>
      </c>
      <c r="I12" s="115">
        <v>457</v>
      </c>
      <c r="J12" s="116">
        <v>0.90423426988523936</v>
      </c>
      <c r="N12" s="117"/>
    </row>
    <row r="13" spans="1:15" s="110" customFormat="1" ht="13.5" customHeight="1" x14ac:dyDescent="0.2">
      <c r="A13" s="118" t="s">
        <v>105</v>
      </c>
      <c r="B13" s="119" t="s">
        <v>106</v>
      </c>
      <c r="C13" s="113">
        <v>44.763417455928781</v>
      </c>
      <c r="D13" s="114">
        <v>22828</v>
      </c>
      <c r="E13" s="114">
        <v>22928</v>
      </c>
      <c r="F13" s="114">
        <v>23128</v>
      </c>
      <c r="G13" s="114">
        <v>22817</v>
      </c>
      <c r="H13" s="114">
        <v>22664</v>
      </c>
      <c r="I13" s="115">
        <v>164</v>
      </c>
      <c r="J13" s="116">
        <v>0.72361454288739857</v>
      </c>
    </row>
    <row r="14" spans="1:15" s="110" customFormat="1" ht="13.5" customHeight="1" x14ac:dyDescent="0.2">
      <c r="A14" s="120"/>
      <c r="B14" s="119" t="s">
        <v>107</v>
      </c>
      <c r="C14" s="113">
        <v>55.236582544071219</v>
      </c>
      <c r="D14" s="114">
        <v>28169</v>
      </c>
      <c r="E14" s="114">
        <v>28161</v>
      </c>
      <c r="F14" s="114">
        <v>28259</v>
      </c>
      <c r="G14" s="114">
        <v>28017</v>
      </c>
      <c r="H14" s="114">
        <v>27876</v>
      </c>
      <c r="I14" s="115">
        <v>293</v>
      </c>
      <c r="J14" s="116">
        <v>1.0510833692064858</v>
      </c>
    </row>
    <row r="15" spans="1:15" s="110" customFormat="1" ht="13.5" customHeight="1" x14ac:dyDescent="0.2">
      <c r="A15" s="118" t="s">
        <v>105</v>
      </c>
      <c r="B15" s="121" t="s">
        <v>108</v>
      </c>
      <c r="C15" s="113">
        <v>9.2417201011824233</v>
      </c>
      <c r="D15" s="114">
        <v>4713</v>
      </c>
      <c r="E15" s="114">
        <v>4798</v>
      </c>
      <c r="F15" s="114">
        <v>4840</v>
      </c>
      <c r="G15" s="114">
        <v>4341</v>
      </c>
      <c r="H15" s="114">
        <v>4465</v>
      </c>
      <c r="I15" s="115">
        <v>248</v>
      </c>
      <c r="J15" s="116">
        <v>5.5543113101903696</v>
      </c>
    </row>
    <row r="16" spans="1:15" s="110" customFormat="1" ht="13.5" customHeight="1" x14ac:dyDescent="0.2">
      <c r="A16" s="118"/>
      <c r="B16" s="121" t="s">
        <v>109</v>
      </c>
      <c r="C16" s="113">
        <v>65.721513030178244</v>
      </c>
      <c r="D16" s="114">
        <v>33516</v>
      </c>
      <c r="E16" s="114">
        <v>33504</v>
      </c>
      <c r="F16" s="114">
        <v>33810</v>
      </c>
      <c r="G16" s="114">
        <v>33818</v>
      </c>
      <c r="H16" s="114">
        <v>33586</v>
      </c>
      <c r="I16" s="115">
        <v>-70</v>
      </c>
      <c r="J16" s="116">
        <v>-0.20842017507294705</v>
      </c>
    </row>
    <row r="17" spans="1:10" s="110" customFormat="1" ht="13.5" customHeight="1" x14ac:dyDescent="0.2">
      <c r="A17" s="118"/>
      <c r="B17" s="121" t="s">
        <v>110</v>
      </c>
      <c r="C17" s="113">
        <v>23.848461674216129</v>
      </c>
      <c r="D17" s="114">
        <v>12162</v>
      </c>
      <c r="E17" s="114">
        <v>12144</v>
      </c>
      <c r="F17" s="114">
        <v>12103</v>
      </c>
      <c r="G17" s="114">
        <v>12066</v>
      </c>
      <c r="H17" s="114">
        <v>11886</v>
      </c>
      <c r="I17" s="115">
        <v>276</v>
      </c>
      <c r="J17" s="116">
        <v>2.3220595658758203</v>
      </c>
    </row>
    <row r="18" spans="1:10" s="110" customFormat="1" ht="13.5" customHeight="1" x14ac:dyDescent="0.2">
      <c r="A18" s="120"/>
      <c r="B18" s="121" t="s">
        <v>111</v>
      </c>
      <c r="C18" s="113">
        <v>1.1883051944232013</v>
      </c>
      <c r="D18" s="114">
        <v>606</v>
      </c>
      <c r="E18" s="114">
        <v>643</v>
      </c>
      <c r="F18" s="114">
        <v>634</v>
      </c>
      <c r="G18" s="114">
        <v>609</v>
      </c>
      <c r="H18" s="114">
        <v>603</v>
      </c>
      <c r="I18" s="115">
        <v>3</v>
      </c>
      <c r="J18" s="116">
        <v>0.49751243781094528</v>
      </c>
    </row>
    <row r="19" spans="1:10" s="110" customFormat="1" ht="13.5" customHeight="1" x14ac:dyDescent="0.2">
      <c r="A19" s="120"/>
      <c r="B19" s="121" t="s">
        <v>112</v>
      </c>
      <c r="C19" s="113">
        <v>0.31374394572229741</v>
      </c>
      <c r="D19" s="114">
        <v>160</v>
      </c>
      <c r="E19" s="114">
        <v>181</v>
      </c>
      <c r="F19" s="114">
        <v>196</v>
      </c>
      <c r="G19" s="114">
        <v>171</v>
      </c>
      <c r="H19" s="114">
        <v>178</v>
      </c>
      <c r="I19" s="115">
        <v>-18</v>
      </c>
      <c r="J19" s="116">
        <v>-10.112359550561798</v>
      </c>
    </row>
    <row r="20" spans="1:10" s="110" customFormat="1" ht="13.5" customHeight="1" x14ac:dyDescent="0.2">
      <c r="A20" s="118" t="s">
        <v>113</v>
      </c>
      <c r="B20" s="122" t="s">
        <v>114</v>
      </c>
      <c r="C20" s="113">
        <v>69.057003353138427</v>
      </c>
      <c r="D20" s="114">
        <v>35217</v>
      </c>
      <c r="E20" s="114">
        <v>35345</v>
      </c>
      <c r="F20" s="114">
        <v>35695</v>
      </c>
      <c r="G20" s="114">
        <v>35325</v>
      </c>
      <c r="H20" s="114">
        <v>35245</v>
      </c>
      <c r="I20" s="115">
        <v>-28</v>
      </c>
      <c r="J20" s="116">
        <v>-7.9443892750744788E-2</v>
      </c>
    </row>
    <row r="21" spans="1:10" s="110" customFormat="1" ht="13.5" customHeight="1" x14ac:dyDescent="0.2">
      <c r="A21" s="120"/>
      <c r="B21" s="122" t="s">
        <v>115</v>
      </c>
      <c r="C21" s="113">
        <v>30.94299664686158</v>
      </c>
      <c r="D21" s="114">
        <v>15780</v>
      </c>
      <c r="E21" s="114">
        <v>15744</v>
      </c>
      <c r="F21" s="114">
        <v>15692</v>
      </c>
      <c r="G21" s="114">
        <v>15509</v>
      </c>
      <c r="H21" s="114">
        <v>15295</v>
      </c>
      <c r="I21" s="115">
        <v>485</v>
      </c>
      <c r="J21" s="116">
        <v>3.1709709055246811</v>
      </c>
    </row>
    <row r="22" spans="1:10" s="110" customFormat="1" ht="13.5" customHeight="1" x14ac:dyDescent="0.2">
      <c r="A22" s="118" t="s">
        <v>113</v>
      </c>
      <c r="B22" s="122" t="s">
        <v>116</v>
      </c>
      <c r="C22" s="113">
        <v>96.119379571347338</v>
      </c>
      <c r="D22" s="114">
        <v>49018</v>
      </c>
      <c r="E22" s="114">
        <v>49151</v>
      </c>
      <c r="F22" s="114">
        <v>49423</v>
      </c>
      <c r="G22" s="114">
        <v>48897</v>
      </c>
      <c r="H22" s="114">
        <v>48760</v>
      </c>
      <c r="I22" s="115">
        <v>258</v>
      </c>
      <c r="J22" s="116">
        <v>0.52912223133716163</v>
      </c>
    </row>
    <row r="23" spans="1:10" s="110" customFormat="1" ht="13.5" customHeight="1" x14ac:dyDescent="0.2">
      <c r="A23" s="123"/>
      <c r="B23" s="124" t="s">
        <v>117</v>
      </c>
      <c r="C23" s="125">
        <v>3.8629723317057865</v>
      </c>
      <c r="D23" s="114">
        <v>1970</v>
      </c>
      <c r="E23" s="114">
        <v>1927</v>
      </c>
      <c r="F23" s="114">
        <v>1953</v>
      </c>
      <c r="G23" s="114">
        <v>1921</v>
      </c>
      <c r="H23" s="114">
        <v>1765</v>
      </c>
      <c r="I23" s="115">
        <v>205</v>
      </c>
      <c r="J23" s="116">
        <v>11.614730878186968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6657</v>
      </c>
      <c r="E26" s="114">
        <v>6996</v>
      </c>
      <c r="F26" s="114">
        <v>6868</v>
      </c>
      <c r="G26" s="114">
        <v>6878</v>
      </c>
      <c r="H26" s="140">
        <v>6814</v>
      </c>
      <c r="I26" s="115">
        <v>-157</v>
      </c>
      <c r="J26" s="116">
        <v>-2.3040798356325212</v>
      </c>
    </row>
    <row r="27" spans="1:10" s="110" customFormat="1" ht="13.5" customHeight="1" x14ac:dyDescent="0.2">
      <c r="A27" s="118" t="s">
        <v>105</v>
      </c>
      <c r="B27" s="119" t="s">
        <v>106</v>
      </c>
      <c r="C27" s="113">
        <v>47.183415953132041</v>
      </c>
      <c r="D27" s="115">
        <v>3141</v>
      </c>
      <c r="E27" s="114">
        <v>3254</v>
      </c>
      <c r="F27" s="114">
        <v>3209</v>
      </c>
      <c r="G27" s="114">
        <v>3172</v>
      </c>
      <c r="H27" s="140">
        <v>3123</v>
      </c>
      <c r="I27" s="115">
        <v>18</v>
      </c>
      <c r="J27" s="116">
        <v>0.57636887608069165</v>
      </c>
    </row>
    <row r="28" spans="1:10" s="110" customFormat="1" ht="13.5" customHeight="1" x14ac:dyDescent="0.2">
      <c r="A28" s="120"/>
      <c r="B28" s="119" t="s">
        <v>107</v>
      </c>
      <c r="C28" s="113">
        <v>52.816584046867959</v>
      </c>
      <c r="D28" s="115">
        <v>3516</v>
      </c>
      <c r="E28" s="114">
        <v>3742</v>
      </c>
      <c r="F28" s="114">
        <v>3659</v>
      </c>
      <c r="G28" s="114">
        <v>3706</v>
      </c>
      <c r="H28" s="140">
        <v>3691</v>
      </c>
      <c r="I28" s="115">
        <v>-175</v>
      </c>
      <c r="J28" s="116">
        <v>-4.7412625304795446</v>
      </c>
    </row>
    <row r="29" spans="1:10" s="110" customFormat="1" ht="13.5" customHeight="1" x14ac:dyDescent="0.2">
      <c r="A29" s="118" t="s">
        <v>105</v>
      </c>
      <c r="B29" s="121" t="s">
        <v>108</v>
      </c>
      <c r="C29" s="113">
        <v>15.111912272795553</v>
      </c>
      <c r="D29" s="115">
        <v>1006</v>
      </c>
      <c r="E29" s="114">
        <v>1072</v>
      </c>
      <c r="F29" s="114">
        <v>1068</v>
      </c>
      <c r="G29" s="114">
        <v>1069</v>
      </c>
      <c r="H29" s="140">
        <v>986</v>
      </c>
      <c r="I29" s="115">
        <v>20</v>
      </c>
      <c r="J29" s="116">
        <v>2.028397565922921</v>
      </c>
    </row>
    <row r="30" spans="1:10" s="110" customFormat="1" ht="13.5" customHeight="1" x14ac:dyDescent="0.2">
      <c r="A30" s="118"/>
      <c r="B30" s="121" t="s">
        <v>109</v>
      </c>
      <c r="C30" s="113">
        <v>41.17470331981373</v>
      </c>
      <c r="D30" s="115">
        <v>2741</v>
      </c>
      <c r="E30" s="114">
        <v>2931</v>
      </c>
      <c r="F30" s="114">
        <v>2807</v>
      </c>
      <c r="G30" s="114">
        <v>2837</v>
      </c>
      <c r="H30" s="140">
        <v>2880</v>
      </c>
      <c r="I30" s="115">
        <v>-139</v>
      </c>
      <c r="J30" s="116">
        <v>-4.8263888888888893</v>
      </c>
    </row>
    <row r="31" spans="1:10" s="110" customFormat="1" ht="13.5" customHeight="1" x14ac:dyDescent="0.2">
      <c r="A31" s="118"/>
      <c r="B31" s="121" t="s">
        <v>110</v>
      </c>
      <c r="C31" s="113">
        <v>20.129187321616342</v>
      </c>
      <c r="D31" s="115">
        <v>1340</v>
      </c>
      <c r="E31" s="114">
        <v>1369</v>
      </c>
      <c r="F31" s="114">
        <v>1398</v>
      </c>
      <c r="G31" s="114">
        <v>1416</v>
      </c>
      <c r="H31" s="140">
        <v>1440</v>
      </c>
      <c r="I31" s="115">
        <v>-100</v>
      </c>
      <c r="J31" s="116">
        <v>-6.9444444444444446</v>
      </c>
    </row>
    <row r="32" spans="1:10" s="110" customFormat="1" ht="13.5" customHeight="1" x14ac:dyDescent="0.2">
      <c r="A32" s="120"/>
      <c r="B32" s="121" t="s">
        <v>111</v>
      </c>
      <c r="C32" s="113">
        <v>23.584197085774374</v>
      </c>
      <c r="D32" s="115">
        <v>1570</v>
      </c>
      <c r="E32" s="114">
        <v>1624</v>
      </c>
      <c r="F32" s="114">
        <v>1595</v>
      </c>
      <c r="G32" s="114">
        <v>1556</v>
      </c>
      <c r="H32" s="140">
        <v>1508</v>
      </c>
      <c r="I32" s="115">
        <v>62</v>
      </c>
      <c r="J32" s="116">
        <v>4.1114058355437662</v>
      </c>
    </row>
    <row r="33" spans="1:10" s="110" customFormat="1" ht="13.5" customHeight="1" x14ac:dyDescent="0.2">
      <c r="A33" s="120"/>
      <c r="B33" s="121" t="s">
        <v>112</v>
      </c>
      <c r="C33" s="113">
        <v>2.8691602824094939</v>
      </c>
      <c r="D33" s="115">
        <v>191</v>
      </c>
      <c r="E33" s="114">
        <v>197</v>
      </c>
      <c r="F33" s="114">
        <v>185</v>
      </c>
      <c r="G33" s="114">
        <v>160</v>
      </c>
      <c r="H33" s="140">
        <v>154</v>
      </c>
      <c r="I33" s="115">
        <v>37</v>
      </c>
      <c r="J33" s="116">
        <v>24.025974025974026</v>
      </c>
    </row>
    <row r="34" spans="1:10" s="110" customFormat="1" ht="13.5" customHeight="1" x14ac:dyDescent="0.2">
      <c r="A34" s="118" t="s">
        <v>113</v>
      </c>
      <c r="B34" s="122" t="s">
        <v>116</v>
      </c>
      <c r="C34" s="113">
        <v>94.562115066846928</v>
      </c>
      <c r="D34" s="115">
        <v>6295</v>
      </c>
      <c r="E34" s="114">
        <v>6588</v>
      </c>
      <c r="F34" s="114">
        <v>6506</v>
      </c>
      <c r="G34" s="114">
        <v>6508</v>
      </c>
      <c r="H34" s="140">
        <v>6458</v>
      </c>
      <c r="I34" s="115">
        <v>-163</v>
      </c>
      <c r="J34" s="116">
        <v>-2.5240012387736139</v>
      </c>
    </row>
    <row r="35" spans="1:10" s="110" customFormat="1" ht="13.5" customHeight="1" x14ac:dyDescent="0.2">
      <c r="A35" s="118"/>
      <c r="B35" s="119" t="s">
        <v>117</v>
      </c>
      <c r="C35" s="113">
        <v>5.2576235541535228</v>
      </c>
      <c r="D35" s="115">
        <v>350</v>
      </c>
      <c r="E35" s="114">
        <v>396</v>
      </c>
      <c r="F35" s="114">
        <v>350</v>
      </c>
      <c r="G35" s="114">
        <v>356</v>
      </c>
      <c r="H35" s="140">
        <v>332</v>
      </c>
      <c r="I35" s="115">
        <v>18</v>
      </c>
      <c r="J35" s="116">
        <v>5.4216867469879517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4460</v>
      </c>
      <c r="E37" s="114">
        <v>4681</v>
      </c>
      <c r="F37" s="114">
        <v>4635</v>
      </c>
      <c r="G37" s="114">
        <v>4695</v>
      </c>
      <c r="H37" s="140">
        <v>4627</v>
      </c>
      <c r="I37" s="115">
        <v>-167</v>
      </c>
      <c r="J37" s="116">
        <v>-3.6092500540306895</v>
      </c>
    </row>
    <row r="38" spans="1:10" s="110" customFormat="1" ht="13.5" customHeight="1" x14ac:dyDescent="0.2">
      <c r="A38" s="118" t="s">
        <v>105</v>
      </c>
      <c r="B38" s="119" t="s">
        <v>106</v>
      </c>
      <c r="C38" s="113">
        <v>49.618834080717491</v>
      </c>
      <c r="D38" s="115">
        <v>2213</v>
      </c>
      <c r="E38" s="114">
        <v>2286</v>
      </c>
      <c r="F38" s="114">
        <v>2259</v>
      </c>
      <c r="G38" s="114">
        <v>2278</v>
      </c>
      <c r="H38" s="140">
        <v>2240</v>
      </c>
      <c r="I38" s="115">
        <v>-27</v>
      </c>
      <c r="J38" s="116">
        <v>-1.2053571428571428</v>
      </c>
    </row>
    <row r="39" spans="1:10" s="110" customFormat="1" ht="13.5" customHeight="1" x14ac:dyDescent="0.2">
      <c r="A39" s="120"/>
      <c r="B39" s="119" t="s">
        <v>107</v>
      </c>
      <c r="C39" s="113">
        <v>50.381165919282509</v>
      </c>
      <c r="D39" s="115">
        <v>2247</v>
      </c>
      <c r="E39" s="114">
        <v>2395</v>
      </c>
      <c r="F39" s="114">
        <v>2376</v>
      </c>
      <c r="G39" s="114">
        <v>2417</v>
      </c>
      <c r="H39" s="140">
        <v>2387</v>
      </c>
      <c r="I39" s="115">
        <v>-140</v>
      </c>
      <c r="J39" s="116">
        <v>-5.8651026392961878</v>
      </c>
    </row>
    <row r="40" spans="1:10" s="110" customFormat="1" ht="13.5" customHeight="1" x14ac:dyDescent="0.2">
      <c r="A40" s="118" t="s">
        <v>105</v>
      </c>
      <c r="B40" s="121" t="s">
        <v>108</v>
      </c>
      <c r="C40" s="113">
        <v>18.094170403587444</v>
      </c>
      <c r="D40" s="115">
        <v>807</v>
      </c>
      <c r="E40" s="114">
        <v>853</v>
      </c>
      <c r="F40" s="114">
        <v>843</v>
      </c>
      <c r="G40" s="114">
        <v>886</v>
      </c>
      <c r="H40" s="140">
        <v>788</v>
      </c>
      <c r="I40" s="115">
        <v>19</v>
      </c>
      <c r="J40" s="116">
        <v>2.4111675126903553</v>
      </c>
    </row>
    <row r="41" spans="1:10" s="110" customFormat="1" ht="13.5" customHeight="1" x14ac:dyDescent="0.2">
      <c r="A41" s="118"/>
      <c r="B41" s="121" t="s">
        <v>109</v>
      </c>
      <c r="C41" s="113">
        <v>25.919282511210763</v>
      </c>
      <c r="D41" s="115">
        <v>1156</v>
      </c>
      <c r="E41" s="114">
        <v>1260</v>
      </c>
      <c r="F41" s="114">
        <v>1200</v>
      </c>
      <c r="G41" s="114">
        <v>1234</v>
      </c>
      <c r="H41" s="140">
        <v>1277</v>
      </c>
      <c r="I41" s="115">
        <v>-121</v>
      </c>
      <c r="J41" s="116">
        <v>-9.475332811276429</v>
      </c>
    </row>
    <row r="42" spans="1:10" s="110" customFormat="1" ht="13.5" customHeight="1" x14ac:dyDescent="0.2">
      <c r="A42" s="118"/>
      <c r="B42" s="121" t="s">
        <v>110</v>
      </c>
      <c r="C42" s="113">
        <v>21.479820627802692</v>
      </c>
      <c r="D42" s="115">
        <v>958</v>
      </c>
      <c r="E42" s="114">
        <v>978</v>
      </c>
      <c r="F42" s="114">
        <v>1029</v>
      </c>
      <c r="G42" s="114">
        <v>1046</v>
      </c>
      <c r="H42" s="140">
        <v>1078</v>
      </c>
      <c r="I42" s="115">
        <v>-120</v>
      </c>
      <c r="J42" s="116">
        <v>-11.131725417439704</v>
      </c>
    </row>
    <row r="43" spans="1:10" s="110" customFormat="1" ht="13.5" customHeight="1" x14ac:dyDescent="0.2">
      <c r="A43" s="120"/>
      <c r="B43" s="121" t="s">
        <v>111</v>
      </c>
      <c r="C43" s="113">
        <v>34.506726457399104</v>
      </c>
      <c r="D43" s="115">
        <v>1539</v>
      </c>
      <c r="E43" s="114">
        <v>1590</v>
      </c>
      <c r="F43" s="114">
        <v>1563</v>
      </c>
      <c r="G43" s="114">
        <v>1529</v>
      </c>
      <c r="H43" s="140">
        <v>1484</v>
      </c>
      <c r="I43" s="115">
        <v>55</v>
      </c>
      <c r="J43" s="116">
        <v>3.7061994609164421</v>
      </c>
    </row>
    <row r="44" spans="1:10" s="110" customFormat="1" ht="13.5" customHeight="1" x14ac:dyDescent="0.2">
      <c r="A44" s="120"/>
      <c r="B44" s="121" t="s">
        <v>112</v>
      </c>
      <c r="C44" s="113">
        <v>4.0358744394618835</v>
      </c>
      <c r="D44" s="115">
        <v>180</v>
      </c>
      <c r="E44" s="114">
        <v>189</v>
      </c>
      <c r="F44" s="114">
        <v>181</v>
      </c>
      <c r="G44" s="114" t="s">
        <v>513</v>
      </c>
      <c r="H44" s="140">
        <v>150</v>
      </c>
      <c r="I44" s="115">
        <v>30</v>
      </c>
      <c r="J44" s="116">
        <v>20</v>
      </c>
    </row>
    <row r="45" spans="1:10" s="110" customFormat="1" ht="13.5" customHeight="1" x14ac:dyDescent="0.2">
      <c r="A45" s="118" t="s">
        <v>113</v>
      </c>
      <c r="B45" s="122" t="s">
        <v>116</v>
      </c>
      <c r="C45" s="113">
        <v>93.901345291479814</v>
      </c>
      <c r="D45" s="115">
        <v>4188</v>
      </c>
      <c r="E45" s="114">
        <v>4369</v>
      </c>
      <c r="F45" s="114">
        <v>4354</v>
      </c>
      <c r="G45" s="114">
        <v>4406</v>
      </c>
      <c r="H45" s="140">
        <v>4340</v>
      </c>
      <c r="I45" s="115">
        <v>-152</v>
      </c>
      <c r="J45" s="116">
        <v>-3.5023041474654377</v>
      </c>
    </row>
    <row r="46" spans="1:10" s="110" customFormat="1" ht="13.5" customHeight="1" x14ac:dyDescent="0.2">
      <c r="A46" s="118"/>
      <c r="B46" s="119" t="s">
        <v>117</v>
      </c>
      <c r="C46" s="113">
        <v>5.8295964125560538</v>
      </c>
      <c r="D46" s="115">
        <v>260</v>
      </c>
      <c r="E46" s="114">
        <v>300</v>
      </c>
      <c r="F46" s="114">
        <v>269</v>
      </c>
      <c r="G46" s="114">
        <v>275</v>
      </c>
      <c r="H46" s="140">
        <v>263</v>
      </c>
      <c r="I46" s="115">
        <v>-3</v>
      </c>
      <c r="J46" s="116">
        <v>-1.1406844106463878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2197</v>
      </c>
      <c r="E48" s="114">
        <v>2315</v>
      </c>
      <c r="F48" s="114">
        <v>2233</v>
      </c>
      <c r="G48" s="114">
        <v>2183</v>
      </c>
      <c r="H48" s="140">
        <v>2187</v>
      </c>
      <c r="I48" s="115">
        <v>10</v>
      </c>
      <c r="J48" s="116">
        <v>0.45724737082761774</v>
      </c>
    </row>
    <row r="49" spans="1:12" s="110" customFormat="1" ht="13.5" customHeight="1" x14ac:dyDescent="0.2">
      <c r="A49" s="118" t="s">
        <v>105</v>
      </c>
      <c r="B49" s="119" t="s">
        <v>106</v>
      </c>
      <c r="C49" s="113">
        <v>42.239417387346379</v>
      </c>
      <c r="D49" s="115">
        <v>928</v>
      </c>
      <c r="E49" s="114">
        <v>968</v>
      </c>
      <c r="F49" s="114">
        <v>950</v>
      </c>
      <c r="G49" s="114">
        <v>894</v>
      </c>
      <c r="H49" s="140">
        <v>883</v>
      </c>
      <c r="I49" s="115">
        <v>45</v>
      </c>
      <c r="J49" s="116">
        <v>5.0962627406568517</v>
      </c>
    </row>
    <row r="50" spans="1:12" s="110" customFormat="1" ht="13.5" customHeight="1" x14ac:dyDescent="0.2">
      <c r="A50" s="120"/>
      <c r="B50" s="119" t="s">
        <v>107</v>
      </c>
      <c r="C50" s="113">
        <v>57.760582612653621</v>
      </c>
      <c r="D50" s="115">
        <v>1269</v>
      </c>
      <c r="E50" s="114">
        <v>1347</v>
      </c>
      <c r="F50" s="114">
        <v>1283</v>
      </c>
      <c r="G50" s="114">
        <v>1289</v>
      </c>
      <c r="H50" s="140">
        <v>1304</v>
      </c>
      <c r="I50" s="115">
        <v>-35</v>
      </c>
      <c r="J50" s="116">
        <v>-2.6840490797546011</v>
      </c>
    </row>
    <row r="51" spans="1:12" s="110" customFormat="1" ht="13.5" customHeight="1" x14ac:dyDescent="0.2">
      <c r="A51" s="118" t="s">
        <v>105</v>
      </c>
      <c r="B51" s="121" t="s">
        <v>108</v>
      </c>
      <c r="C51" s="113">
        <v>9.0578060992262177</v>
      </c>
      <c r="D51" s="115">
        <v>199</v>
      </c>
      <c r="E51" s="114">
        <v>219</v>
      </c>
      <c r="F51" s="114">
        <v>225</v>
      </c>
      <c r="G51" s="114">
        <v>183</v>
      </c>
      <c r="H51" s="140">
        <v>198</v>
      </c>
      <c r="I51" s="115">
        <v>1</v>
      </c>
      <c r="J51" s="116">
        <v>0.50505050505050508</v>
      </c>
    </row>
    <row r="52" spans="1:12" s="110" customFormat="1" ht="13.5" customHeight="1" x14ac:dyDescent="0.2">
      <c r="A52" s="118"/>
      <c r="B52" s="121" t="s">
        <v>109</v>
      </c>
      <c r="C52" s="113">
        <v>72.143832498862082</v>
      </c>
      <c r="D52" s="115">
        <v>1585</v>
      </c>
      <c r="E52" s="114">
        <v>1671</v>
      </c>
      <c r="F52" s="114">
        <v>1607</v>
      </c>
      <c r="G52" s="114">
        <v>1603</v>
      </c>
      <c r="H52" s="140">
        <v>1603</v>
      </c>
      <c r="I52" s="115">
        <v>-18</v>
      </c>
      <c r="J52" s="116">
        <v>-1.1228945726762321</v>
      </c>
    </row>
    <row r="53" spans="1:12" s="110" customFormat="1" ht="13.5" customHeight="1" x14ac:dyDescent="0.2">
      <c r="A53" s="118"/>
      <c r="B53" s="121" t="s">
        <v>110</v>
      </c>
      <c r="C53" s="113">
        <v>17.387346381429222</v>
      </c>
      <c r="D53" s="115">
        <v>382</v>
      </c>
      <c r="E53" s="114">
        <v>391</v>
      </c>
      <c r="F53" s="114">
        <v>369</v>
      </c>
      <c r="G53" s="114">
        <v>370</v>
      </c>
      <c r="H53" s="140">
        <v>362</v>
      </c>
      <c r="I53" s="115">
        <v>20</v>
      </c>
      <c r="J53" s="116">
        <v>5.5248618784530388</v>
      </c>
    </row>
    <row r="54" spans="1:12" s="110" customFormat="1" ht="13.5" customHeight="1" x14ac:dyDescent="0.2">
      <c r="A54" s="120"/>
      <c r="B54" s="121" t="s">
        <v>111</v>
      </c>
      <c r="C54" s="113">
        <v>1.4110150204824761</v>
      </c>
      <c r="D54" s="115">
        <v>31</v>
      </c>
      <c r="E54" s="114">
        <v>34</v>
      </c>
      <c r="F54" s="114">
        <v>32</v>
      </c>
      <c r="G54" s="114">
        <v>27</v>
      </c>
      <c r="H54" s="140">
        <v>24</v>
      </c>
      <c r="I54" s="115">
        <v>7</v>
      </c>
      <c r="J54" s="116">
        <v>29.166666666666668</v>
      </c>
    </row>
    <row r="55" spans="1:12" s="110" customFormat="1" ht="13.5" customHeight="1" x14ac:dyDescent="0.2">
      <c r="A55" s="120"/>
      <c r="B55" s="121" t="s">
        <v>112</v>
      </c>
      <c r="C55" s="113">
        <v>0.50068274920345923</v>
      </c>
      <c r="D55" s="115">
        <v>11</v>
      </c>
      <c r="E55" s="114">
        <v>8</v>
      </c>
      <c r="F55" s="114">
        <v>4</v>
      </c>
      <c r="G55" s="114" t="s">
        <v>513</v>
      </c>
      <c r="H55" s="140">
        <v>4</v>
      </c>
      <c r="I55" s="115">
        <v>7</v>
      </c>
      <c r="J55" s="116">
        <v>175</v>
      </c>
    </row>
    <row r="56" spans="1:12" s="110" customFormat="1" ht="13.5" customHeight="1" x14ac:dyDescent="0.2">
      <c r="A56" s="118" t="s">
        <v>113</v>
      </c>
      <c r="B56" s="122" t="s">
        <v>116</v>
      </c>
      <c r="C56" s="113">
        <v>95.903504779244429</v>
      </c>
      <c r="D56" s="115">
        <v>2107</v>
      </c>
      <c r="E56" s="114">
        <v>2219</v>
      </c>
      <c r="F56" s="114">
        <v>2152</v>
      </c>
      <c r="G56" s="114">
        <v>2102</v>
      </c>
      <c r="H56" s="140">
        <v>2118</v>
      </c>
      <c r="I56" s="115">
        <v>-11</v>
      </c>
      <c r="J56" s="116">
        <v>-0.51935788479697831</v>
      </c>
    </row>
    <row r="57" spans="1:12" s="110" customFormat="1" ht="13.5" customHeight="1" x14ac:dyDescent="0.2">
      <c r="A57" s="142"/>
      <c r="B57" s="124" t="s">
        <v>117</v>
      </c>
      <c r="C57" s="125">
        <v>4.0964952207555756</v>
      </c>
      <c r="D57" s="143">
        <v>90</v>
      </c>
      <c r="E57" s="144">
        <v>96</v>
      </c>
      <c r="F57" s="144">
        <v>81</v>
      </c>
      <c r="G57" s="144">
        <v>81</v>
      </c>
      <c r="H57" s="145">
        <v>69</v>
      </c>
      <c r="I57" s="143">
        <v>21</v>
      </c>
      <c r="J57" s="146">
        <v>30.434782608695652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50997</v>
      </c>
      <c r="E12" s="236">
        <v>51089</v>
      </c>
      <c r="F12" s="114">
        <v>51387</v>
      </c>
      <c r="G12" s="114">
        <v>50834</v>
      </c>
      <c r="H12" s="140">
        <v>50540</v>
      </c>
      <c r="I12" s="115">
        <v>457</v>
      </c>
      <c r="J12" s="116">
        <v>0.90423426988523936</v>
      </c>
    </row>
    <row r="13" spans="1:15" s="110" customFormat="1" ht="12" customHeight="1" x14ac:dyDescent="0.2">
      <c r="A13" s="118" t="s">
        <v>105</v>
      </c>
      <c r="B13" s="119" t="s">
        <v>106</v>
      </c>
      <c r="C13" s="113">
        <v>44.763417455928781</v>
      </c>
      <c r="D13" s="115">
        <v>22828</v>
      </c>
      <c r="E13" s="114">
        <v>22928</v>
      </c>
      <c r="F13" s="114">
        <v>23128</v>
      </c>
      <c r="G13" s="114">
        <v>22817</v>
      </c>
      <c r="H13" s="140">
        <v>22664</v>
      </c>
      <c r="I13" s="115">
        <v>164</v>
      </c>
      <c r="J13" s="116">
        <v>0.72361454288739857</v>
      </c>
    </row>
    <row r="14" spans="1:15" s="110" customFormat="1" ht="12" customHeight="1" x14ac:dyDescent="0.2">
      <c r="A14" s="118"/>
      <c r="B14" s="119" t="s">
        <v>107</v>
      </c>
      <c r="C14" s="113">
        <v>55.236582544071219</v>
      </c>
      <c r="D14" s="115">
        <v>28169</v>
      </c>
      <c r="E14" s="114">
        <v>28161</v>
      </c>
      <c r="F14" s="114">
        <v>28259</v>
      </c>
      <c r="G14" s="114">
        <v>28017</v>
      </c>
      <c r="H14" s="140">
        <v>27876</v>
      </c>
      <c r="I14" s="115">
        <v>293</v>
      </c>
      <c r="J14" s="116">
        <v>1.0510833692064858</v>
      </c>
    </row>
    <row r="15" spans="1:15" s="110" customFormat="1" ht="12" customHeight="1" x14ac:dyDescent="0.2">
      <c r="A15" s="118" t="s">
        <v>105</v>
      </c>
      <c r="B15" s="121" t="s">
        <v>108</v>
      </c>
      <c r="C15" s="113">
        <v>9.2417201011824233</v>
      </c>
      <c r="D15" s="115">
        <v>4713</v>
      </c>
      <c r="E15" s="114">
        <v>4798</v>
      </c>
      <c r="F15" s="114">
        <v>4840</v>
      </c>
      <c r="G15" s="114">
        <v>4341</v>
      </c>
      <c r="H15" s="140">
        <v>4465</v>
      </c>
      <c r="I15" s="115">
        <v>248</v>
      </c>
      <c r="J15" s="116">
        <v>5.5543113101903696</v>
      </c>
    </row>
    <row r="16" spans="1:15" s="110" customFormat="1" ht="12" customHeight="1" x14ac:dyDescent="0.2">
      <c r="A16" s="118"/>
      <c r="B16" s="121" t="s">
        <v>109</v>
      </c>
      <c r="C16" s="113">
        <v>65.721513030178244</v>
      </c>
      <c r="D16" s="115">
        <v>33516</v>
      </c>
      <c r="E16" s="114">
        <v>33504</v>
      </c>
      <c r="F16" s="114">
        <v>33810</v>
      </c>
      <c r="G16" s="114">
        <v>33818</v>
      </c>
      <c r="H16" s="140">
        <v>33586</v>
      </c>
      <c r="I16" s="115">
        <v>-70</v>
      </c>
      <c r="J16" s="116">
        <v>-0.20842017507294705</v>
      </c>
    </row>
    <row r="17" spans="1:10" s="110" customFormat="1" ht="12" customHeight="1" x14ac:dyDescent="0.2">
      <c r="A17" s="118"/>
      <c r="B17" s="121" t="s">
        <v>110</v>
      </c>
      <c r="C17" s="113">
        <v>23.848461674216129</v>
      </c>
      <c r="D17" s="115">
        <v>12162</v>
      </c>
      <c r="E17" s="114">
        <v>12144</v>
      </c>
      <c r="F17" s="114">
        <v>12103</v>
      </c>
      <c r="G17" s="114">
        <v>12066</v>
      </c>
      <c r="H17" s="140">
        <v>11886</v>
      </c>
      <c r="I17" s="115">
        <v>276</v>
      </c>
      <c r="J17" s="116">
        <v>2.3220595658758203</v>
      </c>
    </row>
    <row r="18" spans="1:10" s="110" customFormat="1" ht="12" customHeight="1" x14ac:dyDescent="0.2">
      <c r="A18" s="120"/>
      <c r="B18" s="121" t="s">
        <v>111</v>
      </c>
      <c r="C18" s="113">
        <v>1.1883051944232013</v>
      </c>
      <c r="D18" s="115">
        <v>606</v>
      </c>
      <c r="E18" s="114">
        <v>643</v>
      </c>
      <c r="F18" s="114">
        <v>634</v>
      </c>
      <c r="G18" s="114">
        <v>609</v>
      </c>
      <c r="H18" s="140">
        <v>603</v>
      </c>
      <c r="I18" s="115">
        <v>3</v>
      </c>
      <c r="J18" s="116">
        <v>0.49751243781094528</v>
      </c>
    </row>
    <row r="19" spans="1:10" s="110" customFormat="1" ht="12" customHeight="1" x14ac:dyDescent="0.2">
      <c r="A19" s="120"/>
      <c r="B19" s="121" t="s">
        <v>112</v>
      </c>
      <c r="C19" s="113">
        <v>0.31374394572229741</v>
      </c>
      <c r="D19" s="115">
        <v>160</v>
      </c>
      <c r="E19" s="114">
        <v>181</v>
      </c>
      <c r="F19" s="114">
        <v>196</v>
      </c>
      <c r="G19" s="114">
        <v>171</v>
      </c>
      <c r="H19" s="140">
        <v>178</v>
      </c>
      <c r="I19" s="115">
        <v>-18</v>
      </c>
      <c r="J19" s="116">
        <v>-10.112359550561798</v>
      </c>
    </row>
    <row r="20" spans="1:10" s="110" customFormat="1" ht="12" customHeight="1" x14ac:dyDescent="0.2">
      <c r="A20" s="118" t="s">
        <v>113</v>
      </c>
      <c r="B20" s="119" t="s">
        <v>181</v>
      </c>
      <c r="C20" s="113">
        <v>69.057003353138427</v>
      </c>
      <c r="D20" s="115">
        <v>35217</v>
      </c>
      <c r="E20" s="114">
        <v>35345</v>
      </c>
      <c r="F20" s="114">
        <v>35695</v>
      </c>
      <c r="G20" s="114">
        <v>35325</v>
      </c>
      <c r="H20" s="140">
        <v>35245</v>
      </c>
      <c r="I20" s="115">
        <v>-28</v>
      </c>
      <c r="J20" s="116">
        <v>-7.9443892750744788E-2</v>
      </c>
    </row>
    <row r="21" spans="1:10" s="110" customFormat="1" ht="12" customHeight="1" x14ac:dyDescent="0.2">
      <c r="A21" s="118"/>
      <c r="B21" s="119" t="s">
        <v>182</v>
      </c>
      <c r="C21" s="113">
        <v>30.94299664686158</v>
      </c>
      <c r="D21" s="115">
        <v>15780</v>
      </c>
      <c r="E21" s="114">
        <v>15744</v>
      </c>
      <c r="F21" s="114">
        <v>15692</v>
      </c>
      <c r="G21" s="114">
        <v>15509</v>
      </c>
      <c r="H21" s="140">
        <v>15295</v>
      </c>
      <c r="I21" s="115">
        <v>485</v>
      </c>
      <c r="J21" s="116">
        <v>3.1709709055246811</v>
      </c>
    </row>
    <row r="22" spans="1:10" s="110" customFormat="1" ht="12" customHeight="1" x14ac:dyDescent="0.2">
      <c r="A22" s="118" t="s">
        <v>113</v>
      </c>
      <c r="B22" s="119" t="s">
        <v>116</v>
      </c>
      <c r="C22" s="113">
        <v>96.119379571347338</v>
      </c>
      <c r="D22" s="115">
        <v>49018</v>
      </c>
      <c r="E22" s="114">
        <v>49151</v>
      </c>
      <c r="F22" s="114">
        <v>49423</v>
      </c>
      <c r="G22" s="114">
        <v>48897</v>
      </c>
      <c r="H22" s="140">
        <v>48760</v>
      </c>
      <c r="I22" s="115">
        <v>258</v>
      </c>
      <c r="J22" s="116">
        <v>0.52912223133716163</v>
      </c>
    </row>
    <row r="23" spans="1:10" s="110" customFormat="1" ht="12" customHeight="1" x14ac:dyDescent="0.2">
      <c r="A23" s="118"/>
      <c r="B23" s="119" t="s">
        <v>117</v>
      </c>
      <c r="C23" s="113">
        <v>3.8629723317057865</v>
      </c>
      <c r="D23" s="115">
        <v>1970</v>
      </c>
      <c r="E23" s="114">
        <v>1927</v>
      </c>
      <c r="F23" s="114">
        <v>1953</v>
      </c>
      <c r="G23" s="114">
        <v>1921</v>
      </c>
      <c r="H23" s="140">
        <v>1765</v>
      </c>
      <c r="I23" s="115">
        <v>205</v>
      </c>
      <c r="J23" s="116">
        <v>11.614730878186968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35821</v>
      </c>
      <c r="E64" s="236">
        <v>36053</v>
      </c>
      <c r="F64" s="236">
        <v>36356</v>
      </c>
      <c r="G64" s="236">
        <v>35723</v>
      </c>
      <c r="H64" s="140">
        <v>35539</v>
      </c>
      <c r="I64" s="115">
        <v>282</v>
      </c>
      <c r="J64" s="116">
        <v>0.79349447086299563</v>
      </c>
    </row>
    <row r="65" spans="1:12" s="110" customFormat="1" ht="12" customHeight="1" x14ac:dyDescent="0.2">
      <c r="A65" s="118" t="s">
        <v>105</v>
      </c>
      <c r="B65" s="119" t="s">
        <v>106</v>
      </c>
      <c r="C65" s="113">
        <v>49.805979732559116</v>
      </c>
      <c r="D65" s="235">
        <v>17841</v>
      </c>
      <c r="E65" s="236">
        <v>17965</v>
      </c>
      <c r="F65" s="236">
        <v>18190</v>
      </c>
      <c r="G65" s="236">
        <v>17837</v>
      </c>
      <c r="H65" s="140">
        <v>17642</v>
      </c>
      <c r="I65" s="115">
        <v>199</v>
      </c>
      <c r="J65" s="116">
        <v>1.1279900238068246</v>
      </c>
    </row>
    <row r="66" spans="1:12" s="110" customFormat="1" ht="12" customHeight="1" x14ac:dyDescent="0.2">
      <c r="A66" s="118"/>
      <c r="B66" s="119" t="s">
        <v>107</v>
      </c>
      <c r="C66" s="113">
        <v>50.194020267440884</v>
      </c>
      <c r="D66" s="235">
        <v>17980</v>
      </c>
      <c r="E66" s="236">
        <v>18088</v>
      </c>
      <c r="F66" s="236">
        <v>18166</v>
      </c>
      <c r="G66" s="236">
        <v>17886</v>
      </c>
      <c r="H66" s="140">
        <v>17897</v>
      </c>
      <c r="I66" s="115">
        <v>83</v>
      </c>
      <c r="J66" s="116">
        <v>0.46376487679499356</v>
      </c>
    </row>
    <row r="67" spans="1:12" s="110" customFormat="1" ht="12" customHeight="1" x14ac:dyDescent="0.2">
      <c r="A67" s="118" t="s">
        <v>105</v>
      </c>
      <c r="B67" s="121" t="s">
        <v>108</v>
      </c>
      <c r="C67" s="113">
        <v>8.86351581474554</v>
      </c>
      <c r="D67" s="235">
        <v>3175</v>
      </c>
      <c r="E67" s="236">
        <v>3262</v>
      </c>
      <c r="F67" s="236">
        <v>3360</v>
      </c>
      <c r="G67" s="236">
        <v>2925</v>
      </c>
      <c r="H67" s="140">
        <v>2989</v>
      </c>
      <c r="I67" s="115">
        <v>186</v>
      </c>
      <c r="J67" s="116">
        <v>6.2228169956507191</v>
      </c>
    </row>
    <row r="68" spans="1:12" s="110" customFormat="1" ht="12" customHeight="1" x14ac:dyDescent="0.2">
      <c r="A68" s="118"/>
      <c r="B68" s="121" t="s">
        <v>109</v>
      </c>
      <c r="C68" s="113">
        <v>67.812177214483128</v>
      </c>
      <c r="D68" s="235">
        <v>24291</v>
      </c>
      <c r="E68" s="236">
        <v>24418</v>
      </c>
      <c r="F68" s="236">
        <v>24658</v>
      </c>
      <c r="G68" s="236">
        <v>24563</v>
      </c>
      <c r="H68" s="140">
        <v>24412</v>
      </c>
      <c r="I68" s="115">
        <v>-121</v>
      </c>
      <c r="J68" s="116">
        <v>-0.49565787317712601</v>
      </c>
    </row>
    <row r="69" spans="1:12" s="110" customFormat="1" ht="12" customHeight="1" x14ac:dyDescent="0.2">
      <c r="A69" s="118"/>
      <c r="B69" s="121" t="s">
        <v>110</v>
      </c>
      <c r="C69" s="113">
        <v>22.221601853661259</v>
      </c>
      <c r="D69" s="235">
        <v>7960</v>
      </c>
      <c r="E69" s="236">
        <v>7953</v>
      </c>
      <c r="F69" s="236">
        <v>7933</v>
      </c>
      <c r="G69" s="236">
        <v>7849</v>
      </c>
      <c r="H69" s="140">
        <v>7771</v>
      </c>
      <c r="I69" s="115">
        <v>189</v>
      </c>
      <c r="J69" s="116">
        <v>2.4321194183502768</v>
      </c>
    </row>
    <row r="70" spans="1:12" s="110" customFormat="1" ht="12" customHeight="1" x14ac:dyDescent="0.2">
      <c r="A70" s="120"/>
      <c r="B70" s="121" t="s">
        <v>111</v>
      </c>
      <c r="C70" s="113">
        <v>1.102705117110075</v>
      </c>
      <c r="D70" s="235">
        <v>395</v>
      </c>
      <c r="E70" s="236">
        <v>420</v>
      </c>
      <c r="F70" s="236">
        <v>405</v>
      </c>
      <c r="G70" s="236">
        <v>386</v>
      </c>
      <c r="H70" s="140">
        <v>367</v>
      </c>
      <c r="I70" s="115">
        <v>28</v>
      </c>
      <c r="J70" s="116">
        <v>7.6294277929155312</v>
      </c>
    </row>
    <row r="71" spans="1:12" s="110" customFormat="1" ht="12" customHeight="1" x14ac:dyDescent="0.2">
      <c r="A71" s="120"/>
      <c r="B71" s="121" t="s">
        <v>112</v>
      </c>
      <c r="C71" s="113">
        <v>0.31824907177354067</v>
      </c>
      <c r="D71" s="235">
        <v>114</v>
      </c>
      <c r="E71" s="236">
        <v>127</v>
      </c>
      <c r="F71" s="236">
        <v>138</v>
      </c>
      <c r="G71" s="236">
        <v>123</v>
      </c>
      <c r="H71" s="140">
        <v>112</v>
      </c>
      <c r="I71" s="115">
        <v>2</v>
      </c>
      <c r="J71" s="116">
        <v>1.7857142857142858</v>
      </c>
    </row>
    <row r="72" spans="1:12" s="110" customFormat="1" ht="12" customHeight="1" x14ac:dyDescent="0.2">
      <c r="A72" s="118" t="s">
        <v>113</v>
      </c>
      <c r="B72" s="119" t="s">
        <v>181</v>
      </c>
      <c r="C72" s="113">
        <v>70.782501884369509</v>
      </c>
      <c r="D72" s="235">
        <v>25355</v>
      </c>
      <c r="E72" s="236">
        <v>25520</v>
      </c>
      <c r="F72" s="236">
        <v>25840</v>
      </c>
      <c r="G72" s="236">
        <v>25474</v>
      </c>
      <c r="H72" s="140">
        <v>25352</v>
      </c>
      <c r="I72" s="115">
        <v>3</v>
      </c>
      <c r="J72" s="116">
        <v>1.1833385926159672E-2</v>
      </c>
    </row>
    <row r="73" spans="1:12" s="110" customFormat="1" ht="12" customHeight="1" x14ac:dyDescent="0.2">
      <c r="A73" s="118"/>
      <c r="B73" s="119" t="s">
        <v>182</v>
      </c>
      <c r="C73" s="113">
        <v>29.217498115630494</v>
      </c>
      <c r="D73" s="115">
        <v>10466</v>
      </c>
      <c r="E73" s="114">
        <v>10533</v>
      </c>
      <c r="F73" s="114">
        <v>10516</v>
      </c>
      <c r="G73" s="114">
        <v>10249</v>
      </c>
      <c r="H73" s="140">
        <v>10187</v>
      </c>
      <c r="I73" s="115">
        <v>279</v>
      </c>
      <c r="J73" s="116">
        <v>2.7387847256307056</v>
      </c>
    </row>
    <row r="74" spans="1:12" s="110" customFormat="1" ht="12" customHeight="1" x14ac:dyDescent="0.2">
      <c r="A74" s="118" t="s">
        <v>113</v>
      </c>
      <c r="B74" s="119" t="s">
        <v>116</v>
      </c>
      <c r="C74" s="113">
        <v>94.930348119817978</v>
      </c>
      <c r="D74" s="115">
        <v>34005</v>
      </c>
      <c r="E74" s="114">
        <v>34267</v>
      </c>
      <c r="F74" s="114">
        <v>34565</v>
      </c>
      <c r="G74" s="114">
        <v>34011</v>
      </c>
      <c r="H74" s="140">
        <v>33916</v>
      </c>
      <c r="I74" s="115">
        <v>89</v>
      </c>
      <c r="J74" s="116">
        <v>0.26241302040334946</v>
      </c>
    </row>
    <row r="75" spans="1:12" s="110" customFormat="1" ht="12" customHeight="1" x14ac:dyDescent="0.2">
      <c r="A75" s="142"/>
      <c r="B75" s="124" t="s">
        <v>117</v>
      </c>
      <c r="C75" s="125">
        <v>5.0305686608414062</v>
      </c>
      <c r="D75" s="143">
        <v>1802</v>
      </c>
      <c r="E75" s="144">
        <v>1772</v>
      </c>
      <c r="F75" s="144">
        <v>1777</v>
      </c>
      <c r="G75" s="144">
        <v>1696</v>
      </c>
      <c r="H75" s="145">
        <v>1610</v>
      </c>
      <c r="I75" s="143">
        <v>192</v>
      </c>
      <c r="J75" s="146">
        <v>11.925465838509316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50997</v>
      </c>
      <c r="G11" s="114">
        <v>51089</v>
      </c>
      <c r="H11" s="114">
        <v>51387</v>
      </c>
      <c r="I11" s="114">
        <v>50834</v>
      </c>
      <c r="J11" s="140">
        <v>50540</v>
      </c>
      <c r="K11" s="114">
        <v>457</v>
      </c>
      <c r="L11" s="116">
        <v>0.90423426988523936</v>
      </c>
    </row>
    <row r="12" spans="1:17" s="110" customFormat="1" ht="24.95" customHeight="1" x14ac:dyDescent="0.2">
      <c r="A12" s="604" t="s">
        <v>185</v>
      </c>
      <c r="B12" s="605"/>
      <c r="C12" s="605"/>
      <c r="D12" s="606"/>
      <c r="E12" s="113">
        <v>44.763417455928781</v>
      </c>
      <c r="F12" s="115">
        <v>22828</v>
      </c>
      <c r="G12" s="114">
        <v>22928</v>
      </c>
      <c r="H12" s="114">
        <v>23128</v>
      </c>
      <c r="I12" s="114">
        <v>22817</v>
      </c>
      <c r="J12" s="140">
        <v>22664</v>
      </c>
      <c r="K12" s="114">
        <v>164</v>
      </c>
      <c r="L12" s="116">
        <v>0.72361454288739857</v>
      </c>
    </row>
    <row r="13" spans="1:17" s="110" customFormat="1" ht="15" customHeight="1" x14ac:dyDescent="0.2">
      <c r="A13" s="120"/>
      <c r="B13" s="612" t="s">
        <v>107</v>
      </c>
      <c r="C13" s="612"/>
      <c r="E13" s="113">
        <v>55.236582544071219</v>
      </c>
      <c r="F13" s="115">
        <v>28169</v>
      </c>
      <c r="G13" s="114">
        <v>28161</v>
      </c>
      <c r="H13" s="114">
        <v>28259</v>
      </c>
      <c r="I13" s="114">
        <v>28017</v>
      </c>
      <c r="J13" s="140">
        <v>27876</v>
      </c>
      <c r="K13" s="114">
        <v>293</v>
      </c>
      <c r="L13" s="116">
        <v>1.0510833692064858</v>
      </c>
    </row>
    <row r="14" spans="1:17" s="110" customFormat="1" ht="24.95" customHeight="1" x14ac:dyDescent="0.2">
      <c r="A14" s="604" t="s">
        <v>186</v>
      </c>
      <c r="B14" s="605"/>
      <c r="C14" s="605"/>
      <c r="D14" s="606"/>
      <c r="E14" s="113">
        <v>9.2417201011824233</v>
      </c>
      <c r="F14" s="115">
        <v>4713</v>
      </c>
      <c r="G14" s="114">
        <v>4798</v>
      </c>
      <c r="H14" s="114">
        <v>4840</v>
      </c>
      <c r="I14" s="114">
        <v>4341</v>
      </c>
      <c r="J14" s="140">
        <v>4465</v>
      </c>
      <c r="K14" s="114">
        <v>248</v>
      </c>
      <c r="L14" s="116">
        <v>5.5543113101903696</v>
      </c>
    </row>
    <row r="15" spans="1:17" s="110" customFormat="1" ht="15" customHeight="1" x14ac:dyDescent="0.2">
      <c r="A15" s="120"/>
      <c r="B15" s="119"/>
      <c r="C15" s="258" t="s">
        <v>106</v>
      </c>
      <c r="E15" s="113">
        <v>50.795671546785485</v>
      </c>
      <c r="F15" s="115">
        <v>2394</v>
      </c>
      <c r="G15" s="114">
        <v>2447</v>
      </c>
      <c r="H15" s="114">
        <v>2472</v>
      </c>
      <c r="I15" s="114">
        <v>2233</v>
      </c>
      <c r="J15" s="140">
        <v>2270</v>
      </c>
      <c r="K15" s="114">
        <v>124</v>
      </c>
      <c r="L15" s="116">
        <v>5.462555066079295</v>
      </c>
    </row>
    <row r="16" spans="1:17" s="110" customFormat="1" ht="15" customHeight="1" x14ac:dyDescent="0.2">
      <c r="A16" s="120"/>
      <c r="B16" s="119"/>
      <c r="C16" s="258" t="s">
        <v>107</v>
      </c>
      <c r="E16" s="113">
        <v>49.204328453214515</v>
      </c>
      <c r="F16" s="115">
        <v>2319</v>
      </c>
      <c r="G16" s="114">
        <v>2351</v>
      </c>
      <c r="H16" s="114">
        <v>2368</v>
      </c>
      <c r="I16" s="114">
        <v>2108</v>
      </c>
      <c r="J16" s="140">
        <v>2195</v>
      </c>
      <c r="K16" s="114">
        <v>124</v>
      </c>
      <c r="L16" s="116">
        <v>5.6492027334851933</v>
      </c>
    </row>
    <row r="17" spans="1:12" s="110" customFormat="1" ht="15" customHeight="1" x14ac:dyDescent="0.2">
      <c r="A17" s="120"/>
      <c r="B17" s="121" t="s">
        <v>109</v>
      </c>
      <c r="C17" s="258"/>
      <c r="E17" s="113">
        <v>65.721513030178244</v>
      </c>
      <c r="F17" s="115">
        <v>33516</v>
      </c>
      <c r="G17" s="114">
        <v>33504</v>
      </c>
      <c r="H17" s="114">
        <v>33810</v>
      </c>
      <c r="I17" s="114">
        <v>33818</v>
      </c>
      <c r="J17" s="140">
        <v>33586</v>
      </c>
      <c r="K17" s="114">
        <v>-70</v>
      </c>
      <c r="L17" s="116">
        <v>-0.20842017507294705</v>
      </c>
    </row>
    <row r="18" spans="1:12" s="110" customFormat="1" ht="15" customHeight="1" x14ac:dyDescent="0.2">
      <c r="A18" s="120"/>
      <c r="B18" s="119"/>
      <c r="C18" s="258" t="s">
        <v>106</v>
      </c>
      <c r="E18" s="113">
        <v>44.313163862036042</v>
      </c>
      <c r="F18" s="115">
        <v>14852</v>
      </c>
      <c r="G18" s="114">
        <v>14912</v>
      </c>
      <c r="H18" s="114">
        <v>15113</v>
      </c>
      <c r="I18" s="114">
        <v>15085</v>
      </c>
      <c r="J18" s="140">
        <v>14981</v>
      </c>
      <c r="K18" s="114">
        <v>-129</v>
      </c>
      <c r="L18" s="116">
        <v>-0.86109071490554701</v>
      </c>
    </row>
    <row r="19" spans="1:12" s="110" customFormat="1" ht="15" customHeight="1" x14ac:dyDescent="0.2">
      <c r="A19" s="120"/>
      <c r="B19" s="119"/>
      <c r="C19" s="258" t="s">
        <v>107</v>
      </c>
      <c r="E19" s="113">
        <v>55.686836137963958</v>
      </c>
      <c r="F19" s="115">
        <v>18664</v>
      </c>
      <c r="G19" s="114">
        <v>18592</v>
      </c>
      <c r="H19" s="114">
        <v>18697</v>
      </c>
      <c r="I19" s="114">
        <v>18733</v>
      </c>
      <c r="J19" s="140">
        <v>18605</v>
      </c>
      <c r="K19" s="114">
        <v>59</v>
      </c>
      <c r="L19" s="116">
        <v>0.31711905401773716</v>
      </c>
    </row>
    <row r="20" spans="1:12" s="110" customFormat="1" ht="15" customHeight="1" x14ac:dyDescent="0.2">
      <c r="A20" s="120"/>
      <c r="B20" s="121" t="s">
        <v>110</v>
      </c>
      <c r="C20" s="258"/>
      <c r="E20" s="113">
        <v>23.848461674216129</v>
      </c>
      <c r="F20" s="115">
        <v>12162</v>
      </c>
      <c r="G20" s="114">
        <v>12144</v>
      </c>
      <c r="H20" s="114">
        <v>12103</v>
      </c>
      <c r="I20" s="114">
        <v>12066</v>
      </c>
      <c r="J20" s="140">
        <v>11886</v>
      </c>
      <c r="K20" s="114">
        <v>276</v>
      </c>
      <c r="L20" s="116">
        <v>2.3220595658758203</v>
      </c>
    </row>
    <row r="21" spans="1:12" s="110" customFormat="1" ht="15" customHeight="1" x14ac:dyDescent="0.2">
      <c r="A21" s="120"/>
      <c r="B21" s="119"/>
      <c r="C21" s="258" t="s">
        <v>106</v>
      </c>
      <c r="E21" s="113">
        <v>42.723236309817466</v>
      </c>
      <c r="F21" s="115">
        <v>5196</v>
      </c>
      <c r="G21" s="114">
        <v>5161</v>
      </c>
      <c r="H21" s="114">
        <v>5138</v>
      </c>
      <c r="I21" s="114">
        <v>5105</v>
      </c>
      <c r="J21" s="140">
        <v>5029</v>
      </c>
      <c r="K21" s="114">
        <v>167</v>
      </c>
      <c r="L21" s="116">
        <v>3.3207397096838336</v>
      </c>
    </row>
    <row r="22" spans="1:12" s="110" customFormat="1" ht="15" customHeight="1" x14ac:dyDescent="0.2">
      <c r="A22" s="120"/>
      <c r="B22" s="119"/>
      <c r="C22" s="258" t="s">
        <v>107</v>
      </c>
      <c r="E22" s="113">
        <v>57.276763690182534</v>
      </c>
      <c r="F22" s="115">
        <v>6966</v>
      </c>
      <c r="G22" s="114">
        <v>6983</v>
      </c>
      <c r="H22" s="114">
        <v>6965</v>
      </c>
      <c r="I22" s="114">
        <v>6961</v>
      </c>
      <c r="J22" s="140">
        <v>6857</v>
      </c>
      <c r="K22" s="114">
        <v>109</v>
      </c>
      <c r="L22" s="116">
        <v>1.5896164503427155</v>
      </c>
    </row>
    <row r="23" spans="1:12" s="110" customFormat="1" ht="15" customHeight="1" x14ac:dyDescent="0.2">
      <c r="A23" s="120"/>
      <c r="B23" s="121" t="s">
        <v>111</v>
      </c>
      <c r="C23" s="258"/>
      <c r="E23" s="113">
        <v>1.1883051944232013</v>
      </c>
      <c r="F23" s="115">
        <v>606</v>
      </c>
      <c r="G23" s="114">
        <v>643</v>
      </c>
      <c r="H23" s="114">
        <v>634</v>
      </c>
      <c r="I23" s="114">
        <v>609</v>
      </c>
      <c r="J23" s="140">
        <v>603</v>
      </c>
      <c r="K23" s="114">
        <v>3</v>
      </c>
      <c r="L23" s="116">
        <v>0.49751243781094528</v>
      </c>
    </row>
    <row r="24" spans="1:12" s="110" customFormat="1" ht="15" customHeight="1" x14ac:dyDescent="0.2">
      <c r="A24" s="120"/>
      <c r="B24" s="119"/>
      <c r="C24" s="258" t="s">
        <v>106</v>
      </c>
      <c r="E24" s="113">
        <v>63.696369636963695</v>
      </c>
      <c r="F24" s="115">
        <v>386</v>
      </c>
      <c r="G24" s="114">
        <v>408</v>
      </c>
      <c r="H24" s="114">
        <v>405</v>
      </c>
      <c r="I24" s="114">
        <v>394</v>
      </c>
      <c r="J24" s="140">
        <v>384</v>
      </c>
      <c r="K24" s="114">
        <v>2</v>
      </c>
      <c r="L24" s="116">
        <v>0.52083333333333337</v>
      </c>
    </row>
    <row r="25" spans="1:12" s="110" customFormat="1" ht="15" customHeight="1" x14ac:dyDescent="0.2">
      <c r="A25" s="120"/>
      <c r="B25" s="119"/>
      <c r="C25" s="258" t="s">
        <v>107</v>
      </c>
      <c r="E25" s="113">
        <v>36.303630363036305</v>
      </c>
      <c r="F25" s="115">
        <v>220</v>
      </c>
      <c r="G25" s="114">
        <v>235</v>
      </c>
      <c r="H25" s="114">
        <v>229</v>
      </c>
      <c r="I25" s="114">
        <v>215</v>
      </c>
      <c r="J25" s="140">
        <v>219</v>
      </c>
      <c r="K25" s="114">
        <v>1</v>
      </c>
      <c r="L25" s="116">
        <v>0.45662100456621002</v>
      </c>
    </row>
    <row r="26" spans="1:12" s="110" customFormat="1" ht="15" customHeight="1" x14ac:dyDescent="0.2">
      <c r="A26" s="120"/>
      <c r="C26" s="121" t="s">
        <v>187</v>
      </c>
      <c r="D26" s="110" t="s">
        <v>188</v>
      </c>
      <c r="E26" s="113">
        <v>0.31374394572229741</v>
      </c>
      <c r="F26" s="115">
        <v>160</v>
      </c>
      <c r="G26" s="114">
        <v>181</v>
      </c>
      <c r="H26" s="114">
        <v>196</v>
      </c>
      <c r="I26" s="114">
        <v>171</v>
      </c>
      <c r="J26" s="140">
        <v>178</v>
      </c>
      <c r="K26" s="114">
        <v>-18</v>
      </c>
      <c r="L26" s="116">
        <v>-10.112359550561798</v>
      </c>
    </row>
    <row r="27" spans="1:12" s="110" customFormat="1" ht="15" customHeight="1" x14ac:dyDescent="0.2">
      <c r="A27" s="120"/>
      <c r="B27" s="119"/>
      <c r="D27" s="259" t="s">
        <v>106</v>
      </c>
      <c r="E27" s="113">
        <v>53.75</v>
      </c>
      <c r="F27" s="115">
        <v>86</v>
      </c>
      <c r="G27" s="114">
        <v>95</v>
      </c>
      <c r="H27" s="114">
        <v>107</v>
      </c>
      <c r="I27" s="114">
        <v>97</v>
      </c>
      <c r="J27" s="140">
        <v>102</v>
      </c>
      <c r="K27" s="114">
        <v>-16</v>
      </c>
      <c r="L27" s="116">
        <v>-15.686274509803921</v>
      </c>
    </row>
    <row r="28" spans="1:12" s="110" customFormat="1" ht="15" customHeight="1" x14ac:dyDescent="0.2">
      <c r="A28" s="120"/>
      <c r="B28" s="119"/>
      <c r="D28" s="259" t="s">
        <v>107</v>
      </c>
      <c r="E28" s="113">
        <v>46.25</v>
      </c>
      <c r="F28" s="115">
        <v>74</v>
      </c>
      <c r="G28" s="114">
        <v>86</v>
      </c>
      <c r="H28" s="114">
        <v>89</v>
      </c>
      <c r="I28" s="114">
        <v>74</v>
      </c>
      <c r="J28" s="140">
        <v>76</v>
      </c>
      <c r="K28" s="114">
        <v>-2</v>
      </c>
      <c r="L28" s="116">
        <v>-2.6315789473684212</v>
      </c>
    </row>
    <row r="29" spans="1:12" s="110" customFormat="1" ht="24.95" customHeight="1" x14ac:dyDescent="0.2">
      <c r="A29" s="604" t="s">
        <v>189</v>
      </c>
      <c r="B29" s="605"/>
      <c r="C29" s="605"/>
      <c r="D29" s="606"/>
      <c r="E29" s="113">
        <v>96.119379571347338</v>
      </c>
      <c r="F29" s="115">
        <v>49018</v>
      </c>
      <c r="G29" s="114">
        <v>49151</v>
      </c>
      <c r="H29" s="114">
        <v>49423</v>
      </c>
      <c r="I29" s="114">
        <v>48897</v>
      </c>
      <c r="J29" s="140">
        <v>48760</v>
      </c>
      <c r="K29" s="114">
        <v>258</v>
      </c>
      <c r="L29" s="116">
        <v>0.52912223133716163</v>
      </c>
    </row>
    <row r="30" spans="1:12" s="110" customFormat="1" ht="15" customHeight="1" x14ac:dyDescent="0.2">
      <c r="A30" s="120"/>
      <c r="B30" s="119"/>
      <c r="C30" s="258" t="s">
        <v>106</v>
      </c>
      <c r="E30" s="113">
        <v>44.043004610551229</v>
      </c>
      <c r="F30" s="115">
        <v>21589</v>
      </c>
      <c r="G30" s="114">
        <v>21696</v>
      </c>
      <c r="H30" s="114">
        <v>21854</v>
      </c>
      <c r="I30" s="114">
        <v>21565</v>
      </c>
      <c r="J30" s="140">
        <v>21520</v>
      </c>
      <c r="K30" s="114">
        <v>69</v>
      </c>
      <c r="L30" s="116">
        <v>0.32063197026022305</v>
      </c>
    </row>
    <row r="31" spans="1:12" s="110" customFormat="1" ht="15" customHeight="1" x14ac:dyDescent="0.2">
      <c r="A31" s="120"/>
      <c r="B31" s="119"/>
      <c r="C31" s="258" t="s">
        <v>107</v>
      </c>
      <c r="E31" s="113">
        <v>55.956995389448771</v>
      </c>
      <c r="F31" s="115">
        <v>27429</v>
      </c>
      <c r="G31" s="114">
        <v>27455</v>
      </c>
      <c r="H31" s="114">
        <v>27569</v>
      </c>
      <c r="I31" s="114">
        <v>27332</v>
      </c>
      <c r="J31" s="140">
        <v>27240</v>
      </c>
      <c r="K31" s="114">
        <v>189</v>
      </c>
      <c r="L31" s="116">
        <v>0.69383259911894268</v>
      </c>
    </row>
    <row r="32" spans="1:12" s="110" customFormat="1" ht="15" customHeight="1" x14ac:dyDescent="0.2">
      <c r="A32" s="120"/>
      <c r="B32" s="119" t="s">
        <v>117</v>
      </c>
      <c r="C32" s="258"/>
      <c r="E32" s="113">
        <v>3.8629723317057865</v>
      </c>
      <c r="F32" s="115">
        <v>1970</v>
      </c>
      <c r="G32" s="114">
        <v>1927</v>
      </c>
      <c r="H32" s="114">
        <v>1953</v>
      </c>
      <c r="I32" s="114">
        <v>1921</v>
      </c>
      <c r="J32" s="140">
        <v>1765</v>
      </c>
      <c r="K32" s="114">
        <v>205</v>
      </c>
      <c r="L32" s="116">
        <v>11.614730878186968</v>
      </c>
    </row>
    <row r="33" spans="1:12" s="110" customFormat="1" ht="15" customHeight="1" x14ac:dyDescent="0.2">
      <c r="A33" s="120"/>
      <c r="B33" s="119"/>
      <c r="C33" s="258" t="s">
        <v>106</v>
      </c>
      <c r="E33" s="113">
        <v>62.639593908629443</v>
      </c>
      <c r="F33" s="115">
        <v>1234</v>
      </c>
      <c r="G33" s="114">
        <v>1224</v>
      </c>
      <c r="H33" s="114">
        <v>1267</v>
      </c>
      <c r="I33" s="114">
        <v>1241</v>
      </c>
      <c r="J33" s="140">
        <v>1135</v>
      </c>
      <c r="K33" s="114">
        <v>99</v>
      </c>
      <c r="L33" s="116">
        <v>8.7224669603524223</v>
      </c>
    </row>
    <row r="34" spans="1:12" s="110" customFormat="1" ht="15" customHeight="1" x14ac:dyDescent="0.2">
      <c r="A34" s="120"/>
      <c r="B34" s="119"/>
      <c r="C34" s="258" t="s">
        <v>107</v>
      </c>
      <c r="E34" s="113">
        <v>37.360406091370557</v>
      </c>
      <c r="F34" s="115">
        <v>736</v>
      </c>
      <c r="G34" s="114">
        <v>703</v>
      </c>
      <c r="H34" s="114">
        <v>686</v>
      </c>
      <c r="I34" s="114">
        <v>680</v>
      </c>
      <c r="J34" s="140">
        <v>630</v>
      </c>
      <c r="K34" s="114">
        <v>106</v>
      </c>
      <c r="L34" s="116">
        <v>16.825396825396826</v>
      </c>
    </row>
    <row r="35" spans="1:12" s="110" customFormat="1" ht="24.95" customHeight="1" x14ac:dyDescent="0.2">
      <c r="A35" s="604" t="s">
        <v>190</v>
      </c>
      <c r="B35" s="605"/>
      <c r="C35" s="605"/>
      <c r="D35" s="606"/>
      <c r="E35" s="113">
        <v>69.057003353138427</v>
      </c>
      <c r="F35" s="115">
        <v>35217</v>
      </c>
      <c r="G35" s="114">
        <v>35345</v>
      </c>
      <c r="H35" s="114">
        <v>35695</v>
      </c>
      <c r="I35" s="114">
        <v>35325</v>
      </c>
      <c r="J35" s="140">
        <v>35245</v>
      </c>
      <c r="K35" s="114">
        <v>-28</v>
      </c>
      <c r="L35" s="116">
        <v>-7.9443892750744788E-2</v>
      </c>
    </row>
    <row r="36" spans="1:12" s="110" customFormat="1" ht="15" customHeight="1" x14ac:dyDescent="0.2">
      <c r="A36" s="120"/>
      <c r="B36" s="119"/>
      <c r="C36" s="258" t="s">
        <v>106</v>
      </c>
      <c r="E36" s="113">
        <v>55.473208961581058</v>
      </c>
      <c r="F36" s="115">
        <v>19536</v>
      </c>
      <c r="G36" s="114">
        <v>19608</v>
      </c>
      <c r="H36" s="114">
        <v>19838</v>
      </c>
      <c r="I36" s="114">
        <v>19602</v>
      </c>
      <c r="J36" s="140">
        <v>19500</v>
      </c>
      <c r="K36" s="114">
        <v>36</v>
      </c>
      <c r="L36" s="116">
        <v>0.18461538461538463</v>
      </c>
    </row>
    <row r="37" spans="1:12" s="110" customFormat="1" ht="15" customHeight="1" x14ac:dyDescent="0.2">
      <c r="A37" s="120"/>
      <c r="B37" s="119"/>
      <c r="C37" s="258" t="s">
        <v>107</v>
      </c>
      <c r="E37" s="113">
        <v>44.526791038418942</v>
      </c>
      <c r="F37" s="115">
        <v>15681</v>
      </c>
      <c r="G37" s="114">
        <v>15737</v>
      </c>
      <c r="H37" s="114">
        <v>15857</v>
      </c>
      <c r="I37" s="114">
        <v>15723</v>
      </c>
      <c r="J37" s="140">
        <v>15745</v>
      </c>
      <c r="K37" s="114">
        <v>-64</v>
      </c>
      <c r="L37" s="116">
        <v>-0.40647824706255953</v>
      </c>
    </row>
    <row r="38" spans="1:12" s="110" customFormat="1" ht="15" customHeight="1" x14ac:dyDescent="0.2">
      <c r="A38" s="120"/>
      <c r="B38" s="119" t="s">
        <v>182</v>
      </c>
      <c r="C38" s="258"/>
      <c r="E38" s="113">
        <v>30.94299664686158</v>
      </c>
      <c r="F38" s="115">
        <v>15780</v>
      </c>
      <c r="G38" s="114">
        <v>15744</v>
      </c>
      <c r="H38" s="114">
        <v>15692</v>
      </c>
      <c r="I38" s="114">
        <v>15509</v>
      </c>
      <c r="J38" s="140">
        <v>15295</v>
      </c>
      <c r="K38" s="114">
        <v>485</v>
      </c>
      <c r="L38" s="116">
        <v>3.1709709055246811</v>
      </c>
    </row>
    <row r="39" spans="1:12" s="110" customFormat="1" ht="15" customHeight="1" x14ac:dyDescent="0.2">
      <c r="A39" s="120"/>
      <c r="B39" s="119"/>
      <c r="C39" s="258" t="s">
        <v>106</v>
      </c>
      <c r="E39" s="113">
        <v>20.861850443599494</v>
      </c>
      <c r="F39" s="115">
        <v>3292</v>
      </c>
      <c r="G39" s="114">
        <v>3320</v>
      </c>
      <c r="H39" s="114">
        <v>3290</v>
      </c>
      <c r="I39" s="114">
        <v>3215</v>
      </c>
      <c r="J39" s="140">
        <v>3164</v>
      </c>
      <c r="K39" s="114">
        <v>128</v>
      </c>
      <c r="L39" s="116">
        <v>4.0455120101137796</v>
      </c>
    </row>
    <row r="40" spans="1:12" s="110" customFormat="1" ht="15" customHeight="1" x14ac:dyDescent="0.2">
      <c r="A40" s="120"/>
      <c r="B40" s="119"/>
      <c r="C40" s="258" t="s">
        <v>107</v>
      </c>
      <c r="E40" s="113">
        <v>79.138149556400506</v>
      </c>
      <c r="F40" s="115">
        <v>12488</v>
      </c>
      <c r="G40" s="114">
        <v>12424</v>
      </c>
      <c r="H40" s="114">
        <v>12402</v>
      </c>
      <c r="I40" s="114">
        <v>12294</v>
      </c>
      <c r="J40" s="140">
        <v>12131</v>
      </c>
      <c r="K40" s="114">
        <v>357</v>
      </c>
      <c r="L40" s="116">
        <v>2.9428736295441431</v>
      </c>
    </row>
    <row r="41" spans="1:12" s="110" customFormat="1" ht="24.75" customHeight="1" x14ac:dyDescent="0.2">
      <c r="A41" s="604" t="s">
        <v>517</v>
      </c>
      <c r="B41" s="605"/>
      <c r="C41" s="605"/>
      <c r="D41" s="606"/>
      <c r="E41" s="113">
        <v>3.7845363452752121</v>
      </c>
      <c r="F41" s="115">
        <v>1930</v>
      </c>
      <c r="G41" s="114">
        <v>2059</v>
      </c>
      <c r="H41" s="114">
        <v>2125</v>
      </c>
      <c r="I41" s="114">
        <v>1703</v>
      </c>
      <c r="J41" s="140">
        <v>1848</v>
      </c>
      <c r="K41" s="114">
        <v>82</v>
      </c>
      <c r="L41" s="116">
        <v>4.437229437229437</v>
      </c>
    </row>
    <row r="42" spans="1:12" s="110" customFormat="1" ht="15" customHeight="1" x14ac:dyDescent="0.2">
      <c r="A42" s="120"/>
      <c r="B42" s="119"/>
      <c r="C42" s="258" t="s">
        <v>106</v>
      </c>
      <c r="E42" s="113">
        <v>55.854922279792746</v>
      </c>
      <c r="F42" s="115">
        <v>1078</v>
      </c>
      <c r="G42" s="114">
        <v>1171</v>
      </c>
      <c r="H42" s="114">
        <v>1202</v>
      </c>
      <c r="I42" s="114">
        <v>960</v>
      </c>
      <c r="J42" s="140">
        <v>1027</v>
      </c>
      <c r="K42" s="114">
        <v>51</v>
      </c>
      <c r="L42" s="116">
        <v>4.9659201557935733</v>
      </c>
    </row>
    <row r="43" spans="1:12" s="110" customFormat="1" ht="15" customHeight="1" x14ac:dyDescent="0.2">
      <c r="A43" s="123"/>
      <c r="B43" s="124"/>
      <c r="C43" s="260" t="s">
        <v>107</v>
      </c>
      <c r="D43" s="261"/>
      <c r="E43" s="125">
        <v>44.145077720207254</v>
      </c>
      <c r="F43" s="143">
        <v>852</v>
      </c>
      <c r="G43" s="144">
        <v>888</v>
      </c>
      <c r="H43" s="144">
        <v>923</v>
      </c>
      <c r="I43" s="144">
        <v>743</v>
      </c>
      <c r="J43" s="145">
        <v>821</v>
      </c>
      <c r="K43" s="144">
        <v>31</v>
      </c>
      <c r="L43" s="146">
        <v>3.7758830694275276</v>
      </c>
    </row>
    <row r="44" spans="1:12" s="110" customFormat="1" ht="45.75" customHeight="1" x14ac:dyDescent="0.2">
      <c r="A44" s="604" t="s">
        <v>191</v>
      </c>
      <c r="B44" s="605"/>
      <c r="C44" s="605"/>
      <c r="D44" s="606"/>
      <c r="E44" s="113">
        <v>1.262819381532247</v>
      </c>
      <c r="F44" s="115">
        <v>644</v>
      </c>
      <c r="G44" s="114">
        <v>652</v>
      </c>
      <c r="H44" s="114">
        <v>626</v>
      </c>
      <c r="I44" s="114">
        <v>646</v>
      </c>
      <c r="J44" s="140">
        <v>676</v>
      </c>
      <c r="K44" s="114">
        <v>-32</v>
      </c>
      <c r="L44" s="116">
        <v>-4.7337278106508878</v>
      </c>
    </row>
    <row r="45" spans="1:12" s="110" customFormat="1" ht="15" customHeight="1" x14ac:dyDescent="0.2">
      <c r="A45" s="120"/>
      <c r="B45" s="119"/>
      <c r="C45" s="258" t="s">
        <v>106</v>
      </c>
      <c r="E45" s="113">
        <v>60.714285714285715</v>
      </c>
      <c r="F45" s="115">
        <v>391</v>
      </c>
      <c r="G45" s="114">
        <v>393</v>
      </c>
      <c r="H45" s="114">
        <v>375</v>
      </c>
      <c r="I45" s="114">
        <v>384</v>
      </c>
      <c r="J45" s="140">
        <v>403</v>
      </c>
      <c r="K45" s="114">
        <v>-12</v>
      </c>
      <c r="L45" s="116">
        <v>-2.9776674937965262</v>
      </c>
    </row>
    <row r="46" spans="1:12" s="110" customFormat="1" ht="15" customHeight="1" x14ac:dyDescent="0.2">
      <c r="A46" s="123"/>
      <c r="B46" s="124"/>
      <c r="C46" s="260" t="s">
        <v>107</v>
      </c>
      <c r="D46" s="261"/>
      <c r="E46" s="125">
        <v>39.285714285714285</v>
      </c>
      <c r="F46" s="143">
        <v>253</v>
      </c>
      <c r="G46" s="144">
        <v>259</v>
      </c>
      <c r="H46" s="144">
        <v>251</v>
      </c>
      <c r="I46" s="144">
        <v>262</v>
      </c>
      <c r="J46" s="145">
        <v>273</v>
      </c>
      <c r="K46" s="144">
        <v>-20</v>
      </c>
      <c r="L46" s="146">
        <v>-7.3260073260073257</v>
      </c>
    </row>
    <row r="47" spans="1:12" s="110" customFormat="1" ht="39" customHeight="1" x14ac:dyDescent="0.2">
      <c r="A47" s="604" t="s">
        <v>518</v>
      </c>
      <c r="B47" s="607"/>
      <c r="C47" s="607"/>
      <c r="D47" s="608"/>
      <c r="E47" s="113">
        <v>1.1471263015471498</v>
      </c>
      <c r="F47" s="115">
        <v>585</v>
      </c>
      <c r="G47" s="114">
        <v>582</v>
      </c>
      <c r="H47" s="114">
        <v>550</v>
      </c>
      <c r="I47" s="114">
        <v>517</v>
      </c>
      <c r="J47" s="140">
        <v>568</v>
      </c>
      <c r="K47" s="114">
        <v>17</v>
      </c>
      <c r="L47" s="116">
        <v>2.992957746478873</v>
      </c>
    </row>
    <row r="48" spans="1:12" s="110" customFormat="1" ht="15" customHeight="1" x14ac:dyDescent="0.2">
      <c r="A48" s="120"/>
      <c r="B48" s="119"/>
      <c r="C48" s="258" t="s">
        <v>106</v>
      </c>
      <c r="E48" s="113">
        <v>37.606837606837608</v>
      </c>
      <c r="F48" s="115">
        <v>220</v>
      </c>
      <c r="G48" s="114">
        <v>215</v>
      </c>
      <c r="H48" s="114">
        <v>207</v>
      </c>
      <c r="I48" s="114">
        <v>195</v>
      </c>
      <c r="J48" s="140">
        <v>211</v>
      </c>
      <c r="K48" s="114">
        <v>9</v>
      </c>
      <c r="L48" s="116">
        <v>4.2654028436018958</v>
      </c>
    </row>
    <row r="49" spans="1:12" s="110" customFormat="1" ht="15" customHeight="1" x14ac:dyDescent="0.2">
      <c r="A49" s="123"/>
      <c r="B49" s="124"/>
      <c r="C49" s="260" t="s">
        <v>107</v>
      </c>
      <c r="D49" s="261"/>
      <c r="E49" s="125">
        <v>62.393162393162392</v>
      </c>
      <c r="F49" s="143">
        <v>365</v>
      </c>
      <c r="G49" s="144">
        <v>367</v>
      </c>
      <c r="H49" s="144">
        <v>343</v>
      </c>
      <c r="I49" s="144">
        <v>322</v>
      </c>
      <c r="J49" s="145">
        <v>357</v>
      </c>
      <c r="K49" s="144">
        <v>8</v>
      </c>
      <c r="L49" s="146">
        <v>2.2408963585434174</v>
      </c>
    </row>
    <row r="50" spans="1:12" s="110" customFormat="1" ht="24.95" customHeight="1" x14ac:dyDescent="0.2">
      <c r="A50" s="609" t="s">
        <v>192</v>
      </c>
      <c r="B50" s="610"/>
      <c r="C50" s="610"/>
      <c r="D50" s="611"/>
      <c r="E50" s="262">
        <v>8.6318803066847067</v>
      </c>
      <c r="F50" s="263">
        <v>4402</v>
      </c>
      <c r="G50" s="264">
        <v>4568</v>
      </c>
      <c r="H50" s="264">
        <v>4615</v>
      </c>
      <c r="I50" s="264">
        <v>4174</v>
      </c>
      <c r="J50" s="265">
        <v>4250</v>
      </c>
      <c r="K50" s="263">
        <v>152</v>
      </c>
      <c r="L50" s="266">
        <v>3.5764705882352943</v>
      </c>
    </row>
    <row r="51" spans="1:12" s="110" customFormat="1" ht="15" customHeight="1" x14ac:dyDescent="0.2">
      <c r="A51" s="120"/>
      <c r="B51" s="119"/>
      <c r="C51" s="258" t="s">
        <v>106</v>
      </c>
      <c r="E51" s="113">
        <v>55.497501135847344</v>
      </c>
      <c r="F51" s="115">
        <v>2443</v>
      </c>
      <c r="G51" s="114">
        <v>2516</v>
      </c>
      <c r="H51" s="114">
        <v>2548</v>
      </c>
      <c r="I51" s="114">
        <v>2287</v>
      </c>
      <c r="J51" s="140">
        <v>2315</v>
      </c>
      <c r="K51" s="114">
        <v>128</v>
      </c>
      <c r="L51" s="116">
        <v>5.5291576673866087</v>
      </c>
    </row>
    <row r="52" spans="1:12" s="110" customFormat="1" ht="15" customHeight="1" x14ac:dyDescent="0.2">
      <c r="A52" s="120"/>
      <c r="B52" s="119"/>
      <c r="C52" s="258" t="s">
        <v>107</v>
      </c>
      <c r="E52" s="113">
        <v>44.502498864152656</v>
      </c>
      <c r="F52" s="115">
        <v>1959</v>
      </c>
      <c r="G52" s="114">
        <v>2052</v>
      </c>
      <c r="H52" s="114">
        <v>2067</v>
      </c>
      <c r="I52" s="114">
        <v>1887</v>
      </c>
      <c r="J52" s="140">
        <v>1935</v>
      </c>
      <c r="K52" s="114">
        <v>24</v>
      </c>
      <c r="L52" s="116">
        <v>1.2403100775193798</v>
      </c>
    </row>
    <row r="53" spans="1:12" s="110" customFormat="1" ht="15" customHeight="1" x14ac:dyDescent="0.2">
      <c r="A53" s="120"/>
      <c r="B53" s="119"/>
      <c r="C53" s="258" t="s">
        <v>187</v>
      </c>
      <c r="D53" s="110" t="s">
        <v>193</v>
      </c>
      <c r="E53" s="113">
        <v>32.280781462971376</v>
      </c>
      <c r="F53" s="115">
        <v>1421</v>
      </c>
      <c r="G53" s="114">
        <v>1598</v>
      </c>
      <c r="H53" s="114">
        <v>1664</v>
      </c>
      <c r="I53" s="114">
        <v>1189</v>
      </c>
      <c r="J53" s="140">
        <v>1320</v>
      </c>
      <c r="K53" s="114">
        <v>101</v>
      </c>
      <c r="L53" s="116">
        <v>7.6515151515151514</v>
      </c>
    </row>
    <row r="54" spans="1:12" s="110" customFormat="1" ht="15" customHeight="1" x14ac:dyDescent="0.2">
      <c r="A54" s="120"/>
      <c r="B54" s="119"/>
      <c r="D54" s="267" t="s">
        <v>194</v>
      </c>
      <c r="E54" s="113">
        <v>57.635467980295566</v>
      </c>
      <c r="F54" s="115">
        <v>819</v>
      </c>
      <c r="G54" s="114">
        <v>917</v>
      </c>
      <c r="H54" s="114">
        <v>958</v>
      </c>
      <c r="I54" s="114">
        <v>685</v>
      </c>
      <c r="J54" s="140">
        <v>753</v>
      </c>
      <c r="K54" s="114">
        <v>66</v>
      </c>
      <c r="L54" s="116">
        <v>8.764940239043824</v>
      </c>
    </row>
    <row r="55" spans="1:12" s="110" customFormat="1" ht="15" customHeight="1" x14ac:dyDescent="0.2">
      <c r="A55" s="120"/>
      <c r="B55" s="119"/>
      <c r="D55" s="267" t="s">
        <v>195</v>
      </c>
      <c r="E55" s="113">
        <v>42.364532019704434</v>
      </c>
      <c r="F55" s="115">
        <v>602</v>
      </c>
      <c r="G55" s="114">
        <v>681</v>
      </c>
      <c r="H55" s="114">
        <v>706</v>
      </c>
      <c r="I55" s="114">
        <v>504</v>
      </c>
      <c r="J55" s="140">
        <v>567</v>
      </c>
      <c r="K55" s="114">
        <v>35</v>
      </c>
      <c r="L55" s="116">
        <v>6.1728395061728394</v>
      </c>
    </row>
    <row r="56" spans="1:12" s="110" customFormat="1" ht="15" customHeight="1" x14ac:dyDescent="0.2">
      <c r="A56" s="120"/>
      <c r="B56" s="119" t="s">
        <v>196</v>
      </c>
      <c r="C56" s="258"/>
      <c r="E56" s="113">
        <v>65.558758358334799</v>
      </c>
      <c r="F56" s="115">
        <v>33433</v>
      </c>
      <c r="G56" s="114">
        <v>33359</v>
      </c>
      <c r="H56" s="114">
        <v>33569</v>
      </c>
      <c r="I56" s="114">
        <v>33499</v>
      </c>
      <c r="J56" s="140">
        <v>33292</v>
      </c>
      <c r="K56" s="114">
        <v>141</v>
      </c>
      <c r="L56" s="116">
        <v>0.42352517121230326</v>
      </c>
    </row>
    <row r="57" spans="1:12" s="110" customFormat="1" ht="15" customHeight="1" x14ac:dyDescent="0.2">
      <c r="A57" s="120"/>
      <c r="B57" s="119"/>
      <c r="C57" s="258" t="s">
        <v>106</v>
      </c>
      <c r="E57" s="113">
        <v>42.754165046510934</v>
      </c>
      <c r="F57" s="115">
        <v>14294</v>
      </c>
      <c r="G57" s="114">
        <v>14258</v>
      </c>
      <c r="H57" s="114">
        <v>14368</v>
      </c>
      <c r="I57" s="114">
        <v>14367</v>
      </c>
      <c r="J57" s="140">
        <v>14266</v>
      </c>
      <c r="K57" s="114">
        <v>28</v>
      </c>
      <c r="L57" s="116">
        <v>0.19627085377821393</v>
      </c>
    </row>
    <row r="58" spans="1:12" s="110" customFormat="1" ht="15" customHeight="1" x14ac:dyDescent="0.2">
      <c r="A58" s="120"/>
      <c r="B58" s="119"/>
      <c r="C58" s="258" t="s">
        <v>107</v>
      </c>
      <c r="E58" s="113">
        <v>57.245834953489066</v>
      </c>
      <c r="F58" s="115">
        <v>19139</v>
      </c>
      <c r="G58" s="114">
        <v>19101</v>
      </c>
      <c r="H58" s="114">
        <v>19201</v>
      </c>
      <c r="I58" s="114">
        <v>19132</v>
      </c>
      <c r="J58" s="140">
        <v>19026</v>
      </c>
      <c r="K58" s="114">
        <v>113</v>
      </c>
      <c r="L58" s="116">
        <v>0.59392410385787864</v>
      </c>
    </row>
    <row r="59" spans="1:12" s="110" customFormat="1" ht="15" customHeight="1" x14ac:dyDescent="0.2">
      <c r="A59" s="120"/>
      <c r="B59" s="119"/>
      <c r="C59" s="258" t="s">
        <v>105</v>
      </c>
      <c r="D59" s="110" t="s">
        <v>197</v>
      </c>
      <c r="E59" s="113">
        <v>91.355846020399014</v>
      </c>
      <c r="F59" s="115">
        <v>30543</v>
      </c>
      <c r="G59" s="114">
        <v>30481</v>
      </c>
      <c r="H59" s="114">
        <v>30694</v>
      </c>
      <c r="I59" s="114">
        <v>30634</v>
      </c>
      <c r="J59" s="140">
        <v>30430</v>
      </c>
      <c r="K59" s="114">
        <v>113</v>
      </c>
      <c r="L59" s="116">
        <v>0.3713440683535984</v>
      </c>
    </row>
    <row r="60" spans="1:12" s="110" customFormat="1" ht="15" customHeight="1" x14ac:dyDescent="0.2">
      <c r="A60" s="120"/>
      <c r="B60" s="119"/>
      <c r="C60" s="258"/>
      <c r="D60" s="267" t="s">
        <v>198</v>
      </c>
      <c r="E60" s="113">
        <v>42.592410699669315</v>
      </c>
      <c r="F60" s="115">
        <v>13009</v>
      </c>
      <c r="G60" s="114">
        <v>12985</v>
      </c>
      <c r="H60" s="114">
        <v>13096</v>
      </c>
      <c r="I60" s="114">
        <v>13101</v>
      </c>
      <c r="J60" s="140">
        <v>13003</v>
      </c>
      <c r="K60" s="114">
        <v>6</v>
      </c>
      <c r="L60" s="116">
        <v>4.6143197723602244E-2</v>
      </c>
    </row>
    <row r="61" spans="1:12" s="110" customFormat="1" ht="15" customHeight="1" x14ac:dyDescent="0.2">
      <c r="A61" s="120"/>
      <c r="B61" s="119"/>
      <c r="C61" s="258"/>
      <c r="D61" s="267" t="s">
        <v>199</v>
      </c>
      <c r="E61" s="113">
        <v>57.407589300330685</v>
      </c>
      <c r="F61" s="115">
        <v>17534</v>
      </c>
      <c r="G61" s="114">
        <v>17496</v>
      </c>
      <c r="H61" s="114">
        <v>17598</v>
      </c>
      <c r="I61" s="114">
        <v>17533</v>
      </c>
      <c r="J61" s="140">
        <v>17427</v>
      </c>
      <c r="K61" s="114">
        <v>107</v>
      </c>
      <c r="L61" s="116">
        <v>0.61398978596430831</v>
      </c>
    </row>
    <row r="62" spans="1:12" s="110" customFormat="1" ht="15" customHeight="1" x14ac:dyDescent="0.2">
      <c r="A62" s="120"/>
      <c r="B62" s="119"/>
      <c r="C62" s="258"/>
      <c r="D62" s="258" t="s">
        <v>200</v>
      </c>
      <c r="E62" s="113">
        <v>8.6441539796009934</v>
      </c>
      <c r="F62" s="115">
        <v>2890</v>
      </c>
      <c r="G62" s="114">
        <v>2878</v>
      </c>
      <c r="H62" s="114">
        <v>2875</v>
      </c>
      <c r="I62" s="114">
        <v>2865</v>
      </c>
      <c r="J62" s="140">
        <v>2862</v>
      </c>
      <c r="K62" s="114">
        <v>28</v>
      </c>
      <c r="L62" s="116">
        <v>0.9783368273934312</v>
      </c>
    </row>
    <row r="63" spans="1:12" s="110" customFormat="1" ht="15" customHeight="1" x14ac:dyDescent="0.2">
      <c r="A63" s="120"/>
      <c r="B63" s="119"/>
      <c r="C63" s="258"/>
      <c r="D63" s="267" t="s">
        <v>198</v>
      </c>
      <c r="E63" s="113">
        <v>44.463667820069205</v>
      </c>
      <c r="F63" s="115">
        <v>1285</v>
      </c>
      <c r="G63" s="114">
        <v>1273</v>
      </c>
      <c r="H63" s="114">
        <v>1272</v>
      </c>
      <c r="I63" s="114">
        <v>1266</v>
      </c>
      <c r="J63" s="140">
        <v>1263</v>
      </c>
      <c r="K63" s="114">
        <v>22</v>
      </c>
      <c r="L63" s="116">
        <v>1.7418844022169437</v>
      </c>
    </row>
    <row r="64" spans="1:12" s="110" customFormat="1" ht="15" customHeight="1" x14ac:dyDescent="0.2">
      <c r="A64" s="120"/>
      <c r="B64" s="119"/>
      <c r="C64" s="258"/>
      <c r="D64" s="267" t="s">
        <v>199</v>
      </c>
      <c r="E64" s="113">
        <v>55.536332179930795</v>
      </c>
      <c r="F64" s="115">
        <v>1605</v>
      </c>
      <c r="G64" s="114">
        <v>1605</v>
      </c>
      <c r="H64" s="114">
        <v>1603</v>
      </c>
      <c r="I64" s="114">
        <v>1599</v>
      </c>
      <c r="J64" s="140">
        <v>1599</v>
      </c>
      <c r="K64" s="114">
        <v>6</v>
      </c>
      <c r="L64" s="116">
        <v>0.37523452157598497</v>
      </c>
    </row>
    <row r="65" spans="1:12" s="110" customFormat="1" ht="15" customHeight="1" x14ac:dyDescent="0.2">
      <c r="A65" s="120"/>
      <c r="B65" s="119" t="s">
        <v>201</v>
      </c>
      <c r="C65" s="258"/>
      <c r="E65" s="113">
        <v>17.618683451967762</v>
      </c>
      <c r="F65" s="115">
        <v>8985</v>
      </c>
      <c r="G65" s="114">
        <v>8892</v>
      </c>
      <c r="H65" s="114">
        <v>8821</v>
      </c>
      <c r="I65" s="114">
        <v>8709</v>
      </c>
      <c r="J65" s="140">
        <v>8617</v>
      </c>
      <c r="K65" s="114">
        <v>368</v>
      </c>
      <c r="L65" s="116">
        <v>4.2706278287106878</v>
      </c>
    </row>
    <row r="66" spans="1:12" s="110" customFormat="1" ht="15" customHeight="1" x14ac:dyDescent="0.2">
      <c r="A66" s="120"/>
      <c r="B66" s="119"/>
      <c r="C66" s="258" t="s">
        <v>106</v>
      </c>
      <c r="E66" s="113">
        <v>44.184752365052866</v>
      </c>
      <c r="F66" s="115">
        <v>3970</v>
      </c>
      <c r="G66" s="114">
        <v>3951</v>
      </c>
      <c r="H66" s="114">
        <v>3956</v>
      </c>
      <c r="I66" s="114">
        <v>3907</v>
      </c>
      <c r="J66" s="140">
        <v>3858</v>
      </c>
      <c r="K66" s="114">
        <v>112</v>
      </c>
      <c r="L66" s="116">
        <v>2.9030585795749091</v>
      </c>
    </row>
    <row r="67" spans="1:12" s="110" customFormat="1" ht="15" customHeight="1" x14ac:dyDescent="0.2">
      <c r="A67" s="120"/>
      <c r="B67" s="119"/>
      <c r="C67" s="258" t="s">
        <v>107</v>
      </c>
      <c r="E67" s="113">
        <v>55.815247634947134</v>
      </c>
      <c r="F67" s="115">
        <v>5015</v>
      </c>
      <c r="G67" s="114">
        <v>4941</v>
      </c>
      <c r="H67" s="114">
        <v>4865</v>
      </c>
      <c r="I67" s="114">
        <v>4802</v>
      </c>
      <c r="J67" s="140">
        <v>4759</v>
      </c>
      <c r="K67" s="114">
        <v>256</v>
      </c>
      <c r="L67" s="116">
        <v>5.3792813616305946</v>
      </c>
    </row>
    <row r="68" spans="1:12" s="110" customFormat="1" ht="15" customHeight="1" x14ac:dyDescent="0.2">
      <c r="A68" s="120"/>
      <c r="B68" s="119"/>
      <c r="C68" s="258" t="s">
        <v>105</v>
      </c>
      <c r="D68" s="110" t="s">
        <v>202</v>
      </c>
      <c r="E68" s="113">
        <v>13.756260434056761</v>
      </c>
      <c r="F68" s="115">
        <v>1236</v>
      </c>
      <c r="G68" s="114">
        <v>1199</v>
      </c>
      <c r="H68" s="114">
        <v>1149</v>
      </c>
      <c r="I68" s="114">
        <v>1117</v>
      </c>
      <c r="J68" s="140">
        <v>1079</v>
      </c>
      <c r="K68" s="114">
        <v>157</v>
      </c>
      <c r="L68" s="116">
        <v>14.550509731232623</v>
      </c>
    </row>
    <row r="69" spans="1:12" s="110" customFormat="1" ht="15" customHeight="1" x14ac:dyDescent="0.2">
      <c r="A69" s="120"/>
      <c r="B69" s="119"/>
      <c r="C69" s="258"/>
      <c r="D69" s="267" t="s">
        <v>198</v>
      </c>
      <c r="E69" s="113">
        <v>46.278317152103561</v>
      </c>
      <c r="F69" s="115">
        <v>572</v>
      </c>
      <c r="G69" s="114">
        <v>563</v>
      </c>
      <c r="H69" s="114">
        <v>548</v>
      </c>
      <c r="I69" s="114">
        <v>536</v>
      </c>
      <c r="J69" s="140">
        <v>524</v>
      </c>
      <c r="K69" s="114">
        <v>48</v>
      </c>
      <c r="L69" s="116">
        <v>9.1603053435114496</v>
      </c>
    </row>
    <row r="70" spans="1:12" s="110" customFormat="1" ht="15" customHeight="1" x14ac:dyDescent="0.2">
      <c r="A70" s="120"/>
      <c r="B70" s="119"/>
      <c r="C70" s="258"/>
      <c r="D70" s="267" t="s">
        <v>199</v>
      </c>
      <c r="E70" s="113">
        <v>53.721682847896439</v>
      </c>
      <c r="F70" s="115">
        <v>664</v>
      </c>
      <c r="G70" s="114">
        <v>636</v>
      </c>
      <c r="H70" s="114">
        <v>601</v>
      </c>
      <c r="I70" s="114">
        <v>581</v>
      </c>
      <c r="J70" s="140">
        <v>555</v>
      </c>
      <c r="K70" s="114">
        <v>109</v>
      </c>
      <c r="L70" s="116">
        <v>19.63963963963964</v>
      </c>
    </row>
    <row r="71" spans="1:12" s="110" customFormat="1" ht="15" customHeight="1" x14ac:dyDescent="0.2">
      <c r="A71" s="120"/>
      <c r="B71" s="119"/>
      <c r="C71" s="258"/>
      <c r="D71" s="110" t="s">
        <v>203</v>
      </c>
      <c r="E71" s="113">
        <v>81.068447412353919</v>
      </c>
      <c r="F71" s="115">
        <v>7284</v>
      </c>
      <c r="G71" s="114">
        <v>7245</v>
      </c>
      <c r="H71" s="114">
        <v>7228</v>
      </c>
      <c r="I71" s="114">
        <v>7151</v>
      </c>
      <c r="J71" s="140">
        <v>7118</v>
      </c>
      <c r="K71" s="114">
        <v>166</v>
      </c>
      <c r="L71" s="116">
        <v>2.3321157628547344</v>
      </c>
    </row>
    <row r="72" spans="1:12" s="110" customFormat="1" ht="15" customHeight="1" x14ac:dyDescent="0.2">
      <c r="A72" s="120"/>
      <c r="B72" s="119"/>
      <c r="C72" s="258"/>
      <c r="D72" s="267" t="s">
        <v>198</v>
      </c>
      <c r="E72" s="113">
        <v>43.437671609006038</v>
      </c>
      <c r="F72" s="115">
        <v>3164</v>
      </c>
      <c r="G72" s="114">
        <v>3160</v>
      </c>
      <c r="H72" s="114">
        <v>3174</v>
      </c>
      <c r="I72" s="114">
        <v>3135</v>
      </c>
      <c r="J72" s="140">
        <v>3114</v>
      </c>
      <c r="K72" s="114">
        <v>50</v>
      </c>
      <c r="L72" s="116">
        <v>1.6056518946692357</v>
      </c>
    </row>
    <row r="73" spans="1:12" s="110" customFormat="1" ht="15" customHeight="1" x14ac:dyDescent="0.2">
      <c r="A73" s="120"/>
      <c r="B73" s="119"/>
      <c r="C73" s="258"/>
      <c r="D73" s="267" t="s">
        <v>199</v>
      </c>
      <c r="E73" s="113">
        <v>56.562328390993962</v>
      </c>
      <c r="F73" s="115">
        <v>4120</v>
      </c>
      <c r="G73" s="114">
        <v>4085</v>
      </c>
      <c r="H73" s="114">
        <v>4054</v>
      </c>
      <c r="I73" s="114">
        <v>4016</v>
      </c>
      <c r="J73" s="140">
        <v>4004</v>
      </c>
      <c r="K73" s="114">
        <v>116</v>
      </c>
      <c r="L73" s="116">
        <v>2.8971028971028971</v>
      </c>
    </row>
    <row r="74" spans="1:12" s="110" customFormat="1" ht="15" customHeight="1" x14ac:dyDescent="0.2">
      <c r="A74" s="120"/>
      <c r="B74" s="119"/>
      <c r="C74" s="258"/>
      <c r="D74" s="110" t="s">
        <v>204</v>
      </c>
      <c r="E74" s="113">
        <v>5.1752921535893153</v>
      </c>
      <c r="F74" s="115">
        <v>465</v>
      </c>
      <c r="G74" s="114">
        <v>448</v>
      </c>
      <c r="H74" s="114">
        <v>444</v>
      </c>
      <c r="I74" s="114">
        <v>441</v>
      </c>
      <c r="J74" s="140">
        <v>420</v>
      </c>
      <c r="K74" s="114">
        <v>45</v>
      </c>
      <c r="L74" s="116">
        <v>10.714285714285714</v>
      </c>
    </row>
    <row r="75" spans="1:12" s="110" customFormat="1" ht="15" customHeight="1" x14ac:dyDescent="0.2">
      <c r="A75" s="120"/>
      <c r="B75" s="119"/>
      <c r="C75" s="258"/>
      <c r="D75" s="267" t="s">
        <v>198</v>
      </c>
      <c r="E75" s="113">
        <v>50.322580645161288</v>
      </c>
      <c r="F75" s="115">
        <v>234</v>
      </c>
      <c r="G75" s="114">
        <v>228</v>
      </c>
      <c r="H75" s="114">
        <v>234</v>
      </c>
      <c r="I75" s="114">
        <v>236</v>
      </c>
      <c r="J75" s="140">
        <v>220</v>
      </c>
      <c r="K75" s="114">
        <v>14</v>
      </c>
      <c r="L75" s="116">
        <v>6.3636363636363633</v>
      </c>
    </row>
    <row r="76" spans="1:12" s="110" customFormat="1" ht="15" customHeight="1" x14ac:dyDescent="0.2">
      <c r="A76" s="120"/>
      <c r="B76" s="119"/>
      <c r="C76" s="258"/>
      <c r="D76" s="267" t="s">
        <v>199</v>
      </c>
      <c r="E76" s="113">
        <v>49.677419354838712</v>
      </c>
      <c r="F76" s="115">
        <v>231</v>
      </c>
      <c r="G76" s="114">
        <v>220</v>
      </c>
      <c r="H76" s="114">
        <v>210</v>
      </c>
      <c r="I76" s="114">
        <v>205</v>
      </c>
      <c r="J76" s="140">
        <v>200</v>
      </c>
      <c r="K76" s="114">
        <v>31</v>
      </c>
      <c r="L76" s="116">
        <v>15.5</v>
      </c>
    </row>
    <row r="77" spans="1:12" s="110" customFormat="1" ht="15" customHeight="1" x14ac:dyDescent="0.2">
      <c r="A77" s="534"/>
      <c r="B77" s="119" t="s">
        <v>205</v>
      </c>
      <c r="C77" s="268"/>
      <c r="D77" s="182"/>
      <c r="E77" s="113">
        <v>8.1906778830127269</v>
      </c>
      <c r="F77" s="115">
        <v>4177</v>
      </c>
      <c r="G77" s="114">
        <v>4270</v>
      </c>
      <c r="H77" s="114">
        <v>4382</v>
      </c>
      <c r="I77" s="114">
        <v>4452</v>
      </c>
      <c r="J77" s="140">
        <v>4381</v>
      </c>
      <c r="K77" s="114">
        <v>-204</v>
      </c>
      <c r="L77" s="116">
        <v>-4.6564711253138551</v>
      </c>
    </row>
    <row r="78" spans="1:12" s="110" customFormat="1" ht="15" customHeight="1" x14ac:dyDescent="0.2">
      <c r="A78" s="120"/>
      <c r="B78" s="119"/>
      <c r="C78" s="268" t="s">
        <v>106</v>
      </c>
      <c r="D78" s="182"/>
      <c r="E78" s="113">
        <v>50.778070385444096</v>
      </c>
      <c r="F78" s="115">
        <v>2121</v>
      </c>
      <c r="G78" s="114">
        <v>2203</v>
      </c>
      <c r="H78" s="114">
        <v>2256</v>
      </c>
      <c r="I78" s="114">
        <v>2256</v>
      </c>
      <c r="J78" s="140">
        <v>2225</v>
      </c>
      <c r="K78" s="114">
        <v>-104</v>
      </c>
      <c r="L78" s="116">
        <v>-4.6741573033707864</v>
      </c>
    </row>
    <row r="79" spans="1:12" s="110" customFormat="1" ht="15" customHeight="1" x14ac:dyDescent="0.2">
      <c r="A79" s="123"/>
      <c r="B79" s="124"/>
      <c r="C79" s="260" t="s">
        <v>107</v>
      </c>
      <c r="D79" s="261"/>
      <c r="E79" s="125">
        <v>49.221929614555904</v>
      </c>
      <c r="F79" s="143">
        <v>2056</v>
      </c>
      <c r="G79" s="144">
        <v>2067</v>
      </c>
      <c r="H79" s="144">
        <v>2126</v>
      </c>
      <c r="I79" s="144">
        <v>2196</v>
      </c>
      <c r="J79" s="145">
        <v>2156</v>
      </c>
      <c r="K79" s="144">
        <v>-100</v>
      </c>
      <c r="L79" s="146">
        <v>-4.6382189239332092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50997</v>
      </c>
      <c r="E11" s="114">
        <v>51089</v>
      </c>
      <c r="F11" s="114">
        <v>51387</v>
      </c>
      <c r="G11" s="114">
        <v>50834</v>
      </c>
      <c r="H11" s="140">
        <v>50540</v>
      </c>
      <c r="I11" s="115">
        <v>457</v>
      </c>
      <c r="J11" s="116">
        <v>0.90423426988523936</v>
      </c>
    </row>
    <row r="12" spans="1:15" s="110" customFormat="1" ht="24.95" customHeight="1" x14ac:dyDescent="0.2">
      <c r="A12" s="193" t="s">
        <v>132</v>
      </c>
      <c r="B12" s="194" t="s">
        <v>133</v>
      </c>
      <c r="C12" s="113">
        <v>0.11765397964586152</v>
      </c>
      <c r="D12" s="115">
        <v>60</v>
      </c>
      <c r="E12" s="114">
        <v>58</v>
      </c>
      <c r="F12" s="114">
        <v>63</v>
      </c>
      <c r="G12" s="114">
        <v>59</v>
      </c>
      <c r="H12" s="140">
        <v>52</v>
      </c>
      <c r="I12" s="115">
        <v>8</v>
      </c>
      <c r="J12" s="116">
        <v>15.384615384615385</v>
      </c>
    </row>
    <row r="13" spans="1:15" s="110" customFormat="1" ht="24.95" customHeight="1" x14ac:dyDescent="0.2">
      <c r="A13" s="193" t="s">
        <v>134</v>
      </c>
      <c r="B13" s="199" t="s">
        <v>214</v>
      </c>
      <c r="C13" s="113">
        <v>3.3492166205855245</v>
      </c>
      <c r="D13" s="115">
        <v>1708</v>
      </c>
      <c r="E13" s="114">
        <v>1707</v>
      </c>
      <c r="F13" s="114">
        <v>1685</v>
      </c>
      <c r="G13" s="114">
        <v>1651</v>
      </c>
      <c r="H13" s="140">
        <v>1652</v>
      </c>
      <c r="I13" s="115">
        <v>56</v>
      </c>
      <c r="J13" s="116">
        <v>3.3898305084745761</v>
      </c>
    </row>
    <row r="14" spans="1:15" s="287" customFormat="1" ht="24" customHeight="1" x14ac:dyDescent="0.2">
      <c r="A14" s="193" t="s">
        <v>215</v>
      </c>
      <c r="B14" s="199" t="s">
        <v>137</v>
      </c>
      <c r="C14" s="113">
        <v>7.4004353197246893</v>
      </c>
      <c r="D14" s="115">
        <v>3774</v>
      </c>
      <c r="E14" s="114">
        <v>3789</v>
      </c>
      <c r="F14" s="114">
        <v>3807</v>
      </c>
      <c r="G14" s="114">
        <v>3729</v>
      </c>
      <c r="H14" s="140">
        <v>3713</v>
      </c>
      <c r="I14" s="115">
        <v>61</v>
      </c>
      <c r="J14" s="116">
        <v>1.6428763802854833</v>
      </c>
      <c r="K14" s="110"/>
      <c r="L14" s="110"/>
      <c r="M14" s="110"/>
      <c r="N14" s="110"/>
      <c r="O14" s="110"/>
    </row>
    <row r="15" spans="1:15" s="110" customFormat="1" ht="24.75" customHeight="1" x14ac:dyDescent="0.2">
      <c r="A15" s="193" t="s">
        <v>216</v>
      </c>
      <c r="B15" s="199" t="s">
        <v>217</v>
      </c>
      <c r="C15" s="113">
        <v>1.7236308018118713</v>
      </c>
      <c r="D15" s="115">
        <v>879</v>
      </c>
      <c r="E15" s="114">
        <v>894</v>
      </c>
      <c r="F15" s="114">
        <v>888</v>
      </c>
      <c r="G15" s="114">
        <v>864</v>
      </c>
      <c r="H15" s="140">
        <v>859</v>
      </c>
      <c r="I15" s="115">
        <v>20</v>
      </c>
      <c r="J15" s="116">
        <v>2.3282887077997674</v>
      </c>
    </row>
    <row r="16" spans="1:15" s="287" customFormat="1" ht="24.95" customHeight="1" x14ac:dyDescent="0.2">
      <c r="A16" s="193" t="s">
        <v>218</v>
      </c>
      <c r="B16" s="199" t="s">
        <v>141</v>
      </c>
      <c r="C16" s="113">
        <v>4.5512481126340765</v>
      </c>
      <c r="D16" s="115">
        <v>2321</v>
      </c>
      <c r="E16" s="114">
        <v>2323</v>
      </c>
      <c r="F16" s="114">
        <v>2345</v>
      </c>
      <c r="G16" s="114">
        <v>2301</v>
      </c>
      <c r="H16" s="140">
        <v>2320</v>
      </c>
      <c r="I16" s="115">
        <v>1</v>
      </c>
      <c r="J16" s="116">
        <v>4.3103448275862072E-2</v>
      </c>
      <c r="K16" s="110"/>
      <c r="L16" s="110"/>
      <c r="M16" s="110"/>
      <c r="N16" s="110"/>
      <c r="O16" s="110"/>
    </row>
    <row r="17" spans="1:15" s="110" customFormat="1" ht="24.95" customHeight="1" x14ac:dyDescent="0.2">
      <c r="A17" s="193" t="s">
        <v>219</v>
      </c>
      <c r="B17" s="199" t="s">
        <v>220</v>
      </c>
      <c r="C17" s="113">
        <v>1.1255564052787419</v>
      </c>
      <c r="D17" s="115">
        <v>574</v>
      </c>
      <c r="E17" s="114">
        <v>572</v>
      </c>
      <c r="F17" s="114">
        <v>574</v>
      </c>
      <c r="G17" s="114">
        <v>564</v>
      </c>
      <c r="H17" s="140">
        <v>534</v>
      </c>
      <c r="I17" s="115">
        <v>40</v>
      </c>
      <c r="J17" s="116">
        <v>7.4906367041198498</v>
      </c>
    </row>
    <row r="18" spans="1:15" s="287" customFormat="1" ht="24.95" customHeight="1" x14ac:dyDescent="0.2">
      <c r="A18" s="201" t="s">
        <v>144</v>
      </c>
      <c r="B18" s="202" t="s">
        <v>145</v>
      </c>
      <c r="C18" s="113">
        <v>4.8238131654803222</v>
      </c>
      <c r="D18" s="115">
        <v>2460</v>
      </c>
      <c r="E18" s="114">
        <v>2494</v>
      </c>
      <c r="F18" s="114">
        <v>2528</v>
      </c>
      <c r="G18" s="114">
        <v>2502</v>
      </c>
      <c r="H18" s="140">
        <v>2495</v>
      </c>
      <c r="I18" s="115">
        <v>-35</v>
      </c>
      <c r="J18" s="116">
        <v>-1.402805611222445</v>
      </c>
      <c r="K18" s="110"/>
      <c r="L18" s="110"/>
      <c r="M18" s="110"/>
      <c r="N18" s="110"/>
      <c r="O18" s="110"/>
    </row>
    <row r="19" spans="1:15" s="110" customFormat="1" ht="24.95" customHeight="1" x14ac:dyDescent="0.2">
      <c r="A19" s="193" t="s">
        <v>146</v>
      </c>
      <c r="B19" s="199" t="s">
        <v>147</v>
      </c>
      <c r="C19" s="113">
        <v>10.87318861893837</v>
      </c>
      <c r="D19" s="115">
        <v>5545</v>
      </c>
      <c r="E19" s="114">
        <v>5578</v>
      </c>
      <c r="F19" s="114">
        <v>5568</v>
      </c>
      <c r="G19" s="114">
        <v>5613</v>
      </c>
      <c r="H19" s="140">
        <v>5667</v>
      </c>
      <c r="I19" s="115">
        <v>-122</v>
      </c>
      <c r="J19" s="116">
        <v>-2.1528145403211574</v>
      </c>
    </row>
    <row r="20" spans="1:15" s="287" customFormat="1" ht="24.95" customHeight="1" x14ac:dyDescent="0.2">
      <c r="A20" s="193" t="s">
        <v>148</v>
      </c>
      <c r="B20" s="199" t="s">
        <v>149</v>
      </c>
      <c r="C20" s="113">
        <v>4.3708453438437553</v>
      </c>
      <c r="D20" s="115">
        <v>2229</v>
      </c>
      <c r="E20" s="114">
        <v>2232</v>
      </c>
      <c r="F20" s="114">
        <v>2266</v>
      </c>
      <c r="G20" s="114">
        <v>2261</v>
      </c>
      <c r="H20" s="140">
        <v>2294</v>
      </c>
      <c r="I20" s="115">
        <v>-65</v>
      </c>
      <c r="J20" s="116">
        <v>-2.8334786399302527</v>
      </c>
      <c r="K20" s="110"/>
      <c r="L20" s="110"/>
      <c r="M20" s="110"/>
      <c r="N20" s="110"/>
      <c r="O20" s="110"/>
    </row>
    <row r="21" spans="1:15" s="110" customFormat="1" ht="24.95" customHeight="1" x14ac:dyDescent="0.2">
      <c r="A21" s="201" t="s">
        <v>150</v>
      </c>
      <c r="B21" s="202" t="s">
        <v>151</v>
      </c>
      <c r="C21" s="113">
        <v>2.7903602172676822</v>
      </c>
      <c r="D21" s="115">
        <v>1423</v>
      </c>
      <c r="E21" s="114">
        <v>1485</v>
      </c>
      <c r="F21" s="114">
        <v>1727</v>
      </c>
      <c r="G21" s="114">
        <v>1792</v>
      </c>
      <c r="H21" s="140">
        <v>1640</v>
      </c>
      <c r="I21" s="115">
        <v>-217</v>
      </c>
      <c r="J21" s="116">
        <v>-13.231707317073171</v>
      </c>
    </row>
    <row r="22" spans="1:15" s="110" customFormat="1" ht="24.95" customHeight="1" x14ac:dyDescent="0.2">
      <c r="A22" s="201" t="s">
        <v>152</v>
      </c>
      <c r="B22" s="199" t="s">
        <v>153</v>
      </c>
      <c r="C22" s="113">
        <v>4.06690589642528</v>
      </c>
      <c r="D22" s="115">
        <v>2074</v>
      </c>
      <c r="E22" s="114">
        <v>2069</v>
      </c>
      <c r="F22" s="114">
        <v>2062</v>
      </c>
      <c r="G22" s="114">
        <v>2023</v>
      </c>
      <c r="H22" s="140">
        <v>2018</v>
      </c>
      <c r="I22" s="115">
        <v>56</v>
      </c>
      <c r="J22" s="116">
        <v>2.7750247770069376</v>
      </c>
    </row>
    <row r="23" spans="1:15" s="110" customFormat="1" ht="24.95" customHeight="1" x14ac:dyDescent="0.2">
      <c r="A23" s="193" t="s">
        <v>154</v>
      </c>
      <c r="B23" s="199" t="s">
        <v>155</v>
      </c>
      <c r="C23" s="113">
        <v>2.2824872051297134</v>
      </c>
      <c r="D23" s="115">
        <v>1164</v>
      </c>
      <c r="E23" s="114">
        <v>1170</v>
      </c>
      <c r="F23" s="114">
        <v>1172</v>
      </c>
      <c r="G23" s="114">
        <v>1160</v>
      </c>
      <c r="H23" s="140">
        <v>1170</v>
      </c>
      <c r="I23" s="115">
        <v>-6</v>
      </c>
      <c r="J23" s="116">
        <v>-0.51282051282051277</v>
      </c>
    </row>
    <row r="24" spans="1:15" s="110" customFormat="1" ht="24.95" customHeight="1" x14ac:dyDescent="0.2">
      <c r="A24" s="193" t="s">
        <v>156</v>
      </c>
      <c r="B24" s="199" t="s">
        <v>221</v>
      </c>
      <c r="C24" s="113">
        <v>6.0827107476910403</v>
      </c>
      <c r="D24" s="115">
        <v>3102</v>
      </c>
      <c r="E24" s="114">
        <v>3116</v>
      </c>
      <c r="F24" s="114">
        <v>3104</v>
      </c>
      <c r="G24" s="114">
        <v>3084</v>
      </c>
      <c r="H24" s="140">
        <v>3138</v>
      </c>
      <c r="I24" s="115">
        <v>-36</v>
      </c>
      <c r="J24" s="116">
        <v>-1.1472275334608031</v>
      </c>
    </row>
    <row r="25" spans="1:15" s="110" customFormat="1" ht="24.95" customHeight="1" x14ac:dyDescent="0.2">
      <c r="A25" s="193" t="s">
        <v>222</v>
      </c>
      <c r="B25" s="204" t="s">
        <v>159</v>
      </c>
      <c r="C25" s="113">
        <v>8.4083377453575707</v>
      </c>
      <c r="D25" s="115">
        <v>4288</v>
      </c>
      <c r="E25" s="114">
        <v>4371</v>
      </c>
      <c r="F25" s="114">
        <v>4400</v>
      </c>
      <c r="G25" s="114">
        <v>4474</v>
      </c>
      <c r="H25" s="140">
        <v>4351</v>
      </c>
      <c r="I25" s="115">
        <v>-63</v>
      </c>
      <c r="J25" s="116">
        <v>-1.4479430016088255</v>
      </c>
    </row>
    <row r="26" spans="1:15" s="110" customFormat="1" ht="24.95" customHeight="1" x14ac:dyDescent="0.2">
      <c r="A26" s="201">
        <v>782.78300000000002</v>
      </c>
      <c r="B26" s="203" t="s">
        <v>160</v>
      </c>
      <c r="C26" s="113">
        <v>3.4296135066768634</v>
      </c>
      <c r="D26" s="115">
        <v>1749</v>
      </c>
      <c r="E26" s="114">
        <v>1828</v>
      </c>
      <c r="F26" s="114">
        <v>1988</v>
      </c>
      <c r="G26" s="114">
        <v>1958</v>
      </c>
      <c r="H26" s="140">
        <v>1910</v>
      </c>
      <c r="I26" s="115">
        <v>-161</v>
      </c>
      <c r="J26" s="116">
        <v>-8.4293193717277486</v>
      </c>
    </row>
    <row r="27" spans="1:15" s="110" customFormat="1" ht="24.95" customHeight="1" x14ac:dyDescent="0.2">
      <c r="A27" s="193" t="s">
        <v>161</v>
      </c>
      <c r="B27" s="199" t="s">
        <v>223</v>
      </c>
      <c r="C27" s="113">
        <v>11.743828068317745</v>
      </c>
      <c r="D27" s="115">
        <v>5989</v>
      </c>
      <c r="E27" s="114">
        <v>5937</v>
      </c>
      <c r="F27" s="114">
        <v>5943</v>
      </c>
      <c r="G27" s="114">
        <v>5839</v>
      </c>
      <c r="H27" s="140">
        <v>5838</v>
      </c>
      <c r="I27" s="115">
        <v>151</v>
      </c>
      <c r="J27" s="116">
        <v>2.5865022267899964</v>
      </c>
    </row>
    <row r="28" spans="1:15" s="110" customFormat="1" ht="24.95" customHeight="1" x14ac:dyDescent="0.2">
      <c r="A28" s="193" t="s">
        <v>163</v>
      </c>
      <c r="B28" s="199" t="s">
        <v>164</v>
      </c>
      <c r="C28" s="113">
        <v>5.1140263152734473</v>
      </c>
      <c r="D28" s="115">
        <v>2608</v>
      </c>
      <c r="E28" s="114">
        <v>2606</v>
      </c>
      <c r="F28" s="114">
        <v>2552</v>
      </c>
      <c r="G28" s="114">
        <v>2437</v>
      </c>
      <c r="H28" s="140">
        <v>2468</v>
      </c>
      <c r="I28" s="115">
        <v>140</v>
      </c>
      <c r="J28" s="116">
        <v>5.6726094003241494</v>
      </c>
    </row>
    <row r="29" spans="1:15" s="110" customFormat="1" ht="24.95" customHeight="1" x14ac:dyDescent="0.2">
      <c r="A29" s="193">
        <v>86</v>
      </c>
      <c r="B29" s="199" t="s">
        <v>165</v>
      </c>
      <c r="C29" s="113">
        <v>8.9593505500323545</v>
      </c>
      <c r="D29" s="115">
        <v>4569</v>
      </c>
      <c r="E29" s="114">
        <v>4539</v>
      </c>
      <c r="F29" s="114">
        <v>4526</v>
      </c>
      <c r="G29" s="114">
        <v>4389</v>
      </c>
      <c r="H29" s="140">
        <v>4263</v>
      </c>
      <c r="I29" s="115">
        <v>306</v>
      </c>
      <c r="J29" s="116">
        <v>7.1780436312456013</v>
      </c>
    </row>
    <row r="30" spans="1:15" s="110" customFormat="1" ht="24.95" customHeight="1" x14ac:dyDescent="0.2">
      <c r="A30" s="193">
        <v>87.88</v>
      </c>
      <c r="B30" s="204" t="s">
        <v>166</v>
      </c>
      <c r="C30" s="113">
        <v>10.832009726062317</v>
      </c>
      <c r="D30" s="115">
        <v>5524</v>
      </c>
      <c r="E30" s="114">
        <v>5379</v>
      </c>
      <c r="F30" s="114">
        <v>5279</v>
      </c>
      <c r="G30" s="114">
        <v>5173</v>
      </c>
      <c r="H30" s="140">
        <v>5215</v>
      </c>
      <c r="I30" s="115">
        <v>309</v>
      </c>
      <c r="J30" s="116">
        <v>5.9252157238734418</v>
      </c>
    </row>
    <row r="31" spans="1:15" s="110" customFormat="1" ht="24.95" customHeight="1" x14ac:dyDescent="0.2">
      <c r="A31" s="193" t="s">
        <v>167</v>
      </c>
      <c r="B31" s="199" t="s">
        <v>168</v>
      </c>
      <c r="C31" s="113">
        <v>5.3552169735474635</v>
      </c>
      <c r="D31" s="115">
        <v>2731</v>
      </c>
      <c r="E31" s="114">
        <v>2731</v>
      </c>
      <c r="F31" s="114">
        <v>2717</v>
      </c>
      <c r="G31" s="114">
        <v>2690</v>
      </c>
      <c r="H31" s="140">
        <v>2656</v>
      </c>
      <c r="I31" s="115">
        <v>75</v>
      </c>
      <c r="J31" s="116">
        <v>2.8237951807228914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0.11765397964586152</v>
      </c>
      <c r="D34" s="115">
        <v>60</v>
      </c>
      <c r="E34" s="114">
        <v>58</v>
      </c>
      <c r="F34" s="114">
        <v>63</v>
      </c>
      <c r="G34" s="114">
        <v>59</v>
      </c>
      <c r="H34" s="140">
        <v>52</v>
      </c>
      <c r="I34" s="115">
        <v>8</v>
      </c>
      <c r="J34" s="116">
        <v>15.384615384615385</v>
      </c>
    </row>
    <row r="35" spans="1:10" s="110" customFormat="1" ht="24.95" customHeight="1" x14ac:dyDescent="0.2">
      <c r="A35" s="292" t="s">
        <v>171</v>
      </c>
      <c r="B35" s="293" t="s">
        <v>172</v>
      </c>
      <c r="C35" s="113">
        <v>15.573465105790536</v>
      </c>
      <c r="D35" s="115">
        <v>7942</v>
      </c>
      <c r="E35" s="114">
        <v>7990</v>
      </c>
      <c r="F35" s="114">
        <v>8020</v>
      </c>
      <c r="G35" s="114">
        <v>7882</v>
      </c>
      <c r="H35" s="140">
        <v>7860</v>
      </c>
      <c r="I35" s="115">
        <v>82</v>
      </c>
      <c r="J35" s="116">
        <v>1.0432569974554708</v>
      </c>
    </row>
    <row r="36" spans="1:10" s="110" customFormat="1" ht="24.95" customHeight="1" x14ac:dyDescent="0.2">
      <c r="A36" s="294" t="s">
        <v>173</v>
      </c>
      <c r="B36" s="295" t="s">
        <v>174</v>
      </c>
      <c r="C36" s="125">
        <v>84.308880914563602</v>
      </c>
      <c r="D36" s="143">
        <v>42995</v>
      </c>
      <c r="E36" s="144">
        <v>43041</v>
      </c>
      <c r="F36" s="144">
        <v>43304</v>
      </c>
      <c r="G36" s="144">
        <v>42893</v>
      </c>
      <c r="H36" s="145">
        <v>42628</v>
      </c>
      <c r="I36" s="143">
        <v>367</v>
      </c>
      <c r="J36" s="146">
        <v>0.86093647367927184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2020-09-25T12:52:11Z</dcterms:created>
  <dcterms:modified xsi:type="dcterms:W3CDTF">2020-09-28T08:13:05Z</dcterms:modified>
</cp:coreProperties>
</file>