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L44" i="24"/>
  <c r="I44" i="24"/>
  <c r="F44" i="24"/>
  <c r="C44" i="24"/>
  <c r="M44" i="24" s="1"/>
  <c r="B44" i="24"/>
  <c r="D44" i="24" s="1"/>
  <c r="M43" i="24"/>
  <c r="G43" i="24"/>
  <c r="E43" i="24"/>
  <c r="C43" i="24"/>
  <c r="I43" i="24" s="1"/>
  <c r="B43" i="24"/>
  <c r="L42" i="24"/>
  <c r="I42" i="24"/>
  <c r="F42" i="24"/>
  <c r="C42" i="24"/>
  <c r="M42" i="24" s="1"/>
  <c r="B42" i="24"/>
  <c r="D42" i="24" s="1"/>
  <c r="M41" i="24"/>
  <c r="G41" i="24"/>
  <c r="E41" i="24"/>
  <c r="C41" i="24"/>
  <c r="I41" i="24" s="1"/>
  <c r="B41" i="24"/>
  <c r="L40" i="24"/>
  <c r="I40" i="24"/>
  <c r="F40" i="24"/>
  <c r="C40" i="24"/>
  <c r="M40" i="24" s="1"/>
  <c r="B40" i="24"/>
  <c r="D40" i="24" s="1"/>
  <c r="M36" i="24"/>
  <c r="L36" i="24"/>
  <c r="K36" i="24"/>
  <c r="J36" i="24"/>
  <c r="I36" i="24"/>
  <c r="H36" i="24"/>
  <c r="G36" i="24"/>
  <c r="F36" i="24"/>
  <c r="E36" i="24"/>
  <c r="D36" i="24"/>
  <c r="H27" i="24"/>
  <c r="K57" i="15"/>
  <c r="L57" i="15" s="1"/>
  <c r="C38" i="24"/>
  <c r="C37" i="24"/>
  <c r="C35" i="24"/>
  <c r="C34" i="24"/>
  <c r="L34" i="24" s="1"/>
  <c r="C33" i="24"/>
  <c r="C32" i="24"/>
  <c r="C31" i="24"/>
  <c r="C30" i="24"/>
  <c r="G30" i="24" s="1"/>
  <c r="C29" i="24"/>
  <c r="C28" i="24"/>
  <c r="C27" i="24"/>
  <c r="C26" i="24"/>
  <c r="C25" i="24"/>
  <c r="C24" i="24"/>
  <c r="C23" i="24"/>
  <c r="C22" i="24"/>
  <c r="L22" i="24" s="1"/>
  <c r="C21" i="24"/>
  <c r="C20" i="24"/>
  <c r="C19" i="24"/>
  <c r="C18" i="24"/>
  <c r="L18" i="24" s="1"/>
  <c r="C17" i="24"/>
  <c r="C16" i="24"/>
  <c r="C15" i="24"/>
  <c r="C9" i="24"/>
  <c r="C8" i="24"/>
  <c r="C7" i="24"/>
  <c r="B38" i="24"/>
  <c r="B37" i="24"/>
  <c r="B35" i="24"/>
  <c r="B34" i="24"/>
  <c r="H34" i="24" s="1"/>
  <c r="B33" i="24"/>
  <c r="B32" i="24"/>
  <c r="B31" i="24"/>
  <c r="B30" i="24"/>
  <c r="B29" i="24"/>
  <c r="D29" i="24" s="1"/>
  <c r="B28" i="24"/>
  <c r="B27" i="24"/>
  <c r="B26" i="24"/>
  <c r="B25" i="24"/>
  <c r="B24" i="24"/>
  <c r="B23" i="24"/>
  <c r="B22" i="24"/>
  <c r="B21" i="24"/>
  <c r="B20" i="24"/>
  <c r="B19" i="24"/>
  <c r="B18" i="24"/>
  <c r="H18" i="24" s="1"/>
  <c r="B17" i="24"/>
  <c r="B16" i="24"/>
  <c r="B15" i="24"/>
  <c r="B9" i="24"/>
  <c r="D9" i="24" s="1"/>
  <c r="B8" i="24"/>
  <c r="B7" i="24"/>
  <c r="F19" i="24" l="1"/>
  <c r="J19" i="24"/>
  <c r="K19" i="24"/>
  <c r="H19" i="24"/>
  <c r="D19" i="24"/>
  <c r="B14" i="24"/>
  <c r="B6" i="24"/>
  <c r="F15" i="24"/>
  <c r="J15" i="24"/>
  <c r="K15" i="24"/>
  <c r="H15" i="24"/>
  <c r="D15" i="24"/>
  <c r="G15" i="24"/>
  <c r="M15" i="24"/>
  <c r="E15" i="24"/>
  <c r="I15" i="24"/>
  <c r="L15" i="24"/>
  <c r="G31" i="24"/>
  <c r="M31" i="24"/>
  <c r="E31" i="24"/>
  <c r="I31" i="24"/>
  <c r="L31" i="24"/>
  <c r="K22" i="24"/>
  <c r="J22" i="24"/>
  <c r="F22" i="24"/>
  <c r="H22" i="24"/>
  <c r="D22" i="24"/>
  <c r="F25" i="24"/>
  <c r="J25" i="24"/>
  <c r="H25" i="24"/>
  <c r="D25" i="24"/>
  <c r="K28" i="24"/>
  <c r="J28" i="24"/>
  <c r="F28" i="24"/>
  <c r="H28" i="24"/>
  <c r="D28" i="24"/>
  <c r="G19" i="24"/>
  <c r="M19" i="24"/>
  <c r="E19" i="24"/>
  <c r="I19" i="24"/>
  <c r="L19" i="24"/>
  <c r="G35" i="24"/>
  <c r="M35" i="24"/>
  <c r="E35" i="24"/>
  <c r="I35" i="24"/>
  <c r="L35" i="24"/>
  <c r="K16" i="24"/>
  <c r="J16" i="24"/>
  <c r="F16" i="24"/>
  <c r="H16" i="24"/>
  <c r="D16" i="24"/>
  <c r="K61" i="24"/>
  <c r="J61" i="24"/>
  <c r="I61" i="24"/>
  <c r="F35" i="24"/>
  <c r="J35" i="24"/>
  <c r="K35" i="24"/>
  <c r="H35" i="24"/>
  <c r="D35" i="24"/>
  <c r="B39" i="24"/>
  <c r="B45" i="24"/>
  <c r="I16" i="24"/>
  <c r="M16" i="24"/>
  <c r="E16" i="24"/>
  <c r="G16" i="24"/>
  <c r="G29" i="24"/>
  <c r="M29" i="24"/>
  <c r="E29" i="24"/>
  <c r="I29" i="24"/>
  <c r="L29" i="24"/>
  <c r="I32" i="24"/>
  <c r="M32" i="24"/>
  <c r="E32" i="24"/>
  <c r="G32" i="24"/>
  <c r="L16" i="24"/>
  <c r="G25" i="24"/>
  <c r="M25" i="24"/>
  <c r="E25" i="24"/>
  <c r="I25" i="24"/>
  <c r="L25" i="24"/>
  <c r="K8" i="24"/>
  <c r="J8" i="24"/>
  <c r="F8" i="24"/>
  <c r="H8" i="24"/>
  <c r="D8" i="24"/>
  <c r="F17" i="24"/>
  <c r="J17" i="24"/>
  <c r="K17" i="24"/>
  <c r="H17" i="24"/>
  <c r="D17" i="24"/>
  <c r="F29" i="24"/>
  <c r="J29" i="24"/>
  <c r="K29" i="24"/>
  <c r="H29" i="24"/>
  <c r="K32" i="24"/>
  <c r="J32" i="24"/>
  <c r="F32" i="24"/>
  <c r="H32" i="24"/>
  <c r="D32" i="24"/>
  <c r="G23" i="24"/>
  <c r="M23" i="24"/>
  <c r="E23" i="24"/>
  <c r="I23" i="24"/>
  <c r="L32" i="24"/>
  <c r="F23" i="24"/>
  <c r="J23" i="24"/>
  <c r="K23" i="24"/>
  <c r="H23" i="24"/>
  <c r="D23" i="24"/>
  <c r="G7" i="24"/>
  <c r="M7" i="24"/>
  <c r="E7" i="24"/>
  <c r="I7" i="24"/>
  <c r="L7" i="24"/>
  <c r="G9" i="24"/>
  <c r="M9" i="24"/>
  <c r="E9" i="24"/>
  <c r="I9" i="24"/>
  <c r="L9" i="24"/>
  <c r="G17" i="24"/>
  <c r="M17" i="24"/>
  <c r="E17" i="24"/>
  <c r="I17" i="24"/>
  <c r="L17" i="24"/>
  <c r="I20" i="24"/>
  <c r="M20" i="24"/>
  <c r="E20" i="24"/>
  <c r="L20" i="24"/>
  <c r="G33" i="24"/>
  <c r="M33" i="24"/>
  <c r="E33" i="24"/>
  <c r="I33" i="24"/>
  <c r="L33" i="24"/>
  <c r="I37" i="24"/>
  <c r="G37" i="24"/>
  <c r="L37" i="24"/>
  <c r="M37" i="24"/>
  <c r="E37" i="24"/>
  <c r="G20" i="24"/>
  <c r="K69" i="24"/>
  <c r="J69" i="24"/>
  <c r="I69" i="24"/>
  <c r="F7" i="24"/>
  <c r="J7" i="24"/>
  <c r="D7" i="24"/>
  <c r="K7" i="24"/>
  <c r="F31" i="24"/>
  <c r="J31" i="24"/>
  <c r="K31" i="24"/>
  <c r="H31" i="24"/>
  <c r="D31" i="24"/>
  <c r="I28" i="24"/>
  <c r="M28" i="24"/>
  <c r="E28" i="24"/>
  <c r="L28" i="24"/>
  <c r="G28" i="24"/>
  <c r="K20" i="24"/>
  <c r="J20" i="24"/>
  <c r="F20" i="24"/>
  <c r="D20" i="24"/>
  <c r="H20" i="24"/>
  <c r="K26" i="24"/>
  <c r="J26" i="24"/>
  <c r="F26" i="24"/>
  <c r="H26" i="24"/>
  <c r="D26" i="24"/>
  <c r="F33" i="24"/>
  <c r="J33" i="24"/>
  <c r="K33" i="24"/>
  <c r="H33" i="24"/>
  <c r="D33" i="24"/>
  <c r="H37" i="24"/>
  <c r="F37" i="24"/>
  <c r="D37" i="24"/>
  <c r="K37" i="24"/>
  <c r="J37" i="24"/>
  <c r="G27" i="24"/>
  <c r="M27" i="24"/>
  <c r="E27" i="24"/>
  <c r="I27" i="24"/>
  <c r="L27" i="24"/>
  <c r="H41" i="24"/>
  <c r="F41" i="24"/>
  <c r="D41" i="24"/>
  <c r="K41" i="24"/>
  <c r="J41" i="24"/>
  <c r="K53" i="24"/>
  <c r="J53" i="24"/>
  <c r="I53" i="24"/>
  <c r="K34" i="24"/>
  <c r="J34" i="24"/>
  <c r="F34" i="24"/>
  <c r="D34" i="24"/>
  <c r="F9" i="24"/>
  <c r="J9" i="24"/>
  <c r="K9" i="24"/>
  <c r="H9" i="24"/>
  <c r="K18" i="24"/>
  <c r="J18" i="24"/>
  <c r="F18" i="24"/>
  <c r="D18" i="24"/>
  <c r="F21" i="24"/>
  <c r="J21" i="24"/>
  <c r="K21" i="24"/>
  <c r="H21" i="24"/>
  <c r="D21" i="24"/>
  <c r="F27" i="24"/>
  <c r="J27" i="24"/>
  <c r="D27" i="24"/>
  <c r="K27" i="24"/>
  <c r="K30" i="24"/>
  <c r="J30" i="24"/>
  <c r="F30" i="24"/>
  <c r="H30" i="24"/>
  <c r="D30" i="24"/>
  <c r="G21" i="24"/>
  <c r="M21" i="24"/>
  <c r="E21" i="24"/>
  <c r="I21" i="24"/>
  <c r="L21" i="24"/>
  <c r="I24" i="24"/>
  <c r="M24" i="24"/>
  <c r="E24" i="24"/>
  <c r="L24" i="24"/>
  <c r="G24" i="24"/>
  <c r="M38" i="24"/>
  <c r="E38" i="24"/>
  <c r="L38" i="24"/>
  <c r="G38" i="24"/>
  <c r="I38" i="24"/>
  <c r="L23" i="24"/>
  <c r="K24" i="24"/>
  <c r="J24" i="24"/>
  <c r="F24" i="24"/>
  <c r="H24" i="24"/>
  <c r="D24" i="24"/>
  <c r="D38" i="24"/>
  <c r="K38" i="24"/>
  <c r="J38" i="24"/>
  <c r="H38" i="24"/>
  <c r="F38" i="24"/>
  <c r="H7" i="24"/>
  <c r="K25" i="24"/>
  <c r="I77" i="24"/>
  <c r="G22" i="24"/>
  <c r="K58" i="24"/>
  <c r="J58" i="24"/>
  <c r="K66" i="24"/>
  <c r="J66" i="24"/>
  <c r="K74" i="24"/>
  <c r="J74" i="24"/>
  <c r="I8" i="24"/>
  <c r="M8" i="24"/>
  <c r="E8" i="24"/>
  <c r="I18" i="24"/>
  <c r="M18" i="24"/>
  <c r="E18" i="24"/>
  <c r="I26" i="24"/>
  <c r="M26" i="24"/>
  <c r="E26" i="24"/>
  <c r="I34" i="24"/>
  <c r="M34" i="24"/>
  <c r="E34" i="24"/>
  <c r="K55" i="24"/>
  <c r="J55" i="24"/>
  <c r="K63" i="24"/>
  <c r="J63" i="24"/>
  <c r="K71" i="24"/>
  <c r="J71" i="24"/>
  <c r="G26" i="24"/>
  <c r="H43" i="24"/>
  <c r="F43" i="24"/>
  <c r="D43" i="24"/>
  <c r="K43" i="24"/>
  <c r="K52" i="24"/>
  <c r="J52" i="24"/>
  <c r="K60" i="24"/>
  <c r="J60" i="24"/>
  <c r="K68" i="24"/>
  <c r="J68" i="24"/>
  <c r="G8" i="24"/>
  <c r="K57" i="24"/>
  <c r="J57" i="24"/>
  <c r="K65" i="24"/>
  <c r="J65" i="24"/>
  <c r="K73" i="24"/>
  <c r="J73" i="24"/>
  <c r="L26" i="24"/>
  <c r="K54" i="24"/>
  <c r="J54" i="24"/>
  <c r="K62" i="24"/>
  <c r="J62" i="24"/>
  <c r="K70" i="24"/>
  <c r="J70" i="24"/>
  <c r="C14" i="24"/>
  <c r="C6" i="24"/>
  <c r="I22" i="24"/>
  <c r="M22" i="24"/>
  <c r="E22" i="24"/>
  <c r="I30" i="24"/>
  <c r="M30" i="24"/>
  <c r="E30" i="24"/>
  <c r="C45" i="24"/>
  <c r="C39" i="24"/>
  <c r="L8" i="24"/>
  <c r="K51" i="24"/>
  <c r="J51" i="24"/>
  <c r="K59" i="24"/>
  <c r="J59" i="24"/>
  <c r="K67" i="24"/>
  <c r="J67" i="24"/>
  <c r="K75" i="24"/>
  <c r="K77" i="24" s="1"/>
  <c r="J75" i="24"/>
  <c r="G18" i="24"/>
  <c r="L30" i="24"/>
  <c r="G34" i="24"/>
  <c r="J43" i="24"/>
  <c r="K56" i="24"/>
  <c r="J56" i="24"/>
  <c r="K64" i="24"/>
  <c r="J64" i="24"/>
  <c r="K72" i="24"/>
  <c r="J72" i="24"/>
  <c r="G40" i="24"/>
  <c r="G42" i="24"/>
  <c r="G44" i="24"/>
  <c r="H40" i="24"/>
  <c r="L41" i="24"/>
  <c r="H42" i="24"/>
  <c r="L43" i="24"/>
  <c r="H44" i="24"/>
  <c r="J40" i="24"/>
  <c r="J42" i="24"/>
  <c r="J44" i="24"/>
  <c r="K40" i="24"/>
  <c r="K42" i="24"/>
  <c r="K44" i="24"/>
  <c r="E40" i="24"/>
  <c r="E42" i="24"/>
  <c r="E44" i="24"/>
  <c r="I14" i="24" l="1"/>
  <c r="M14" i="24"/>
  <c r="E14" i="24"/>
  <c r="L14" i="24"/>
  <c r="G14" i="24"/>
  <c r="K6" i="24"/>
  <c r="J6" i="24"/>
  <c r="F6" i="24"/>
  <c r="H6" i="24"/>
  <c r="D6" i="24"/>
  <c r="I6" i="24"/>
  <c r="M6" i="24"/>
  <c r="E6" i="24"/>
  <c r="L6" i="24"/>
  <c r="G6" i="24"/>
  <c r="I45" i="24"/>
  <c r="G45" i="24"/>
  <c r="L45" i="24"/>
  <c r="E45" i="24"/>
  <c r="M45" i="24"/>
  <c r="K14" i="24"/>
  <c r="J14" i="24"/>
  <c r="F14" i="24"/>
  <c r="H14" i="24"/>
  <c r="D14" i="24"/>
  <c r="H45" i="24"/>
  <c r="F45" i="24"/>
  <c r="D45" i="24"/>
  <c r="K45" i="24"/>
  <c r="J45" i="24"/>
  <c r="K79" i="24"/>
  <c r="K78" i="24"/>
  <c r="H39" i="24"/>
  <c r="F39" i="24"/>
  <c r="D39" i="24"/>
  <c r="K39" i="24"/>
  <c r="J39" i="24"/>
  <c r="I39" i="24"/>
  <c r="G39" i="24"/>
  <c r="L39" i="24"/>
  <c r="M39" i="24"/>
  <c r="E39" i="24"/>
  <c r="I79" i="24"/>
  <c r="J77" i="24"/>
  <c r="J79" i="24" l="1"/>
  <c r="J78" i="24"/>
  <c r="I78" i="24"/>
  <c r="I83" i="24" l="1"/>
  <c r="I82" i="24"/>
  <c r="I81" i="24"/>
</calcChain>
</file>

<file path=xl/sharedStrings.xml><?xml version="1.0" encoding="utf-8"?>
<sst xmlns="http://schemas.openxmlformats.org/spreadsheetml/2006/main" count="1675" uniqueCount="521">
  <si>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</si>
  <si>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</si>
  <si>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</si>
  <si>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</si>
  <si>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</si>
  <si>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</si>
  <si>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</si>
  <si>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</si>
  <si>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</si>
  <si>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</si>
  <si>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</si>
  <si>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</si>
  <si>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</si>
  <si>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Landkreis Rostock (13072)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</si>
  <si>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</si>
  <si>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</si>
  <si>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</si>
  <si>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</si>
  <si>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</si>
  <si>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</si>
  <si>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</si>
  <si>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</si>
  <si>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</si>
  <si>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</si>
  <si>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</si>
  <si>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</si>
  <si>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</si>
  <si>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</si>
  <si>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</si>
  <si>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</si>
  <si>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</si>
  <si>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</si>
  <si>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</si>
  <si>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</si>
  <si>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</si>
  <si>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</si>
  <si>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</si>
  <si>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</si>
  <si>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</si>
  <si>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</si>
  <si>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</si>
  <si>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</si>
  <si>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</si>
  <si>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</si>
  <si>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</si>
  <si>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</si>
  <si>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</si>
  <si>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</si>
  <si>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</si>
  <si>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</si>
  <si>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</si>
  <si>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</si>
  <si>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</si>
  <si>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</si>
  <si>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</si>
  <si>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</si>
  <si>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</si>
  <si>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</si>
  <si>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</si>
  <si>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</si>
  <si>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</si>
  <si>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</si>
  <si>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</si>
  <si>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</si>
  <si>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</si>
  <si>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</si>
  <si>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</si>
  <si>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</si>
  <si>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</si>
  <si>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</si>
  <si>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</si>
  <si>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</si>
  <si>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</si>
  <si>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</si>
  <si>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</si>
  <si>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</si>
  <si>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</si>
  <si>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</si>
  <si>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</si>
  <si>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</si>
  <si>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</si>
  <si>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</si>
  <si>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</si>
  <si>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</si>
  <si>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</si>
  <si>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</si>
  <si>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</si>
  <si>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</si>
  <si>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</si>
  <si>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</si>
  <si>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</si>
  <si>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</si>
  <si>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Landkreis Rostock (13072);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</si>
  <si>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</si>
  <si>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</si>
  <si>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</si>
  <si>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</si>
  <si>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</si>
  <si>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</si>
  <si>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</si>
  <si>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</si>
  <si>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</si>
  <si>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</si>
  <si>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</si>
  <si>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</si>
  <si>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</si>
  <si>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</si>
  <si>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</si>
  <si>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</si>
  <si>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</si>
  <si>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</si>
  <si>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</si>
  <si>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</si>
  <si>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</si>
  <si>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</si>
  <si>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</si>
  <si>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</si>
  <si>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</si>
  <si>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</si>
  <si>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</si>
  <si>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</si>
  <si>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</si>
  <si>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</si>
  <si>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</si>
  <si>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</si>
  <si>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</si>
  <si>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</si>
  <si>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</si>
  <si>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</si>
  <si>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</si>
  <si>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</si>
  <si>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</si>
  <si>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</si>
  <si>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</si>
  <si>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</si>
  <si>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</si>
  <si>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</si>
  <si>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</si>
  <si>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</si>
  <si>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</si>
  <si>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</si>
  <si>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</si>
  <si>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</si>
  <si>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</si>
  <si>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</si>
  <si>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</si>
  <si>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</si>
  <si>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</si>
  <si>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</si>
  <si>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</si>
  <si>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</si>
  <si>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</si>
  <si>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</si>
  <si>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</si>
  <si>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</si>
  <si>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</si>
  <si>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</si>
  <si>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</si>
  <si>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</si>
  <si>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</si>
  <si>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</si>
  <si>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</si>
  <si>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</si>
  <si>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</si>
  <si>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</si>
  <si>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</si>
  <si>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</si>
  <si>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</si>
  <si>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</si>
  <si>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</si>
  <si>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</si>
  <si>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</si>
  <si>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</si>
  <si>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</si>
  <si>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</si>
  <si>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</si>
  <si>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</si>
  <si>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</si>
  <si>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</si>
  <si>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</si>
  <si>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</si>
  <si>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</si>
  <si>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</si>
  <si>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Landkreis Rostock (13072)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</si>
  <si>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</si>
  <si>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</si>
  <si>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</si>
  <si>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</si>
  <si>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</si>
  <si>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</si>
  <si>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</si>
  <si>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</si>
  <si>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</si>
  <si>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</si>
  <si>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</si>
  <si>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</si>
  <si>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</si>
  <si>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</si>
  <si>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</si>
  <si>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</si>
  <si>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</si>
  <si>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</si>
  <si>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</si>
  <si>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</si>
  <si>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</si>
  <si>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</si>
  <si>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</si>
  <si>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</si>
  <si>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</si>
  <si>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</si>
  <si>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</si>
  <si>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</si>
  <si>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</si>
  <si>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</si>
  <si>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</si>
  <si>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</si>
  <si>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</si>
  <si>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</si>
  <si>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</si>
  <si>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</si>
  <si>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</si>
  <si>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</si>
  <si>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</si>
  <si>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</si>
  <si>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</si>
  <si>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</si>
  <si>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</si>
  <si>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</si>
  <si>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</si>
  <si>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</si>
  <si>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</si>
  <si>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</si>
  <si>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</si>
  <si>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</si>
  <si>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</si>
  <si>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</si>
  <si>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</si>
  <si>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</si>
  <si>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</si>
  <si>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</si>
  <si>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</si>
  <si>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</si>
  <si>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</si>
  <si>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</si>
  <si>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</si>
  <si>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</si>
  <si>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</si>
  <si>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</si>
  <si>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</si>
  <si>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</si>
  <si>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</si>
  <si>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</si>
  <si>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</si>
  <si>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</si>
  <si>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</si>
  <si>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</si>
  <si>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</si>
  <si>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</si>
  <si>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</si>
  <si>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</si>
  <si>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</si>
  <si>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</si>
  <si>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</si>
  <si>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</si>
  <si>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</si>
  <si>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</si>
  <si>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</si>
  <si>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</si>
  <si>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</si>
  <si>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</si>
  <si>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</si>
  <si>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</si>
  <si>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</si>
  <si>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</si>
  <si>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</si>
  <si>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</si>
  <si>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</si>
  <si>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</si>
  <si>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</si>
  <si>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</si>
  <si>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</si>
  <si>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</si>
  <si>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</si>
  <si>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</si>
  <si>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</si>
  <si>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</si>
  <si>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</si>
  <si>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</si>
  <si>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</si>
  <si>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</si>
  <si>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</si>
  <si>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</si>
  <si>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</si>
  <si>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</si>
  <si>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</si>
  <si>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</si>
  <si>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</si>
  <si>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</si>
  <si>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</si>
  <si>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</si>
  <si>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</si>
  <si>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</si>
  <si>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</si>
  <si>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</si>
  <si>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</si>
  <si>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</si>
  <si>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</si>
  <si>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</si>
  <si>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</si>
  <si>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</si>
  <si>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</si>
  <si>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</si>
  <si>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</si>
  <si>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</si>
  <si>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</si>
  <si>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</si>
  <si>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</si>
  <si>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</si>
  <si>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</si>
  <si>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</si>
  <si>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</si>
  <si>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</si>
  <si>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</si>
  <si>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</si>
  <si>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</si>
  <si>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</si>
  <si>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</si>
  <si>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</si>
  <si>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</si>
  <si>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</si>
  <si>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</si>
  <si>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</si>
  <si>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</si>
  <si>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</si>
  <si>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</si>
  <si>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</si>
  <si>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</si>
  <si>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</si>
  <si>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</si>
  <si>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</si>
  <si>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</si>
  <si>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</si>
  <si>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</si>
  <si>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</si>
  <si>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</si>
  <si>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</si>
  <si>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</si>
  <si>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</si>
  <si>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</si>
  <si>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</si>
  <si>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</si>
  <si>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</si>
  <si>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</si>
  <si>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</si>
  <si>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</si>
  <si>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</si>
  <si>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</si>
  <si>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</si>
  <si>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</si>
  <si>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</si>
  <si>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</si>
  <si>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</si>
  <si>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</si>
  <si>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</si>
  <si>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</si>
  <si>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</si>
  <si>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</si>
  <si>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</si>
  <si>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</si>
  <si>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</si>
  <si>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</si>
  <si>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</si>
  <si>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</si>
  <si>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Landkreis Rostock (13072);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</si>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</sst>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{F5290CEF-EC82-4C0A-8626-A176C2FB316E}</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1660-4ED8-8181-2E159B14C06D}"/>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{C1DE4E18-0219-4511-81FC-F7C488D1919D}</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660-4ED8-8181-2E159B14C06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{1AEA8B0E-C207-48A0-AF7D-277C44F580DA}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660-4ED8-8181-2E159B14C06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{1CACD063-27CA-4688-91BD-430AFAF0CA30}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660-4ED8-8181-2E159B14C06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-6.3472382133262478E-2</c:v>
                </c:pt>
                <c:pt idx="1">
                  <c:v>0.69046051187497259</c:v>
                </c:pt>
                <c:pt idx="2">
                  <c:v>0.95490282911153723</c:v>
                </c:pt>
                <c:pt idx="3">
                  <c:v>1.0875687030768</c:v>
                </c:pt>
              </c:numCache>
            </c:numRef>
          </c:val>
          <c:extLst>
            <c:ext xmlns:c16="http://schemas.microsoft.com/office/drawing/2014/chart" uri="{C3380CC4-5D6E-409C-BE32-E72D297353CC}">
              <c16:uniqueId val="{00000004-1660-4ED8-8181-2E159B14C06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{808129C2-0871-4F7E-81AE-CBFF23C24A56}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660-4ED8-8181-2E159B14C06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{22CFE0E0-C231-4CD8-A050-8EE7D1D500F6}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660-4ED8-8181-2E159B14C06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{823C8ABB-A6B2-4A99-B2DF-288E69BA6155}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660-4ED8-8181-2E159B14C06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{E35214ED-4C8E-4F1D-9011-469B9F34F71F}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660-4ED8-8181-2E159B14C0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660-4ED8-8181-2E159B14C06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660-4ED8-8181-2E159B14C06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{3F51D159-BF4F-4F9B-89BC-13296C93C577}</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B26D-402B-81A6-76DC5981C5BC}"/>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{3BCBADB8-17CE-4C22-B615-D47C1582F09B}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B26D-402B-81A6-76DC5981C5B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{F99BF265-E1D9-4DA6-AD67-5D85454E5516}</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B26D-402B-81A6-76DC5981C5B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{E463C6FB-6C4D-4FD2-9EF7-30A59D4BB63C}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26D-402B-81A6-76DC5981C5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-2.5572263193180729</c:v>
                </c:pt>
                <c:pt idx="1">
                  <c:v>-2.7334199949911153</c:v>
                </c:pt>
                <c:pt idx="2">
                  <c:v>-3.6279896103654186</c:v>
                </c:pt>
                <c:pt idx="3">
                  <c:v>-2.8655893304673015</c:v>
                </c:pt>
              </c:numCache>
            </c:numRef>
          </c:val>
          <c:extLst>
            <c:ext xmlns:c16="http://schemas.microsoft.com/office/drawing/2014/chart" uri="{C3380CC4-5D6E-409C-BE32-E72D297353CC}">
              <c16:uniqueId val="{00000004-B26D-402B-81A6-76DC5981C5B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{97CE8A68-49C9-462E-B52C-B229D6DAE797}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26D-402B-81A6-76DC5981C5B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{57E9FD1B-B65C-4A9B-AB41-48CCAFFD7B8C}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26D-402B-81A6-76DC5981C5B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{7BD4E86F-8D27-4655-BFD2-BD9627FD8E45}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26D-402B-81A6-76DC5981C5B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{5CCF35C6-2B47-47AB-BBE2-A74DC5143874}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26D-402B-81A6-76DC5981C5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26D-402B-81A6-76DC5981C5B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26D-402B-81A6-76DC5981C5B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{475DA382-1744-417A-9BCC-BDFA656AD2BD}</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CBD6-42E3-91FC-C9911D4D485D}"/>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{0D8E57A7-319C-4FCA-9475-907405F642DC}</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CBD6-42E3-91FC-C9911D4D485D}"/>
                </c:ext>
              </c:extLst>
            </c:dLbl>
            <c:dLbl>
              <c:idx val="2"/>
              <c:tx>
                <c:strRef>
                  <c:f>Daten_Diagramme!$D$16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{A4922BD5-E5CC-469C-A4A6-90D105C3E405}</c15:txfldGUID>
                      <c15:f>Daten_Diagramme!$D$16</c15:f>
                      <c15:dlblFieldTableCache>
                        <c:ptCount val="1"/>
                        <c:pt idx="0">
                          <c:v>3.4</c:v>
                        </c:pt>
                      </c15:dlblFieldTableCache>
                    </c15:dlblFTEntry>
                  </c15:dlblFieldTable>
                  <c15:showDataLabelsRange val="0"/>
                </c:ext>
                <c:ext xmlns:c16="http://schemas.microsoft.com/office/drawing/2014/chart" uri="{C3380CC4-5D6E-409C-BE32-E72D297353CC}">
                  <c16:uniqueId val="{00000002-CBD6-42E3-91FC-C9911D4D485D}"/>
                </c:ext>
              </c:extLst>
            </c:dLbl>
            <c:dLbl>
              <c:idx val="3"/>
              <c:tx>
                <c:strRef>
                  <c:f>Daten_Diagramme!$D$17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{A3101974-1536-4D48-B818-B5E158113709}</c15:txfldGUID>
                      <c15:f>Daten_Diagramme!$D$17</c15:f>
                      <c15:dlblFieldTableCache>
                        <c:ptCount val="1"/>
                        <c:pt idx="0">
                          <c:v>-6.7</c:v>
                        </c:pt>
                      </c15:dlblFieldTableCache>
                    </c15:dlblFTEntry>
                  </c15:dlblFieldTable>
                  <c15:showDataLabelsRange val="0"/>
                </c:ext>
                <c:ext xmlns:c16="http://schemas.microsoft.com/office/drawing/2014/chart" uri="{C3380CC4-5D6E-409C-BE32-E72D297353CC}">
                  <c16:uniqueId val="{00000003-CBD6-42E3-91FC-C9911D4D485D}"/>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{2B4BC4B9-B50B-49FE-A7A7-3DA3AFD10F64}</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CBD6-42E3-91FC-C9911D4D485D}"/>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{8D2AEB5E-50A9-4820-B8D7-B8FF5BF88A45}</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CBD6-42E3-91FC-C9911D4D485D}"/>
                </c:ext>
              </c:extLst>
            </c:dLbl>
            <c:dLbl>
              <c:idx val="6"/>
              <c:tx>
                <c:strRef>
                  <c:f>Daten_Diagramme!$D$20</c:f>
                  <c:strCache>
                    <c:ptCount val="1"/>
                    <c:pt idx="0">
                      <c:v>-26.1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{E9F4E4B1-50F3-4E25-B55A-C729841CAF56}</c15:txfldGUID>
                      <c15:f>Daten_Diagramme!$D$20</c15:f>
                      <c15:dlblFieldTableCache>
                        <c:ptCount val="1"/>
                        <c:pt idx="0">
                          <c:v>-26.1</c:v>
                        </c:pt>
                      </c15:dlblFieldTableCache>
                    </c15:dlblFTEntry>
                  </c15:dlblFieldTable>
                  <c15:showDataLabelsRange val="0"/>
                </c:ext>
                <c:ext xmlns:c16="http://schemas.microsoft.com/office/drawing/2014/chart" uri="{C3380CC4-5D6E-409C-BE32-E72D297353CC}">
                  <c16:uniqueId val="{00000006-CBD6-42E3-91FC-C9911D4D485D}"/>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{E030AA80-E340-4B48-A7A0-B580D44503E8}</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CBD6-42E3-91FC-C9911D4D485D}"/>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{B27725F9-2E25-4FA7-97B1-32407EEF335D}</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CBD6-42E3-91FC-C9911D4D485D}"/>
                </c:ext>
              </c:extLst>
            </c:dLbl>
            <c:dLbl>
              <c:idx val="9"/>
              <c:tx>
                <c:strRef>
                  <c:f>Daten_Diagramme!$D$23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{0BA01067-83C2-4887-9A58-D5375C481F2A}</c15:txfldGUID>
                      <c15:f>Daten_Diagramme!$D$23</c15:f>
                      <c15:dlblFieldTableCache>
                        <c:ptCount val="1"/>
                        <c:pt idx="0">
                          <c:v>-1.8</c:v>
                        </c:pt>
                      </c15:dlblFieldTableCache>
                    </c15:dlblFTEntry>
                  </c15:dlblFieldTable>
                  <c15:showDataLabelsRange val="0"/>
                </c:ext>
                <c:ext xmlns:c16="http://schemas.microsoft.com/office/drawing/2014/chart" uri="{C3380CC4-5D6E-409C-BE32-E72D297353CC}">
                  <c16:uniqueId val="{00000009-CBD6-42E3-91FC-C9911D4D485D}"/>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{3C7A1A0C-1C3E-40CF-AEF9-E5A9EE226C75}</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CBD6-42E3-91FC-C9911D4D485D}"/>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{4D513627-3FD1-47AB-8F8D-140EAEEACAA8}</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CBD6-42E3-91FC-C9911D4D485D}"/>
                </c:ext>
              </c:extLst>
            </c:dLbl>
            <c:dLbl>
              <c:idx val="12"/>
              <c:tx>
                <c:strRef>
                  <c:f>Daten_Diagramme!$D$26</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{CC201C1D-4D74-4671-A068-2EFAAA03CC08}</c15:txfldGUID>
                      <c15:f>Daten_Diagramme!$D$26</c15:f>
                      <c15:dlblFieldTableCache>
                        <c:ptCount val="1"/>
                        <c:pt idx="0">
                          <c:v>-14.9</c:v>
                        </c:pt>
                      </c15:dlblFieldTableCache>
                    </c15:dlblFTEntry>
                  </c15:dlblFieldTable>
                  <c15:showDataLabelsRange val="0"/>
                </c:ext>
                <c:ext xmlns:c16="http://schemas.microsoft.com/office/drawing/2014/chart" uri="{C3380CC4-5D6E-409C-BE32-E72D297353CC}">
                  <c16:uniqueId val="{0000000C-CBD6-42E3-91FC-C9911D4D485D}"/>
                </c:ext>
              </c:extLst>
            </c:dLbl>
            <c:dLbl>
              <c:idx val="13"/>
              <c:tx>
                <c:strRef>
                  <c:f>Daten_Diagramme!$D$27</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{64368903-9C78-4195-89EF-DC656C0B9F0E}</c15:txfldGUID>
                      <c15:f>Daten_Diagramme!$D$27</c15:f>
                      <c15:dlblFieldTableCache>
                        <c:ptCount val="1"/>
                        <c:pt idx="0">
                          <c:v>18.8</c:v>
                        </c:pt>
                      </c15:dlblFieldTableCache>
                    </c15:dlblFTEntry>
                  </c15:dlblFieldTable>
                  <c15:showDataLabelsRange val="0"/>
                </c:ext>
                <c:ext xmlns:c16="http://schemas.microsoft.com/office/drawing/2014/chart" uri="{C3380CC4-5D6E-409C-BE32-E72D297353CC}">
                  <c16:uniqueId val="{0000000D-CBD6-42E3-91FC-C9911D4D485D}"/>
                </c:ext>
              </c:extLst>
            </c:dLbl>
            <c:dLbl>
              <c:idx val="14"/>
              <c:tx>
                <c:strRef>
                  <c:f>Daten_Diagramme!$D$28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{E61EC501-2F15-446D-9FF5-0B7DAAA1A04D}</c15:txfldGUID>
                      <c15:f>Daten_Diagramme!$D$28</c15:f>
                      <c15:dlblFieldTableCache>
                        <c:ptCount val="1"/>
                        <c:pt idx="0">
                          <c:v>0.3</c:v>
                        </c:pt>
                      </c15:dlblFieldTableCache>
                    </c15:dlblFTEntry>
                  </c15:dlblFieldTable>
                  <c15:showDataLabelsRange val="0"/>
                </c:ext>
                <c:ext xmlns:c16="http://schemas.microsoft.com/office/drawing/2014/chart" uri="{C3380CC4-5D6E-409C-BE32-E72D297353CC}">
                  <c16:uniqueId val="{0000000E-CBD6-42E3-91FC-C9911D4D485D}"/>
                </c:ext>
              </c:extLst>
            </c:dLbl>
            <c:dLbl>
              <c:idx val="15"/>
              <c:tx>
                <c:strRef>
                  <c:f>Daten_Diagramme!$D$29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{920C8C35-CFD5-4054-8FD6-3E178CDE6523}</c15:txfldGUID>
                      <c15:f>Daten_Diagramme!$D$29</c15:f>
                      <c15:dlblFieldTableCache>
                        <c:ptCount val="1"/>
                        <c:pt idx="0">
                          <c:v>-3.1</c:v>
                        </c:pt>
                      </c15:dlblFieldTableCache>
                    </c15:dlblFTEntry>
                  </c15:dlblFieldTable>
                  <c15:showDataLabelsRange val="0"/>
                </c:ext>
                <c:ext xmlns:c16="http://schemas.microsoft.com/office/drawing/2014/chart" uri="{C3380CC4-5D6E-409C-BE32-E72D297353CC}">
                  <c16:uniqueId val="{0000000F-CBD6-42E3-91FC-C9911D4D485D}"/>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{75510B69-37AC-4E39-A023-F476FFDFFFD6}</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CBD6-42E3-91FC-C9911D4D485D}"/>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{A025FE77-46D7-4A75-BF56-28D95C2BAB7D}</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CBD6-42E3-91FC-C9911D4D485D}"/>
                </c:ext>
              </c:extLst>
            </c:dLbl>
            <c:dLbl>
              <c:idx val="18"/>
              <c:tx>
                <c:strRef>
                  <c:f>Daten_Diagramme!$D$32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{84D1C299-68B1-4850-AECE-7ECEC3B6C113}</c15:txfldGUID>
                      <c15:f>Daten_Diagramme!$D$32</c15:f>
                      <c15:dlblFieldTableCache>
                        <c:ptCount val="1"/>
                        <c:pt idx="0">
                          <c:v>-0.7</c:v>
                        </c:pt>
                      </c15:dlblFieldTableCache>
                    </c15:dlblFTEntry>
                  </c15:dlblFieldTable>
                  <c15:showDataLabelsRange val="0"/>
                </c:ext>
                <c:ext xmlns:c16="http://schemas.microsoft.com/office/drawing/2014/chart" uri="{C3380CC4-5D6E-409C-BE32-E72D297353CC}">
                  <c16:uniqueId val="{00000012-CBD6-42E3-91FC-C9911D4D485D}"/>
                </c:ext>
              </c:extLst>
            </c:dLbl>
            <c:dLbl>
              <c:idx val="19"/>
              <c:tx>
                <c:strRef>
                  <c:f>Daten_Diagramme!$D$33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{BB6AB209-5504-4406-ADA0-53B2573E621F}</c15:txfldGUID>
                      <c15:f>Daten_Diagramme!$D$33</c15:f>
                      <c15:dlblFieldTableCache>
                        <c:ptCount val="1"/>
                        <c:pt idx="0">
                          <c:v>3.5</c:v>
                        </c:pt>
                      </c15:dlblFieldTableCache>
                    </c15:dlblFTEntry>
                  </c15:dlblFieldTable>
                  <c15:showDataLabelsRange val="0"/>
                </c:ext>
                <c:ext xmlns:c16="http://schemas.microsoft.com/office/drawing/2014/chart" uri="{C3380CC4-5D6E-409C-BE32-E72D297353CC}">
                  <c16:uniqueId val="{00000013-CBD6-42E3-91FC-C9911D4D485D}"/>
                </c:ext>
              </c:extLst>
            </c:dLbl>
            <c:dLbl>
              <c:idx val="20"/>
              <c:tx>
                <c:strRef>
                  <c:f>Daten_Diagramme!$D$34</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{BB3493D8-FC8B-4136-8DF4-4E2E7F410D22}</c15:txfldGUID>
                      <c15:f>Daten_Diagramme!$D$34</c15:f>
                      <c15:dlblFieldTableCache>
                        <c:ptCount val="1"/>
                        <c:pt idx="0">
                          <c:v>-21.8</c:v>
                        </c:pt>
                      </c15:dlblFieldTableCache>
                    </c15:dlblFTEntry>
                  </c15:dlblFieldTable>
                  <c15:showDataLabelsRange val="0"/>
                </c:ext>
                <c:ext xmlns:c16="http://schemas.microsoft.com/office/drawing/2014/chart" uri="{C3380CC4-5D6E-409C-BE32-E72D297353CC}">
                  <c16:uniqueId val="{00000014-CBD6-42E3-91FC-C9911D4D485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{D76414AA-DEE1-42EE-B33C-CAB36B29C2B9}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BD6-42E3-91FC-C9911D4D485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{B4852C26-158C-4B2B-82A2-02AAE5A4B87D}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BD6-42E3-91FC-C9911D4D485D}"/>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{F65C3791-D66F-4542-BB5E-6FF9A0FB651D}</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CBD6-42E3-91FC-C9911D4D485D}"/>
                </c:ext>
              </c:extLst>
            </c:dLbl>
            <c:dLbl>
              <c:idx val="24"/>
              <c:layout>
                <c:manualLayout>
                  <c:x val="4.7769028871392123E-3"/>
                  <c:y val="-4.6876052205785108E-5"/>
                </c:manualLayout>
              </c:layout>
              <c:tx>
                <c:strRef>
                  <c:f>Daten_Diagramme!$D$38</c:f>
                  <c:strCache>
                    <c:ptCount val="1"/>
                    <c:pt idx="0">
                      <c:v>-3.5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{50C959AB-54AB-4B40-A091-90E949F13DFC}</c15:txfldGUID>
                      <c15:f>Daten_Diagramme!$D$38</c15:f>
                      <c15:dlblFieldTableCache>
                        <c:ptCount val="1"/>
                        <c:pt idx="0">
                          <c:v>-3.5</c:v>
                        </c:pt>
                      </c15:dlblFieldTableCache>
                    </c15:dlblFTEntry>
                  </c15:dlblFieldTable>
                  <c15:showDataLabelsRange val="0"/>
                </c:ext>
                <c:ext xmlns:c16="http://schemas.microsoft.com/office/drawing/2014/chart" uri="{C3380CC4-5D6E-409C-BE32-E72D297353CC}">
                  <c16:uniqueId val="{00000018-CBD6-42E3-91FC-C9911D4D485D}"/>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{E88EB674-B3F9-4F30-95ED-29BED120A115}</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CBD6-42E3-91FC-C9911D4D485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{8F0E337D-B544-410D-B56B-0B7977052C5C}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BD6-42E3-91FC-C9911D4D485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{23988B65-A095-4EAE-AA32-B72A17A4E0DC}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BD6-42E3-91FC-C9911D4D485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{0E322F48-61EE-4160-8AE4-8D87B63C68CD}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BD6-42E3-91FC-C9911D4D485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{17390086-81DD-4575-9E98-2CDD49CB57E8}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BD6-42E3-91FC-C9911D4D485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{1CB7BEBE-3B73-4CC3-9F1B-F8BCFFEFA404}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BD6-42E3-91FC-C9911D4D485D}"/>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{B0309220-8BE0-4EB8-BA78-80E03CF9201C}</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CBD6-42E3-91FC-C9911D4D48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-6.3472382133262478E-2</c:v>
                </c:pt>
                <c:pt idx="1">
                  <c:v>0.58801911062109513</c:v>
                </c:pt>
                <c:pt idx="2">
                  <c:v>3.4327009936766033</c:v>
                </c:pt>
                <c:pt idx="3">
                  <c:v>-6.6763954761036119</c:v>
                </c:pt>
                <c:pt idx="4">
                  <c:v>-2.9266096352994149</c:v>
                </c:pt>
                <c:pt idx="5">
                  <c:v>-1.9625334522747546</c:v>
                </c:pt>
                <c:pt idx="6">
                  <c:v>-26.086956521739129</c:v>
                </c:pt>
                <c:pt idx="7">
                  <c:v>-0.62490474013107755</c:v>
                </c:pt>
                <c:pt idx="8">
                  <c:v>1.6888150609080841</c:v>
                </c:pt>
                <c:pt idx="9">
                  <c:v>-1.8152573529411764</c:v>
                </c:pt>
                <c:pt idx="10">
                  <c:v>2.3891625615763545</c:v>
                </c:pt>
                <c:pt idx="11">
                  <c:v>6.3855421686746991</c:v>
                </c:pt>
                <c:pt idx="12">
                  <c:v>-14.910536779324056</c:v>
                </c:pt>
                <c:pt idx="13">
                  <c:v>18.774815655133295</c:v>
                </c:pt>
                <c:pt idx="14">
                  <c:v>0.27786353812905218</c:v>
                </c:pt>
                <c:pt idx="15">
                  <c:v>-3.0612244897959182</c:v>
                </c:pt>
                <c:pt idx="16">
                  <c:v>1.1363636363636365</c:v>
                </c:pt>
                <c:pt idx="17">
                  <c:v>0.86399999999999999</c:v>
                </c:pt>
                <c:pt idx="18">
                  <c:v>-0.72157690953889475</c:v>
                </c:pt>
                <c:pt idx="19">
                  <c:v>3.5136010362694301</c:v>
                </c:pt>
                <c:pt idx="20">
                  <c:v>-21.84873949579832</c:v>
                </c:pt>
                <c:pt idx="21">
                  <c:v>0</c:v>
                </c:pt>
                <c:pt idx="23">
                  <c:v>0.58801911062109513</c:v>
                </c:pt>
                <c:pt idx="24">
                  <c:v>-3.4736643383047006</c:v>
                </c:pt>
                <c:pt idx="25">
                  <c:v>1.0033785158953068</c:v>
                </c:pt>
              </c:numCache>
            </c:numRef>
          </c:val>
          <c:extLst>
            <c:ext xmlns:c16="http://schemas.microsoft.com/office/drawing/2014/chart" uri="{C3380CC4-5D6E-409C-BE32-E72D297353CC}">
              <c16:uniqueId val="{00000020-CBD6-42E3-91FC-C9911D4D485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{E96C7BB8-3F1A-4BE9-AA49-34AB94552DD8}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BD6-42E3-91FC-C9911D4D485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{F1638C8A-CD97-4F82-BED8-E464D07A4547}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BD6-42E3-91FC-C9911D4D485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{92EC1B8A-8DDA-4283-A880-0049410D9FFC}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BD6-42E3-91FC-C9911D4D485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{1B225433-C8E4-4B09-9BF4-FB4F2568F15C}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BD6-42E3-91FC-C9911D4D485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{E084003F-94CB-4414-900B-A2BC55B553D3}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BD6-42E3-91FC-C9911D4D485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{A9032B83-09AA-4B8E-AD9E-D6FBB6BFF30A}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BD6-42E3-91FC-C9911D4D485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{2B0377CF-0A26-451D-BBDB-26BCD7CEC214}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BD6-42E3-91FC-C9911D4D485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{193030A1-EB1A-48B6-A827-C62A31405CED}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BD6-42E3-91FC-C9911D4D485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{46AE6BA3-6C2E-4D7D-960B-E14EACBF9505}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BD6-42E3-91FC-C9911D4D485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{C121744F-BBFF-4D24-A9D8-2F7B0434168A}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BD6-42E3-91FC-C9911D4D485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{375EAA9E-0342-4EE4-8DE9-EEE628EA2828}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BD6-42E3-91FC-C9911D4D485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{4A32D5B3-F20A-430B-A38E-470A7DE6B157}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BD6-42E3-91FC-C9911D4D485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{F43D497D-A786-476C-B963-9335333B2704}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BD6-42E3-91FC-C9911D4D485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{4E9EE30F-2632-49D7-9361-D8C325FA4E37}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BD6-42E3-91FC-C9911D4D485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{0C0D3316-0949-4013-8CF7-518E3F0B7CB5}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BD6-42E3-91FC-C9911D4D485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{5BE81CD4-5C46-4474-90A6-170D251CB921}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BD6-42E3-91FC-C9911D4D485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{E1424FA3-559A-47B6-BABD-422F7F9BE3CB}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BD6-42E3-91FC-C9911D4D485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{F93097DC-285E-4071-9568-BEBA4266D80D}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BD6-42E3-91FC-C9911D4D485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{90795864-637E-4E34-AA72-408FD5CFFC2A}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BD6-42E3-91FC-C9911D4D485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{73A9FEE6-5FE3-4F2C-9D8B-D15AC8716D2C}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BD6-42E3-91FC-C9911D4D485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{14A2E3A4-2BA0-42C9-89CE-8F5D9C3AD861}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BD6-42E3-91FC-C9911D4D485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{0AAFA38E-AC4C-45F2-B30C-2C4714BC6345}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BD6-42E3-91FC-C9911D4D485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{DE1D54F4-DC63-4196-BEB2-00F3901747A7}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BD6-42E3-91FC-C9911D4D485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{5DFC626B-6FC9-4BF2-B242-57EED265D290}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BD6-42E3-91FC-C9911D4D485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{4DB8C0A0-8286-459F-ADE5-8052A91EB4D4}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BD6-42E3-91FC-C9911D4D485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{CAB3557B-7B8C-4141-B0F7-5E4338A253DA}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BD6-42E3-91FC-C9911D4D485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{8D2BA504-F86E-4A68-A26B-892A8BEA63CF}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BD6-42E3-91FC-C9911D4D485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{B4C427C6-13C7-47C8-AC34-77FEF9DC9965}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BD6-42E3-91FC-C9911D4D485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{B29D14A7-4A96-49C1-B197-0F58BE9B0E2C}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BD6-42E3-91FC-C9911D4D485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{E61185C3-5C51-484F-82BB-7B08FA2A8E69}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BD6-42E3-91FC-C9911D4D485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{E7C88872-462D-4D75-9913-4D6583E5C7AC}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BD6-42E3-91FC-C9911D4D485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{568B0AA8-61A1-4888-BFBF-62F76E993539}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BD6-42E3-91FC-C9911D4D48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BD6-42E3-91FC-C9911D4D485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BD6-42E3-91FC-C9911D4D485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{12B2C0C6-4E10-4C6F-BD6A-9C6F287EF3C4}</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67BE-407E-BFF1-0867E942317C}"/>
                </c:ext>
              </c:extLst>
            </c:dLbl>
            <c:dLbl>
              <c:idx val="1"/>
              <c:tx>
                <c:strRef>
                  <c:f>Daten_Diagramme!$E$15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{928A65BF-E172-469A-91DB-898A3FA4FE9A}</c15:txfldGUID>
                      <c15:f>Daten_Diagramme!$E$15</c15:f>
                      <c15:dlblFieldTableCache>
                        <c:ptCount val="1"/>
                        <c:pt idx="0">
                          <c:v>7.0</c:v>
                        </c:pt>
                      </c15:dlblFieldTableCache>
                    </c15:dlblFTEntry>
                  </c15:dlblFieldTable>
                  <c15:showDataLabelsRange val="0"/>
                </c:ext>
                <c:ext xmlns:c16="http://schemas.microsoft.com/office/drawing/2014/chart" uri="{C3380CC4-5D6E-409C-BE32-E72D297353CC}">
                  <c16:uniqueId val="{00000001-67BE-407E-BFF1-0867E942317C}"/>
                </c:ext>
              </c:extLst>
            </c:dLbl>
            <c:dLbl>
              <c:idx val="2"/>
              <c:tx>
                <c:strRef>
                  <c:f>Daten_Diagramme!$E$16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{2AECBAD1-B4B6-4DFE-ACA5-C59FC900F26E}</c15:txfldGUID>
                      <c15:f>Daten_Diagramme!$E$16</c15:f>
                      <c15:dlblFieldTableCache>
                        <c:ptCount val="1"/>
                        <c:pt idx="0">
                          <c:v>-2.2</c:v>
                        </c:pt>
                      </c15:dlblFieldTableCache>
                    </c15:dlblFTEntry>
                  </c15:dlblFieldTable>
                  <c15:showDataLabelsRange val="0"/>
                </c:ext>
                <c:ext xmlns:c16="http://schemas.microsoft.com/office/drawing/2014/chart" uri="{C3380CC4-5D6E-409C-BE32-E72D297353CC}">
                  <c16:uniqueId val="{00000002-67BE-407E-BFF1-0867E942317C}"/>
                </c:ext>
              </c:extLst>
            </c:dLbl>
            <c:dLbl>
              <c:idx val="3"/>
              <c:tx>
                <c:strRef>
                  <c:f>Daten_Diagramme!$E$17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{318A1B23-ACB8-44EF-B155-67CC673C472E}</c15:txfldGUID>
                      <c15:f>Daten_Diagramme!$E$17</c15:f>
                      <c15:dlblFieldTableCache>
                        <c:ptCount val="1"/>
                        <c:pt idx="0">
                          <c:v>-1.5</c:v>
                        </c:pt>
                      </c15:dlblFieldTableCache>
                    </c15:dlblFTEntry>
                  </c15:dlblFieldTable>
                  <c15:showDataLabelsRange val="0"/>
                </c:ext>
                <c:ext xmlns:c16="http://schemas.microsoft.com/office/drawing/2014/chart" uri="{C3380CC4-5D6E-409C-BE32-E72D297353CC}">
                  <c16:uniqueId val="{00000003-67BE-407E-BFF1-0867E942317C}"/>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{548DAF23-F74C-4782-A910-676B1FFD6D09}</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67BE-407E-BFF1-0867E942317C}"/>
                </c:ext>
              </c:extLst>
            </c:dLbl>
            <c:dLbl>
              <c:idx val="5"/>
              <c:tx>
                <c:strRef>
                  <c:f>Daten_Diagramme!$E$19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{D9F73C11-9F9C-4B5A-A7D0-B9B9FF15369F}</c15:txfldGUID>
                      <c15:f>Daten_Diagramme!$E$19</c15:f>
                      <c15:dlblFieldTableCache>
                        <c:ptCount val="1"/>
                        <c:pt idx="0">
                          <c:v>-1.9</c:v>
                        </c:pt>
                      </c15:dlblFieldTableCache>
                    </c15:dlblFTEntry>
                  </c15:dlblFieldTable>
                  <c15:showDataLabelsRange val="0"/>
                </c:ext>
                <c:ext xmlns:c16="http://schemas.microsoft.com/office/drawing/2014/chart" uri="{C3380CC4-5D6E-409C-BE32-E72D297353CC}">
                  <c16:uniqueId val="{00000005-67BE-407E-BFF1-0867E942317C}"/>
                </c:ext>
              </c:extLst>
            </c:dLbl>
            <c:dLbl>
              <c:idx val="6"/>
              <c:tx>
                <c:strRef>
                  <c:f>Daten_Diagramme!$E$20</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{65AA312C-F73E-422B-B8D4-02C011E9F4E1}</c15:txfldGUID>
                      <c15:f>Daten_Diagramme!$E$20</c15:f>
                      <c15:dlblFieldTableCache>
                        <c:ptCount val="1"/>
                        <c:pt idx="0">
                          <c:v>-14.3</c:v>
                        </c:pt>
                      </c15:dlblFieldTableCache>
                    </c15:dlblFTEntry>
                  </c15:dlblFieldTable>
                  <c15:showDataLabelsRange val="0"/>
                </c:ext>
                <c:ext xmlns:c16="http://schemas.microsoft.com/office/drawing/2014/chart" uri="{C3380CC4-5D6E-409C-BE32-E72D297353CC}">
                  <c16:uniqueId val="{00000006-67BE-407E-BFF1-0867E942317C}"/>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{0879139B-8416-4715-A0B0-9E5E4A22E50C}</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67BE-407E-BFF1-0867E942317C}"/>
                </c:ext>
              </c:extLst>
            </c:dLbl>
            <c:dLbl>
              <c:idx val="8"/>
              <c:tx>
                <c:strRef>
                  <c:f>Daten_Diagramme!$E$22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{8D848316-58AB-49A7-B221-49A96D474620}</c15:txfldGUID>
                      <c15:f>Daten_Diagramme!$E$22</c15:f>
                      <c15:dlblFieldTableCache>
                        <c:ptCount val="1"/>
                        <c:pt idx="0">
                          <c:v>3.8</c:v>
                        </c:pt>
                      </c15:dlblFieldTableCache>
                    </c15:dlblFTEntry>
                  </c15:dlblFieldTable>
                  <c15:showDataLabelsRange val="0"/>
                </c:ext>
                <c:ext xmlns:c16="http://schemas.microsoft.com/office/drawing/2014/chart" uri="{C3380CC4-5D6E-409C-BE32-E72D297353CC}">
                  <c16:uniqueId val="{00000008-67BE-407E-BFF1-0867E942317C}"/>
                </c:ext>
              </c:extLst>
            </c:dLbl>
            <c:dLbl>
              <c:idx val="9"/>
              <c:tx>
                <c:strRef>
                  <c:f>Daten_Diagramme!$E$23</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{F5F9DB3E-BAE0-46BB-85A8-88603EED8169}</c15:txfldGUID>
                      <c15:f>Daten_Diagramme!$E$23</c15:f>
                      <c15:dlblFieldTableCache>
                        <c:ptCount val="1"/>
                        <c:pt idx="0">
                          <c:v>-10.4</c:v>
                        </c:pt>
                      </c15:dlblFieldTableCache>
                    </c15:dlblFTEntry>
                  </c15:dlblFieldTable>
                  <c15:showDataLabelsRange val="0"/>
                </c:ext>
                <c:ext xmlns:c16="http://schemas.microsoft.com/office/drawing/2014/chart" uri="{C3380CC4-5D6E-409C-BE32-E72D297353CC}">
                  <c16:uniqueId val="{00000009-67BE-407E-BFF1-0867E942317C}"/>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{F7D7DA23-8A99-4DE4-B588-E76F9C49D2CE}</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67BE-407E-BFF1-0867E942317C}"/>
                </c:ext>
              </c:extLst>
            </c:dLbl>
            <c:dLbl>
              <c:idx val="11"/>
              <c:tx>
                <c:strRef>
                  <c:f>Daten_Diagramme!$E$25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{2B500AD0-B0B3-4A50-97F9-F297529A0F59}</c15:txfldGUID>
                      <c15:f>Daten_Diagramme!$E$25</c15:f>
                      <c15:dlblFieldTableCache>
                        <c:ptCount val="1"/>
                        <c:pt idx="0">
                          <c:v>8.1</c:v>
                        </c:pt>
                      </c15:dlblFieldTableCache>
                    </c15:dlblFTEntry>
                  </c15:dlblFieldTable>
                  <c15:showDataLabelsRange val="0"/>
                </c:ext>
                <c:ext xmlns:c16="http://schemas.microsoft.com/office/drawing/2014/chart" uri="{C3380CC4-5D6E-409C-BE32-E72D297353CC}">
                  <c16:uniqueId val="{0000000B-67BE-407E-BFF1-0867E942317C}"/>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{F2F78CB9-6F1E-4271-A900-34665E9CF216}</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67BE-407E-BFF1-0867E942317C}"/>
                </c:ext>
              </c:extLst>
            </c:dLbl>
            <c:dLbl>
              <c:idx val="13"/>
              <c:tx>
                <c:strRef>
                  <c:f>Daten_Diagramme!$E$27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{D4A32731-17A0-4F74-A827-BBFED9E74C42}</c15:txfldGUID>
                      <c15:f>Daten_Diagramme!$E$27</c15:f>
                      <c15:dlblFieldTableCache>
                        <c:ptCount val="1"/>
                        <c:pt idx="0">
                          <c:v>-4.3</c:v>
                        </c:pt>
                      </c15:dlblFieldTableCache>
                    </c15:dlblFTEntry>
                  </c15:dlblFieldTable>
                  <c15:showDataLabelsRange val="0"/>
                </c:ext>
                <c:ext xmlns:c16="http://schemas.microsoft.com/office/drawing/2014/chart" uri="{C3380CC4-5D6E-409C-BE32-E72D297353CC}">
                  <c16:uniqueId val="{0000000D-67BE-407E-BFF1-0867E942317C}"/>
                </c:ext>
              </c:extLst>
            </c:dLbl>
            <c:dLbl>
              <c:idx val="14"/>
              <c:tx>
                <c:strRef>
                  <c:f>Daten_Diagramme!$E$28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{5BE00B5C-F555-46C6-A924-D8AD1F7AEA80}</c15:txfldGUID>
                      <c15:f>Daten_Diagramme!$E$28</c15:f>
                      <c15:dlblFieldTableCache>
                        <c:ptCount val="1"/>
                        <c:pt idx="0">
                          <c:v>-5.6</c:v>
                        </c:pt>
                      </c15:dlblFieldTableCache>
                    </c15:dlblFTEntry>
                  </c15:dlblFieldTable>
                  <c15:showDataLabelsRange val="0"/>
                </c:ext>
                <c:ext xmlns:c16="http://schemas.microsoft.com/office/drawing/2014/chart" uri="{C3380CC4-5D6E-409C-BE32-E72D297353CC}">
                  <c16:uniqueId val="{0000000E-67BE-407E-BFF1-0867E942317C}"/>
                </c:ext>
              </c:extLst>
            </c:dLbl>
            <c:dLbl>
              <c:idx val="15"/>
              <c:tx>
                <c:strRef>
                  <c:f>Daten_Diagramme!$E$29</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{FF2EFFAC-253F-4CDF-A7F2-0E9BBC9D5C51}</c15:txfldGUID>
                      <c15:f>Daten_Diagramme!$E$29</c15:f>
                      <c15:dlblFieldTableCache>
                        <c:ptCount val="1"/>
                        <c:pt idx="0">
                          <c:v>-22.2</c:v>
                        </c:pt>
                      </c15:dlblFieldTableCache>
                    </c15:dlblFTEntry>
                  </c15:dlblFieldTable>
                  <c15:showDataLabelsRange val="0"/>
                </c:ext>
                <c:ext xmlns:c16="http://schemas.microsoft.com/office/drawing/2014/chart" uri="{C3380CC4-5D6E-409C-BE32-E72D297353CC}">
                  <c16:uniqueId val="{0000000F-67BE-407E-BFF1-0867E942317C}"/>
                </c:ext>
              </c:extLst>
            </c:dLbl>
            <c:dLbl>
              <c:idx val="16"/>
              <c:tx>
                <c:strRef>
                  <c:f>Daten_Diagramme!$E$30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{59C5C6D8-F63C-4ED5-8234-13BB4D0FA0B8}</c15:txfldGUID>
                      <c15:f>Daten_Diagramme!$E$30</c15:f>
                      <c15:dlblFieldTableCache>
                        <c:ptCount val="1"/>
                        <c:pt idx="0">
                          <c:v>3.4</c:v>
                        </c:pt>
                      </c15:dlblFieldTableCache>
                    </c15:dlblFTEntry>
                  </c15:dlblFieldTable>
                  <c15:showDataLabelsRange val="0"/>
                </c:ext>
                <c:ext xmlns:c16="http://schemas.microsoft.com/office/drawing/2014/chart" uri="{C3380CC4-5D6E-409C-BE32-E72D297353CC}">
                  <c16:uniqueId val="{00000010-67BE-407E-BFF1-0867E942317C}"/>
                </c:ext>
              </c:extLst>
            </c:dLbl>
            <c:dLbl>
              <c:idx val="17"/>
              <c:tx>
                <c:strRef>
                  <c:f>Daten_Diagramme!$E$31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{2D3217D0-62FD-4D89-9357-65D4906E359B}</c15:txfldGUID>
                      <c15:f>Daten_Diagramme!$E$31</c15:f>
                      <c15:dlblFieldTableCache>
                        <c:ptCount val="1"/>
                        <c:pt idx="0">
                          <c:v>-7.1</c:v>
                        </c:pt>
                      </c15:dlblFieldTableCache>
                    </c15:dlblFTEntry>
                  </c15:dlblFieldTable>
                  <c15:showDataLabelsRange val="0"/>
                </c:ext>
                <c:ext xmlns:c16="http://schemas.microsoft.com/office/drawing/2014/chart" uri="{C3380CC4-5D6E-409C-BE32-E72D297353CC}">
                  <c16:uniqueId val="{00000011-67BE-407E-BFF1-0867E942317C}"/>
                </c:ext>
              </c:extLst>
            </c:dLbl>
            <c:dLbl>
              <c:idx val="18"/>
              <c:tx>
                <c:strRef>
                  <c:f>Daten_Diagramme!$E$32</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{D6A54591-A2B6-4733-B8FB-226CEF546200}</c15:txfldGUID>
                      <c15:f>Daten_Diagramme!$E$32</c15:f>
                      <c15:dlblFieldTableCache>
                        <c:ptCount val="1"/>
                        <c:pt idx="0">
                          <c:v>-5.9</c:v>
                        </c:pt>
                      </c15:dlblFieldTableCache>
                    </c15:dlblFTEntry>
                  </c15:dlblFieldTable>
                  <c15:showDataLabelsRange val="0"/>
                </c:ext>
                <c:ext xmlns:c16="http://schemas.microsoft.com/office/drawing/2014/chart" uri="{C3380CC4-5D6E-409C-BE32-E72D297353CC}">
                  <c16:uniqueId val="{00000012-67BE-407E-BFF1-0867E942317C}"/>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{3398D05E-0270-49B1-B1C7-2AA7CB0A8E47}</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67BE-407E-BFF1-0867E942317C}"/>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{8E1B215A-4FB9-4D77-B819-365EAD39264E}</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67BE-407E-BFF1-0867E942317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{1F031F20-6EDA-4482-937E-B3CF9AE6A044}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7BE-407E-BFF1-0867E942317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{EDB9EE71-BD9F-4246-A7B8-297FA1885D7C}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7BE-407E-BFF1-0867E942317C}"/>
                </c:ext>
              </c:extLst>
            </c:dLbl>
            <c:dLbl>
              <c:idx val="23"/>
              <c:tx>
                <c:strRef>
                  <c:f>Daten_Diagramme!$E$37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{A9127242-595B-4427-A981-41C33025E4B8}</c15:txfldGUID>
                      <c15:f>Daten_Diagramme!$E$37</c15:f>
                      <c15:dlblFieldTableCache>
                        <c:ptCount val="1"/>
                        <c:pt idx="0">
                          <c:v>7.0</c:v>
                        </c:pt>
                      </c15:dlblFieldTableCache>
                    </c15:dlblFTEntry>
                  </c15:dlblFieldTable>
                  <c15:showDataLabelsRange val="0"/>
                </c:ext>
                <c:ext xmlns:c16="http://schemas.microsoft.com/office/drawing/2014/chart" uri="{C3380CC4-5D6E-409C-BE32-E72D297353CC}">
                  <c16:uniqueId val="{00000017-67BE-407E-BFF1-0867E942317C}"/>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{E0FD4404-0D80-4060-BCE9-9F92048BD5DE}</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67BE-407E-BFF1-0867E942317C}"/>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{DC50834D-32AC-4117-9323-4BC2BD6E36A8}</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67BE-407E-BFF1-0867E942317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{FE6DA842-1F7A-4CC3-8F0D-B6748FE1EDA3}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7BE-407E-BFF1-0867E942317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{7947A688-EC60-4AE5-99E7-B8353D83DE8C}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7BE-407E-BFF1-0867E942317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{C52F3CE2-9F43-41BB-AE18-234AF3F00C69}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7BE-407E-BFF1-0867E942317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{A4AA93AC-EC90-4E3B-9B8B-4ECA188CF603}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7BE-407E-BFF1-0867E942317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{686D515A-1316-474A-B224-0A28FDE84CAB}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7BE-407E-BFF1-0867E942317C}"/>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{6A6D5FB6-B6CB-4227-B135-4645148FF647}</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67BE-407E-BFF1-0867E94231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-2.5572263193180729</c:v>
                </c:pt>
                <c:pt idx="1">
                  <c:v>6.9672131147540988</c:v>
                </c:pt>
                <c:pt idx="2">
                  <c:v>-2.2222222222222223</c:v>
                </c:pt>
                <c:pt idx="3">
                  <c:v>-1.4945652173913044</c:v>
                </c:pt>
                <c:pt idx="4">
                  <c:v>0.23255813953488372</c:v>
                </c:pt>
                <c:pt idx="5">
                  <c:v>-1.9455252918287937</c:v>
                </c:pt>
                <c:pt idx="6">
                  <c:v>-14.285714285714286</c:v>
                </c:pt>
                <c:pt idx="7">
                  <c:v>0.83798882681564246</c:v>
                </c:pt>
                <c:pt idx="8">
                  <c:v>3.8101186758276078</c:v>
                </c:pt>
                <c:pt idx="9">
                  <c:v>-10.406091370558375</c:v>
                </c:pt>
                <c:pt idx="10">
                  <c:v>-10.187265917602996</c:v>
                </c:pt>
                <c:pt idx="11">
                  <c:v>8.0808080808080813</c:v>
                </c:pt>
                <c:pt idx="12">
                  <c:v>5.4054054054054053</c:v>
                </c:pt>
                <c:pt idx="13">
                  <c:v>-4.325699745547074</c:v>
                </c:pt>
                <c:pt idx="14">
                  <c:v>-5.6239015817223201</c:v>
                </c:pt>
                <c:pt idx="15">
                  <c:v>-22.222222222222221</c:v>
                </c:pt>
                <c:pt idx="16">
                  <c:v>3.4482758620689653</c:v>
                </c:pt>
                <c:pt idx="17">
                  <c:v>-7.1428571428571432</c:v>
                </c:pt>
                <c:pt idx="18">
                  <c:v>-5.9171597633136095</c:v>
                </c:pt>
                <c:pt idx="19">
                  <c:v>3.5019455252918288</c:v>
                </c:pt>
                <c:pt idx="20">
                  <c:v>-2.1300448430493275</c:v>
                </c:pt>
                <c:pt idx="21">
                  <c:v>0</c:v>
                </c:pt>
                <c:pt idx="23">
                  <c:v>6.9672131147540988</c:v>
                </c:pt>
                <c:pt idx="24">
                  <c:v>-0.45395590142671854</c:v>
                </c:pt>
                <c:pt idx="25">
                  <c:v>-3.4954226608013315</c:v>
                </c:pt>
              </c:numCache>
            </c:numRef>
          </c:val>
          <c:extLst>
            <c:ext xmlns:c16="http://schemas.microsoft.com/office/drawing/2014/chart" uri="{C3380CC4-5D6E-409C-BE32-E72D297353CC}">
              <c16:uniqueId val="{00000020-67BE-407E-BFF1-0867E942317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{DFC9BBD5-5206-43CF-9317-081BFB5D1214}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7BE-407E-BFF1-0867E942317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{6841A816-61FC-4C32-93EA-F4FBCAB6531A}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7BE-407E-BFF1-0867E942317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{0F077DB4-44A1-4106-BEB5-065889E3CEF1}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7BE-407E-BFF1-0867E942317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{0EBFAFF8-9693-42FE-AB7A-E37DA117468E}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7BE-407E-BFF1-0867E942317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{2A877A48-4DCD-4100-B126-422658553F28}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7BE-407E-BFF1-0867E942317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{D96CD21E-94C3-4C6B-A019-E4ADBE54D6E7}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7BE-407E-BFF1-0867E942317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{F6C0E3D6-0434-4018-95A6-CD5A8F3DE7D1}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7BE-407E-BFF1-0867E942317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{82BBD453-49A6-4718-BA48-8BAFD3FD1241}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7BE-407E-BFF1-0867E942317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{68077367-B1B9-4C78-A542-0AF8B82F332A}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7BE-407E-BFF1-0867E942317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{6E018D45-2904-4C09-8A93-B16FF937AB80}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7BE-407E-BFF1-0867E942317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{A044E73C-4041-4315-845C-B9894CB5AF03}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7BE-407E-BFF1-0867E942317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{402650C2-6ECB-42B0-BF8C-C8C8D1AAA629}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7BE-407E-BFF1-0867E942317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{6C2EC4F2-D177-478D-B214-88A03F9F9F22}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7BE-407E-BFF1-0867E942317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{9881FB0C-7D84-4627-9FD7-FCC400B24C6A}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7BE-407E-BFF1-0867E942317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{FF203D50-E032-43B0-9B86-E57794CA4B39}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7BE-407E-BFF1-0867E942317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{55941AFD-C938-4EBE-8449-C56EC7C16B57}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7BE-407E-BFF1-0867E942317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{DFB868E5-2D8A-4207-A274-83A6DF7F615E}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7BE-407E-BFF1-0867E942317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{3728596A-164A-4EA9-809E-7AB363DF7842}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7BE-407E-BFF1-0867E942317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{2A552B96-1111-46FF-B6F5-6683FF3DA5BC}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7BE-407E-BFF1-0867E942317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{51AF77B1-ED38-4616-B210-82409D87EC66}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7BE-407E-BFF1-0867E942317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{C0069C50-7464-47EE-A6C6-13B9BAAEABFA}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7BE-407E-BFF1-0867E942317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{DC12F608-79F7-46DC-AB68-AA7C55D74C9B}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7BE-407E-BFF1-0867E942317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{57CD9F5F-1210-4467-A96D-D6B7B55035AB}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7BE-407E-BFF1-0867E942317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{2409A080-7689-4C13-9194-129104691ADA}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7BE-407E-BFF1-0867E942317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{FCB9CDEE-103C-4EF4-86A1-D552972DE7EC}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7BE-407E-BFF1-0867E942317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{5BCF5127-6661-4ED9-8823-136351BD750E}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7BE-407E-BFF1-0867E942317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{0EF71ECC-513D-491E-9626-CDAB6062DF4F}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7BE-407E-BFF1-0867E942317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{C8C60FF7-235C-4964-8216-F81F1D54E1A1}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7BE-407E-BFF1-0867E942317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{8C5E9F3C-27A1-49AA-A512-02F08C2FB8EC}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7BE-407E-BFF1-0867E942317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{D2363317-6669-4B7E-A443-79E3865C1251}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7BE-407E-BFF1-0867E942317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{858F7FA4-A6EA-40F3-BA71-ABE8E082A996}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7BE-407E-BFF1-0867E942317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{2B017C1A-5629-4F45-8E81-ECC19FDFD5FE}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7BE-407E-BFF1-0867E94231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7BE-407E-BFF1-0867E942317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7BE-407E-BFF1-0867E942317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{643D2451-B6C9-4A33-8F2E-0FF70F728938}</c15:txfldGUID>
                      <c15:f>Diagramm!$I$46</c15:f>
                      <c15:dlblFieldTableCache>
                        <c:ptCount val="1"/>
                      </c15:dlblFieldTableCache>
                    </c15:dlblFTEntry>
                  </c15:dlblFieldTable>
                  <c15:showDataLabelsRange val="0"/>
                </c:ext>
                <c:ext xmlns:c16="http://schemas.microsoft.com/office/drawing/2014/chart" uri="{C3380CC4-5D6E-409C-BE32-E72D297353CC}">
                  <c16:uniqueId val="{00000000-4A83-4564-815E-5865644F0DF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{1CBFAF91-A162-4A35-9049-4901E58DE3A8}</c15:txfldGUID>
                      <c15:f>Diagramm!$I$47</c15:f>
                      <c15:dlblFieldTableCache>
                        <c:ptCount val="1"/>
                      </c15:dlblFieldTableCache>
                    </c15:dlblFTEntry>
                  </c15:dlblFieldTable>
                  <c15:showDataLabelsRange val="0"/>
                </c:ext>
                <c:ext xmlns:c16="http://schemas.microsoft.com/office/drawing/2014/chart" uri="{C3380CC4-5D6E-409C-BE32-E72D297353CC}">
                  <c16:uniqueId val="{00000001-4A83-4564-815E-5865644F0DF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{57408C10-D82F-4956-BEFC-D48518A3B1D9}</c15:txfldGUID>
                      <c15:f>Diagramm!$I$48</c15:f>
                      <c15:dlblFieldTableCache>
                        <c:ptCount val="1"/>
                      </c15:dlblFieldTableCache>
                    </c15:dlblFTEntry>
                  </c15:dlblFieldTable>
                  <c15:showDataLabelsRange val="0"/>
                </c:ext>
                <c:ext xmlns:c16="http://schemas.microsoft.com/office/drawing/2014/chart" uri="{C3380CC4-5D6E-409C-BE32-E72D297353CC}">
                  <c16:uniqueId val="{00000002-4A83-4564-815E-5865644F0DF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{9C979A81-04AE-45E5-905D-4F746F15DE26}</c15:txfldGUID>
                      <c15:f>Diagramm!$I$49</c15:f>
                      <c15:dlblFieldTableCache>
                        <c:ptCount val="1"/>
                      </c15:dlblFieldTableCache>
                    </c15:dlblFTEntry>
                  </c15:dlblFieldTable>
                  <c15:showDataLabelsRange val="0"/>
                </c:ext>
                <c:ext xmlns:c16="http://schemas.microsoft.com/office/drawing/2014/chart" uri="{C3380CC4-5D6E-409C-BE32-E72D297353CC}">
                  <c16:uniqueId val="{00000003-4A83-4564-815E-5865644F0DF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{B7766E3E-F405-4675-9226-BEDE690A4536}</c15:txfldGUID>
                      <c15:f>Diagramm!$I$50</c15:f>
                      <c15:dlblFieldTableCache>
                        <c:ptCount val="1"/>
                      </c15:dlblFieldTableCache>
                    </c15:dlblFTEntry>
                  </c15:dlblFieldTable>
                  <c15:showDataLabelsRange val="0"/>
                </c:ext>
                <c:ext xmlns:c16="http://schemas.microsoft.com/office/drawing/2014/chart" uri="{C3380CC4-5D6E-409C-BE32-E72D297353CC}">
                  <c16:uniqueId val="{00000004-4A83-4564-815E-5865644F0DF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{8A9C7D37-4652-477A-A5B0-A26481722120}</c15:txfldGUID>
                      <c15:f>Diagramm!$I$51</c15:f>
                      <c15:dlblFieldTableCache>
                        <c:ptCount val="1"/>
                      </c15:dlblFieldTableCache>
                    </c15:dlblFTEntry>
                  </c15:dlblFieldTable>
                  <c15:showDataLabelsRange val="0"/>
                </c:ext>
                <c:ext xmlns:c16="http://schemas.microsoft.com/office/drawing/2014/chart" uri="{C3380CC4-5D6E-409C-BE32-E72D297353CC}">
                  <c16:uniqueId val="{00000005-4A83-4564-815E-5865644F0DF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{53FB964A-907D-4F2C-B16C-6F44F9D1ADA0}</c15:txfldGUID>
                      <c15:f>Diagramm!$I$52</c15:f>
                      <c15:dlblFieldTableCache>
                        <c:ptCount val="1"/>
                      </c15:dlblFieldTableCache>
                    </c15:dlblFTEntry>
                  </c15:dlblFieldTable>
                  <c15:showDataLabelsRange val="0"/>
                </c:ext>
                <c:ext xmlns:c16="http://schemas.microsoft.com/office/drawing/2014/chart" uri="{C3380CC4-5D6E-409C-BE32-E72D297353CC}">
                  <c16:uniqueId val="{00000006-4A83-4564-815E-5865644F0DF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{3071D466-50D2-434B-8948-58585AEABCC0}</c15:txfldGUID>
                      <c15:f>Diagramm!$I$53</c15:f>
                      <c15:dlblFieldTableCache>
                        <c:ptCount val="1"/>
                      </c15:dlblFieldTableCache>
                    </c15:dlblFTEntry>
                  </c15:dlblFieldTable>
                  <c15:showDataLabelsRange val="0"/>
                </c:ext>
                <c:ext xmlns:c16="http://schemas.microsoft.com/office/drawing/2014/chart" uri="{C3380CC4-5D6E-409C-BE32-E72D297353CC}">
                  <c16:uniqueId val="{00000007-4A83-4564-815E-5865644F0DF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{1221C93A-AE1F-409E-BD09-D4AB621B2BC6}</c15:txfldGUID>
                      <c15:f>Diagramm!$I$54</c15:f>
                      <c15:dlblFieldTableCache>
                        <c:ptCount val="1"/>
                      </c15:dlblFieldTableCache>
                    </c15:dlblFTEntry>
                  </c15:dlblFieldTable>
                  <c15:showDataLabelsRange val="0"/>
                </c:ext>
                <c:ext xmlns:c16="http://schemas.microsoft.com/office/drawing/2014/chart" uri="{C3380CC4-5D6E-409C-BE32-E72D297353CC}">
                  <c16:uniqueId val="{00000008-4A83-4564-815E-5865644F0DF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{7210D63E-D08C-45FB-A254-AB6B385A2370}</c15:txfldGUID>
                      <c15:f>Diagramm!$I$55</c15:f>
                      <c15:dlblFieldTableCache>
                        <c:ptCount val="1"/>
                      </c15:dlblFieldTableCache>
                    </c15:dlblFTEntry>
                  </c15:dlblFieldTable>
                  <c15:showDataLabelsRange val="0"/>
                </c:ext>
                <c:ext xmlns:c16="http://schemas.microsoft.com/office/drawing/2014/chart" uri="{C3380CC4-5D6E-409C-BE32-E72D297353CC}">
                  <c16:uniqueId val="{00000009-4A83-4564-815E-5865644F0DF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{D063EA9D-6A94-44CE-AAFE-7DECE9D8338A}</c15:txfldGUID>
                      <c15:f>Diagramm!$I$56</c15:f>
                      <c15:dlblFieldTableCache>
                        <c:ptCount val="1"/>
                      </c15:dlblFieldTableCache>
                    </c15:dlblFTEntry>
                  </c15:dlblFieldTable>
                  <c15:showDataLabelsRange val="0"/>
                </c:ext>
                <c:ext xmlns:c16="http://schemas.microsoft.com/office/drawing/2014/chart" uri="{C3380CC4-5D6E-409C-BE32-E72D297353CC}">
                  <c16:uniqueId val="{0000000A-4A83-4564-815E-5865644F0DF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{A954BB3D-AA3D-4BB8-AF9B-501797CADFA2}</c15:txfldGUID>
                      <c15:f>Diagramm!$I$57</c15:f>
                      <c15:dlblFieldTableCache>
                        <c:ptCount val="1"/>
                      </c15:dlblFieldTableCache>
                    </c15:dlblFTEntry>
                  </c15:dlblFieldTable>
                  <c15:showDataLabelsRange val="0"/>
                </c:ext>
                <c:ext xmlns:c16="http://schemas.microsoft.com/office/drawing/2014/chart" uri="{C3380CC4-5D6E-409C-BE32-E72D297353CC}">
                  <c16:uniqueId val="{0000000B-4A83-4564-815E-5865644F0DF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{0488923D-ADA4-4E8C-B565-7B0385D00884}</c15:txfldGUID>
                      <c15:f>Diagramm!$I$58</c15:f>
                      <c15:dlblFieldTableCache>
                        <c:ptCount val="1"/>
                      </c15:dlblFieldTableCache>
                    </c15:dlblFTEntry>
                  </c15:dlblFieldTable>
                  <c15:showDataLabelsRange val="0"/>
                </c:ext>
                <c:ext xmlns:c16="http://schemas.microsoft.com/office/drawing/2014/chart" uri="{C3380CC4-5D6E-409C-BE32-E72D297353CC}">
                  <c16:uniqueId val="{0000000C-4A83-4564-815E-5865644F0DF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{3785BEEB-1309-49A9-AB46-CA6A1D44D380}</c15:txfldGUID>
                      <c15:f>Diagramm!$I$59</c15:f>
                      <c15:dlblFieldTableCache>
                        <c:ptCount val="1"/>
                      </c15:dlblFieldTableCache>
                    </c15:dlblFTEntry>
                  </c15:dlblFieldTable>
                  <c15:showDataLabelsRange val="0"/>
                </c:ext>
                <c:ext xmlns:c16="http://schemas.microsoft.com/office/drawing/2014/chart" uri="{C3380CC4-5D6E-409C-BE32-E72D297353CC}">
                  <c16:uniqueId val="{0000000D-4A83-4564-815E-5865644F0DF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{9ADA7FAD-2CA9-4475-8957-5B0DA91E1127}</c15:txfldGUID>
                      <c15:f>Diagramm!$I$60</c15:f>
                      <c15:dlblFieldTableCache>
                        <c:ptCount val="1"/>
                      </c15:dlblFieldTableCache>
                    </c15:dlblFTEntry>
                  </c15:dlblFieldTable>
                  <c15:showDataLabelsRange val="0"/>
                </c:ext>
                <c:ext xmlns:c16="http://schemas.microsoft.com/office/drawing/2014/chart" uri="{C3380CC4-5D6E-409C-BE32-E72D297353CC}">
                  <c16:uniqueId val="{0000000E-4A83-4564-815E-5865644F0DF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{396DDC15-1C0B-4BD3-9352-EEBE5DFEC1BC}</c15:txfldGUID>
                      <c15:f>Diagramm!$I$61</c15:f>
                      <c15:dlblFieldTableCache>
                        <c:ptCount val="1"/>
                      </c15:dlblFieldTableCache>
                    </c15:dlblFTEntry>
                  </c15:dlblFieldTable>
                  <c15:showDataLabelsRange val="0"/>
                </c:ext>
                <c:ext xmlns:c16="http://schemas.microsoft.com/office/drawing/2014/chart" uri="{C3380CC4-5D6E-409C-BE32-E72D297353CC}">
                  <c16:uniqueId val="{0000000F-4A83-4564-815E-5865644F0DF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{798D29D7-B171-4C26-AB53-2834B811F44D}</c15:txfldGUID>
                      <c15:f>Diagramm!$I$62</c15:f>
                      <c15:dlblFieldTableCache>
                        <c:ptCount val="1"/>
                      </c15:dlblFieldTableCache>
                    </c15:dlblFTEntry>
                  </c15:dlblFieldTable>
                  <c15:showDataLabelsRange val="0"/>
                </c:ext>
                <c:ext xmlns:c16="http://schemas.microsoft.com/office/drawing/2014/chart" uri="{C3380CC4-5D6E-409C-BE32-E72D297353CC}">
                  <c16:uniqueId val="{00000010-4A83-4564-815E-5865644F0DF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{36EAB231-9521-479F-94CA-E46EA41192F4}</c15:txfldGUID>
                      <c15:f>Diagramm!$I$63</c15:f>
                      <c15:dlblFieldTableCache>
                        <c:ptCount val="1"/>
                      </c15:dlblFieldTableCache>
                    </c15:dlblFTEntry>
                  </c15:dlblFieldTable>
                  <c15:showDataLabelsRange val="0"/>
                </c:ext>
                <c:ext xmlns:c16="http://schemas.microsoft.com/office/drawing/2014/chart" uri="{C3380CC4-5D6E-409C-BE32-E72D297353CC}">
                  <c16:uniqueId val="{00000011-4A83-4564-815E-5865644F0DF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{159F76E3-56DD-472B-9563-5513390487C3}</c15:txfldGUID>
                      <c15:f>Diagramm!$I$64</c15:f>
                      <c15:dlblFieldTableCache>
                        <c:ptCount val="1"/>
                      </c15:dlblFieldTableCache>
                    </c15:dlblFTEntry>
                  </c15:dlblFieldTable>
                  <c15:showDataLabelsRange val="0"/>
                </c:ext>
                <c:ext xmlns:c16="http://schemas.microsoft.com/office/drawing/2014/chart" uri="{C3380CC4-5D6E-409C-BE32-E72D297353CC}">
                  <c16:uniqueId val="{00000012-4A83-4564-815E-5865644F0DF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{04BE86EB-B027-4018-A3C7-A175336B5324}</c15:txfldGUID>
                      <c15:f>Diagramm!$I$65</c15:f>
                      <c15:dlblFieldTableCache>
                        <c:ptCount val="1"/>
                      </c15:dlblFieldTableCache>
                    </c15:dlblFTEntry>
                  </c15:dlblFieldTable>
                  <c15:showDataLabelsRange val="0"/>
                </c:ext>
                <c:ext xmlns:c16="http://schemas.microsoft.com/office/drawing/2014/chart" uri="{C3380CC4-5D6E-409C-BE32-E72D297353CC}">
                  <c16:uniqueId val="{00000013-4A83-4564-815E-5865644F0DF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{58C3794F-9533-4E5D-BAAE-F5C993D7AFFD}</c15:txfldGUID>
                      <c15:f>Diagramm!$I$66</c15:f>
                      <c15:dlblFieldTableCache>
                        <c:ptCount val="1"/>
                      </c15:dlblFieldTableCache>
                    </c15:dlblFTEntry>
                  </c15:dlblFieldTable>
                  <c15:showDataLabelsRange val="0"/>
                </c:ext>
                <c:ext xmlns:c16="http://schemas.microsoft.com/office/drawing/2014/chart" uri="{C3380CC4-5D6E-409C-BE32-E72D297353CC}">
                  <c16:uniqueId val="{00000014-4A83-4564-815E-5865644F0DF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{9728551D-048E-4BDA-8192-F094FD79E86A}</c15:txfldGUID>
                      <c15:f>Diagramm!$I$67</c15:f>
                      <c15:dlblFieldTableCache>
                        <c:ptCount val="1"/>
                      </c15:dlblFieldTableCache>
                    </c15:dlblFTEntry>
                  </c15:dlblFieldTable>
                  <c15:showDataLabelsRange val="0"/>
                </c:ext>
                <c:ext xmlns:c16="http://schemas.microsoft.com/office/drawing/2014/chart" uri="{C3380CC4-5D6E-409C-BE32-E72D297353CC}">
                  <c16:uniqueId val="{00000015-4A83-4564-815E-5865644F0D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A83-4564-815E-5865644F0DF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{71CE6949-7049-4722-8876-2BD2BDDD8288}</c15:txfldGUID>
                      <c15:f>Diagramm!$K$46</c15:f>
                      <c15:dlblFieldTableCache>
                        <c:ptCount val="1"/>
                      </c15:dlblFieldTableCache>
                    </c15:dlblFTEntry>
                  </c15:dlblFieldTable>
                  <c15:showDataLabelsRange val="0"/>
                </c:ext>
                <c:ext xmlns:c16="http://schemas.microsoft.com/office/drawing/2014/chart" uri="{C3380CC4-5D6E-409C-BE32-E72D297353CC}">
                  <c16:uniqueId val="{00000017-4A83-4564-815E-5865644F0DF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{C77FE32F-DE3E-4F97-9AD3-1C32930C1736}</c15:txfldGUID>
                      <c15:f>Diagramm!$K$47</c15:f>
                      <c15:dlblFieldTableCache>
                        <c:ptCount val="1"/>
                      </c15:dlblFieldTableCache>
                    </c15:dlblFTEntry>
                  </c15:dlblFieldTable>
                  <c15:showDataLabelsRange val="0"/>
                </c:ext>
                <c:ext xmlns:c16="http://schemas.microsoft.com/office/drawing/2014/chart" uri="{C3380CC4-5D6E-409C-BE32-E72D297353CC}">
                  <c16:uniqueId val="{00000018-4A83-4564-815E-5865644F0DF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{C51DCBA4-86CE-4D80-89D8-4C5A4B6A100B}</c15:txfldGUID>
                      <c15:f>Diagramm!$K$48</c15:f>
                      <c15:dlblFieldTableCache>
                        <c:ptCount val="1"/>
                      </c15:dlblFieldTableCache>
                    </c15:dlblFTEntry>
                  </c15:dlblFieldTable>
                  <c15:showDataLabelsRange val="0"/>
                </c:ext>
                <c:ext xmlns:c16="http://schemas.microsoft.com/office/drawing/2014/chart" uri="{C3380CC4-5D6E-409C-BE32-E72D297353CC}">
                  <c16:uniqueId val="{00000019-4A83-4564-815E-5865644F0DF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{BCA0D544-C1D1-4D9B-99A0-D0BDBC8B8447}</c15:txfldGUID>
                      <c15:f>Diagramm!$K$49</c15:f>
                      <c15:dlblFieldTableCache>
                        <c:ptCount val="1"/>
                      </c15:dlblFieldTableCache>
                    </c15:dlblFTEntry>
                  </c15:dlblFieldTable>
                  <c15:showDataLabelsRange val="0"/>
                </c:ext>
                <c:ext xmlns:c16="http://schemas.microsoft.com/office/drawing/2014/chart" uri="{C3380CC4-5D6E-409C-BE32-E72D297353CC}">
                  <c16:uniqueId val="{0000001A-4A83-4564-815E-5865644F0DF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{642BA41C-F895-4EE4-B87D-642BF02DD0A1}</c15:txfldGUID>
                      <c15:f>Diagramm!$K$50</c15:f>
                      <c15:dlblFieldTableCache>
                        <c:ptCount val="1"/>
                      </c15:dlblFieldTableCache>
                    </c15:dlblFTEntry>
                  </c15:dlblFieldTable>
                  <c15:showDataLabelsRange val="0"/>
                </c:ext>
                <c:ext xmlns:c16="http://schemas.microsoft.com/office/drawing/2014/chart" uri="{C3380CC4-5D6E-409C-BE32-E72D297353CC}">
                  <c16:uniqueId val="{0000001B-4A83-4564-815E-5865644F0DF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{AA500A74-51BE-402A-B50C-885F7FF9B76E}</c15:txfldGUID>
                      <c15:f>Diagramm!$K$51</c15:f>
                      <c15:dlblFieldTableCache>
                        <c:ptCount val="1"/>
                      </c15:dlblFieldTableCache>
                    </c15:dlblFTEntry>
                  </c15:dlblFieldTable>
                  <c15:showDataLabelsRange val="0"/>
                </c:ext>
                <c:ext xmlns:c16="http://schemas.microsoft.com/office/drawing/2014/chart" uri="{C3380CC4-5D6E-409C-BE32-E72D297353CC}">
                  <c16:uniqueId val="{0000001C-4A83-4564-815E-5865644F0DF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{4E0DD8C8-C910-4A69-BF98-11A36EEA1155}</c15:txfldGUID>
                      <c15:f>Diagramm!$K$52</c15:f>
                      <c15:dlblFieldTableCache>
                        <c:ptCount val="1"/>
                      </c15:dlblFieldTableCache>
                    </c15:dlblFTEntry>
                  </c15:dlblFieldTable>
                  <c15:showDataLabelsRange val="0"/>
                </c:ext>
                <c:ext xmlns:c16="http://schemas.microsoft.com/office/drawing/2014/chart" uri="{C3380CC4-5D6E-409C-BE32-E72D297353CC}">
                  <c16:uniqueId val="{0000001D-4A83-4564-815E-5865644F0DF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{EF85EAF8-5493-413B-9F86-E9C7229CA8CF}</c15:txfldGUID>
                      <c15:f>Diagramm!$K$53</c15:f>
                      <c15:dlblFieldTableCache>
                        <c:ptCount val="1"/>
                      </c15:dlblFieldTableCache>
                    </c15:dlblFTEntry>
                  </c15:dlblFieldTable>
                  <c15:showDataLabelsRange val="0"/>
                </c:ext>
                <c:ext xmlns:c16="http://schemas.microsoft.com/office/drawing/2014/chart" uri="{C3380CC4-5D6E-409C-BE32-E72D297353CC}">
                  <c16:uniqueId val="{0000001E-4A83-4564-815E-5865644F0DF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{A98403A6-8D2B-48B4-9495-8692B33F2B4B}</c15:txfldGUID>
                      <c15:f>Diagramm!$K$54</c15:f>
                      <c15:dlblFieldTableCache>
                        <c:ptCount val="1"/>
                      </c15:dlblFieldTableCache>
                    </c15:dlblFTEntry>
                  </c15:dlblFieldTable>
                  <c15:showDataLabelsRange val="0"/>
                </c:ext>
                <c:ext xmlns:c16="http://schemas.microsoft.com/office/drawing/2014/chart" uri="{C3380CC4-5D6E-409C-BE32-E72D297353CC}">
                  <c16:uniqueId val="{0000001F-4A83-4564-815E-5865644F0DF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{7C8A91D1-CA13-4D7E-A089-6185D11D2616}</c15:txfldGUID>
                      <c15:f>Diagramm!$K$55</c15:f>
                      <c15:dlblFieldTableCache>
                        <c:ptCount val="1"/>
                      </c15:dlblFieldTableCache>
                    </c15:dlblFTEntry>
                  </c15:dlblFieldTable>
                  <c15:showDataLabelsRange val="0"/>
                </c:ext>
                <c:ext xmlns:c16="http://schemas.microsoft.com/office/drawing/2014/chart" uri="{C3380CC4-5D6E-409C-BE32-E72D297353CC}">
                  <c16:uniqueId val="{00000020-4A83-4564-815E-5865644F0DF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{1716AE46-3320-418E-92C8-4BA8A7499466}</c15:txfldGUID>
                      <c15:f>Diagramm!$K$56</c15:f>
                      <c15:dlblFieldTableCache>
                        <c:ptCount val="1"/>
                      </c15:dlblFieldTableCache>
                    </c15:dlblFTEntry>
                  </c15:dlblFieldTable>
                  <c15:showDataLabelsRange val="0"/>
                </c:ext>
                <c:ext xmlns:c16="http://schemas.microsoft.com/office/drawing/2014/chart" uri="{C3380CC4-5D6E-409C-BE32-E72D297353CC}">
                  <c16:uniqueId val="{00000021-4A83-4564-815E-5865644F0DF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{1E6CFA98-EBD8-4A12-B5B0-D0264EFF3A88}</c15:txfldGUID>
                      <c15:f>Diagramm!$K$57</c15:f>
                      <c15:dlblFieldTableCache>
                        <c:ptCount val="1"/>
                      </c15:dlblFieldTableCache>
                    </c15:dlblFTEntry>
                  </c15:dlblFieldTable>
                  <c15:showDataLabelsRange val="0"/>
                </c:ext>
                <c:ext xmlns:c16="http://schemas.microsoft.com/office/drawing/2014/chart" uri="{C3380CC4-5D6E-409C-BE32-E72D297353CC}">
                  <c16:uniqueId val="{00000022-4A83-4564-815E-5865644F0DF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{A00DA1B4-07E3-4333-BA81-DE8CDB502E24}</c15:txfldGUID>
                      <c15:f>Diagramm!$K$58</c15:f>
                      <c15:dlblFieldTableCache>
                        <c:ptCount val="1"/>
                      </c15:dlblFieldTableCache>
                    </c15:dlblFTEntry>
                  </c15:dlblFieldTable>
                  <c15:showDataLabelsRange val="0"/>
                </c:ext>
                <c:ext xmlns:c16="http://schemas.microsoft.com/office/drawing/2014/chart" uri="{C3380CC4-5D6E-409C-BE32-E72D297353CC}">
                  <c16:uniqueId val="{00000023-4A83-4564-815E-5865644F0DF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{2B1B41E2-BEAA-47E1-920E-0D6B5CC81E19}</c15:txfldGUID>
                      <c15:f>Diagramm!$K$59</c15:f>
                      <c15:dlblFieldTableCache>
                        <c:ptCount val="1"/>
                      </c15:dlblFieldTableCache>
                    </c15:dlblFTEntry>
                  </c15:dlblFieldTable>
                  <c15:showDataLabelsRange val="0"/>
                </c:ext>
                <c:ext xmlns:c16="http://schemas.microsoft.com/office/drawing/2014/chart" uri="{C3380CC4-5D6E-409C-BE32-E72D297353CC}">
                  <c16:uniqueId val="{00000024-4A83-4564-815E-5865644F0DF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{F040C8B1-2789-4486-8874-21510D542CF8}</c15:txfldGUID>
                      <c15:f>Diagramm!$K$60</c15:f>
                      <c15:dlblFieldTableCache>
                        <c:ptCount val="1"/>
                      </c15:dlblFieldTableCache>
                    </c15:dlblFTEntry>
                  </c15:dlblFieldTable>
                  <c15:showDataLabelsRange val="0"/>
                </c:ext>
                <c:ext xmlns:c16="http://schemas.microsoft.com/office/drawing/2014/chart" uri="{C3380CC4-5D6E-409C-BE32-E72D297353CC}">
                  <c16:uniqueId val="{00000025-4A83-4564-815E-5865644F0DF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{B117AB06-552E-4BEB-B442-4F1B5E3BAE6B}</c15:txfldGUID>
                      <c15:f>Diagramm!$K$61</c15:f>
                      <c15:dlblFieldTableCache>
                        <c:ptCount val="1"/>
                      </c15:dlblFieldTableCache>
                    </c15:dlblFTEntry>
                  </c15:dlblFieldTable>
                  <c15:showDataLabelsRange val="0"/>
                </c:ext>
                <c:ext xmlns:c16="http://schemas.microsoft.com/office/drawing/2014/chart" uri="{C3380CC4-5D6E-409C-BE32-E72D297353CC}">
                  <c16:uniqueId val="{00000026-4A83-4564-815E-5865644F0DF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{956F4200-99D3-4E88-99F5-8989D475646A}</c15:txfldGUID>
                      <c15:f>Diagramm!$K$62</c15:f>
                      <c15:dlblFieldTableCache>
                        <c:ptCount val="1"/>
                      </c15:dlblFieldTableCache>
                    </c15:dlblFTEntry>
                  </c15:dlblFieldTable>
                  <c15:showDataLabelsRange val="0"/>
                </c:ext>
                <c:ext xmlns:c16="http://schemas.microsoft.com/office/drawing/2014/chart" uri="{C3380CC4-5D6E-409C-BE32-E72D297353CC}">
                  <c16:uniqueId val="{00000027-4A83-4564-815E-5865644F0DF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{920795D8-2AE8-4C70-A365-8E97D720A26A}</c15:txfldGUID>
                      <c15:f>Diagramm!$K$63</c15:f>
                      <c15:dlblFieldTableCache>
                        <c:ptCount val="1"/>
                      </c15:dlblFieldTableCache>
                    </c15:dlblFTEntry>
                  </c15:dlblFieldTable>
                  <c15:showDataLabelsRange val="0"/>
                </c:ext>
                <c:ext xmlns:c16="http://schemas.microsoft.com/office/drawing/2014/chart" uri="{C3380CC4-5D6E-409C-BE32-E72D297353CC}">
                  <c16:uniqueId val="{00000028-4A83-4564-815E-5865644F0DF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{9F6D774C-E684-4030-9FCF-118BDFDB6399}</c15:txfldGUID>
                      <c15:f>Diagramm!$K$64</c15:f>
                      <c15:dlblFieldTableCache>
                        <c:ptCount val="1"/>
                      </c15:dlblFieldTableCache>
                    </c15:dlblFTEntry>
                  </c15:dlblFieldTable>
                  <c15:showDataLabelsRange val="0"/>
                </c:ext>
                <c:ext xmlns:c16="http://schemas.microsoft.com/office/drawing/2014/chart" uri="{C3380CC4-5D6E-409C-BE32-E72D297353CC}">
                  <c16:uniqueId val="{00000029-4A83-4564-815E-5865644F0DF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{0E05257C-1DFD-4BEC-B57B-58EC836F2872}</c15:txfldGUID>
                      <c15:f>Diagramm!$K$65</c15:f>
                      <c15:dlblFieldTableCache>
                        <c:ptCount val="1"/>
                      </c15:dlblFieldTableCache>
                    </c15:dlblFTEntry>
                  </c15:dlblFieldTable>
                  <c15:showDataLabelsRange val="0"/>
                </c:ext>
                <c:ext xmlns:c16="http://schemas.microsoft.com/office/drawing/2014/chart" uri="{C3380CC4-5D6E-409C-BE32-E72D297353CC}">
                  <c16:uniqueId val="{0000002A-4A83-4564-815E-5865644F0DF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{F6D6C1D7-1B98-4B26-A780-DAEE600EC384}</c15:txfldGUID>
                      <c15:f>Diagramm!$K$66</c15:f>
                      <c15:dlblFieldTableCache>
                        <c:ptCount val="1"/>
                      </c15:dlblFieldTableCache>
                    </c15:dlblFTEntry>
                  </c15:dlblFieldTable>
                  <c15:showDataLabelsRange val="0"/>
                </c:ext>
                <c:ext xmlns:c16="http://schemas.microsoft.com/office/drawing/2014/chart" uri="{C3380CC4-5D6E-409C-BE32-E72D297353CC}">
                  <c16:uniqueId val="{0000002B-4A83-4564-815E-5865644F0DF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{57900569-1BCC-44FA-B055-B12933921EFB}</c15:txfldGUID>
                      <c15:f>Diagramm!$K$67</c15:f>
                      <c15:dlblFieldTableCache>
                        <c:ptCount val="1"/>
                      </c15:dlblFieldTableCache>
                    </c15:dlblFTEntry>
                  </c15:dlblFieldTable>
                  <c15:showDataLabelsRange val="0"/>
                </c:ext>
                <c:ext xmlns:c16="http://schemas.microsoft.com/office/drawing/2014/chart" uri="{C3380CC4-5D6E-409C-BE32-E72D297353CC}">
                  <c16:uniqueId val="{0000002C-4A83-4564-815E-5865644F0DF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A83-4564-815E-5865644F0DF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{8CFB907C-519B-4833-BA42-579701178797}</c15:txfldGUID>
                      <c15:f>Diagramm!$J$46</c15:f>
                      <c15:dlblFieldTableCache>
                        <c:ptCount val="1"/>
                      </c15:dlblFieldTableCache>
                    </c15:dlblFTEntry>
                  </c15:dlblFieldTable>
                  <c15:showDataLabelsRange val="0"/>
                </c:ext>
                <c:ext xmlns:c16="http://schemas.microsoft.com/office/drawing/2014/chart" uri="{C3380CC4-5D6E-409C-BE32-E72D297353CC}">
                  <c16:uniqueId val="{0000002E-4A83-4564-815E-5865644F0DF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{B91967EF-72E7-4B35-AA7E-AC35833C4E85}</c15:txfldGUID>
                      <c15:f>Diagramm!$J$47</c15:f>
                      <c15:dlblFieldTableCache>
                        <c:ptCount val="1"/>
                      </c15:dlblFieldTableCache>
                    </c15:dlblFTEntry>
                  </c15:dlblFieldTable>
                  <c15:showDataLabelsRange val="0"/>
                </c:ext>
                <c:ext xmlns:c16="http://schemas.microsoft.com/office/drawing/2014/chart" uri="{C3380CC4-5D6E-409C-BE32-E72D297353CC}">
                  <c16:uniqueId val="{0000002F-4A83-4564-815E-5865644F0DF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{42E3D7EB-C360-41B7-B6D0-CC513EF256F5}</c15:txfldGUID>
                      <c15:f>Diagramm!$J$48</c15:f>
                      <c15:dlblFieldTableCache>
                        <c:ptCount val="1"/>
                      </c15:dlblFieldTableCache>
                    </c15:dlblFTEntry>
                  </c15:dlblFieldTable>
                  <c15:showDataLabelsRange val="0"/>
                </c:ext>
                <c:ext xmlns:c16="http://schemas.microsoft.com/office/drawing/2014/chart" uri="{C3380CC4-5D6E-409C-BE32-E72D297353CC}">
                  <c16:uniqueId val="{00000030-4A83-4564-815E-5865644F0DF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{39E74E77-BBE9-4C09-A638-6BB1298F66FE}</c15:txfldGUID>
                      <c15:f>Diagramm!$J$49</c15:f>
                      <c15:dlblFieldTableCache>
                        <c:ptCount val="1"/>
                      </c15:dlblFieldTableCache>
                    </c15:dlblFTEntry>
                  </c15:dlblFieldTable>
                  <c15:showDataLabelsRange val="0"/>
                </c:ext>
                <c:ext xmlns:c16="http://schemas.microsoft.com/office/drawing/2014/chart" uri="{C3380CC4-5D6E-409C-BE32-E72D297353CC}">
                  <c16:uniqueId val="{00000031-4A83-4564-815E-5865644F0DF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{0EA01DBC-0AE0-4C8A-AA63-CDA03EFEBF8A}</c15:txfldGUID>
                      <c15:f>Diagramm!$J$50</c15:f>
                      <c15:dlblFieldTableCache>
                        <c:ptCount val="1"/>
                      </c15:dlblFieldTableCache>
                    </c15:dlblFTEntry>
                  </c15:dlblFieldTable>
                  <c15:showDataLabelsRange val="0"/>
                </c:ext>
                <c:ext xmlns:c16="http://schemas.microsoft.com/office/drawing/2014/chart" uri="{C3380CC4-5D6E-409C-BE32-E72D297353CC}">
                  <c16:uniqueId val="{00000032-4A83-4564-815E-5865644F0DF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{AA260D20-E807-4465-B302-D7D89F379E56}</c15:txfldGUID>
                      <c15:f>Diagramm!$J$51</c15:f>
                      <c15:dlblFieldTableCache>
                        <c:ptCount val="1"/>
                      </c15:dlblFieldTableCache>
                    </c15:dlblFTEntry>
                  </c15:dlblFieldTable>
                  <c15:showDataLabelsRange val="0"/>
                </c:ext>
                <c:ext xmlns:c16="http://schemas.microsoft.com/office/drawing/2014/chart" uri="{C3380CC4-5D6E-409C-BE32-E72D297353CC}">
                  <c16:uniqueId val="{00000033-4A83-4564-815E-5865644F0DF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{77EEC991-2FB4-4A12-9949-D6A50572F049}</c15:txfldGUID>
                      <c15:f>Diagramm!$J$52</c15:f>
                      <c15:dlblFieldTableCache>
                        <c:ptCount val="1"/>
                      </c15:dlblFieldTableCache>
                    </c15:dlblFTEntry>
                  </c15:dlblFieldTable>
                  <c15:showDataLabelsRange val="0"/>
                </c:ext>
                <c:ext xmlns:c16="http://schemas.microsoft.com/office/drawing/2014/chart" uri="{C3380CC4-5D6E-409C-BE32-E72D297353CC}">
                  <c16:uniqueId val="{00000034-4A83-4564-815E-5865644F0DF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{D9179A75-0ABD-450A-A9F8-0F4215C8D8C1}</c15:txfldGUID>
                      <c15:f>Diagramm!$J$53</c15:f>
                      <c15:dlblFieldTableCache>
                        <c:ptCount val="1"/>
                      </c15:dlblFieldTableCache>
                    </c15:dlblFTEntry>
                  </c15:dlblFieldTable>
                  <c15:showDataLabelsRange val="0"/>
                </c:ext>
                <c:ext xmlns:c16="http://schemas.microsoft.com/office/drawing/2014/chart" uri="{C3380CC4-5D6E-409C-BE32-E72D297353CC}">
                  <c16:uniqueId val="{00000035-4A83-4564-815E-5865644F0DF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{32FF530A-8C9D-49C2-8333-55CCB1A988FA}</c15:txfldGUID>
                      <c15:f>Diagramm!$J$54</c15:f>
                      <c15:dlblFieldTableCache>
                        <c:ptCount val="1"/>
                      </c15:dlblFieldTableCache>
                    </c15:dlblFTEntry>
                  </c15:dlblFieldTable>
                  <c15:showDataLabelsRange val="0"/>
                </c:ext>
                <c:ext xmlns:c16="http://schemas.microsoft.com/office/drawing/2014/chart" uri="{C3380CC4-5D6E-409C-BE32-E72D297353CC}">
                  <c16:uniqueId val="{00000036-4A83-4564-815E-5865644F0DF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{203D65F4-4D59-44B0-BC50-9EFF30567907}</c15:txfldGUID>
                      <c15:f>Diagramm!$J$55</c15:f>
                      <c15:dlblFieldTableCache>
                        <c:ptCount val="1"/>
                      </c15:dlblFieldTableCache>
                    </c15:dlblFTEntry>
                  </c15:dlblFieldTable>
                  <c15:showDataLabelsRange val="0"/>
                </c:ext>
                <c:ext xmlns:c16="http://schemas.microsoft.com/office/drawing/2014/chart" uri="{C3380CC4-5D6E-409C-BE32-E72D297353CC}">
                  <c16:uniqueId val="{00000037-4A83-4564-815E-5865644F0DF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{2B63591D-10B6-4799-946F-B9B0578AE13F}</c15:txfldGUID>
                      <c15:f>Diagramm!$J$56</c15:f>
                      <c15:dlblFieldTableCache>
                        <c:ptCount val="1"/>
                      </c15:dlblFieldTableCache>
                    </c15:dlblFTEntry>
                  </c15:dlblFieldTable>
                  <c15:showDataLabelsRange val="0"/>
                </c:ext>
                <c:ext xmlns:c16="http://schemas.microsoft.com/office/drawing/2014/chart" uri="{C3380CC4-5D6E-409C-BE32-E72D297353CC}">
                  <c16:uniqueId val="{00000038-4A83-4564-815E-5865644F0DF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{0DF551C8-0A78-4648-9AD9-6C5C73BD99FE}</c15:txfldGUID>
                      <c15:f>Diagramm!$J$57</c15:f>
                      <c15:dlblFieldTableCache>
                        <c:ptCount val="1"/>
                      </c15:dlblFieldTableCache>
                    </c15:dlblFTEntry>
                  </c15:dlblFieldTable>
                  <c15:showDataLabelsRange val="0"/>
                </c:ext>
                <c:ext xmlns:c16="http://schemas.microsoft.com/office/drawing/2014/chart" uri="{C3380CC4-5D6E-409C-BE32-E72D297353CC}">
                  <c16:uniqueId val="{00000039-4A83-4564-815E-5865644F0DF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{73D07DC1-A97E-42D7-B5BF-E3FDB0E98140}</c15:txfldGUID>
                      <c15:f>Diagramm!$J$58</c15:f>
                      <c15:dlblFieldTableCache>
                        <c:ptCount val="1"/>
                      </c15:dlblFieldTableCache>
                    </c15:dlblFTEntry>
                  </c15:dlblFieldTable>
                  <c15:showDataLabelsRange val="0"/>
                </c:ext>
                <c:ext xmlns:c16="http://schemas.microsoft.com/office/drawing/2014/chart" uri="{C3380CC4-5D6E-409C-BE32-E72D297353CC}">
                  <c16:uniqueId val="{0000003A-4A83-4564-815E-5865644F0DF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{B984A001-9CEE-40B7-B3C8-DEE16B735364}</c15:txfldGUID>
                      <c15:f>Diagramm!$J$59</c15:f>
                      <c15:dlblFieldTableCache>
                        <c:ptCount val="1"/>
                      </c15:dlblFieldTableCache>
                    </c15:dlblFTEntry>
                  </c15:dlblFieldTable>
                  <c15:showDataLabelsRange val="0"/>
                </c:ext>
                <c:ext xmlns:c16="http://schemas.microsoft.com/office/drawing/2014/chart" uri="{C3380CC4-5D6E-409C-BE32-E72D297353CC}">
                  <c16:uniqueId val="{0000003B-4A83-4564-815E-5865644F0DF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{A31D1DA4-5390-4859-B46B-2FA1E154C563}</c15:txfldGUID>
                      <c15:f>Diagramm!$J$60</c15:f>
                      <c15:dlblFieldTableCache>
                        <c:ptCount val="1"/>
                      </c15:dlblFieldTableCache>
                    </c15:dlblFTEntry>
                  </c15:dlblFieldTable>
                  <c15:showDataLabelsRange val="0"/>
                </c:ext>
                <c:ext xmlns:c16="http://schemas.microsoft.com/office/drawing/2014/chart" uri="{C3380CC4-5D6E-409C-BE32-E72D297353CC}">
                  <c16:uniqueId val="{0000003C-4A83-4564-815E-5865644F0DF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{88B837E0-B54D-4A14-8228-175BC7D9762B}</c15:txfldGUID>
                      <c15:f>Diagramm!$J$61</c15:f>
                      <c15:dlblFieldTableCache>
                        <c:ptCount val="1"/>
                      </c15:dlblFieldTableCache>
                    </c15:dlblFTEntry>
                  </c15:dlblFieldTable>
                  <c15:showDataLabelsRange val="0"/>
                </c:ext>
                <c:ext xmlns:c16="http://schemas.microsoft.com/office/drawing/2014/chart" uri="{C3380CC4-5D6E-409C-BE32-E72D297353CC}">
                  <c16:uniqueId val="{0000003D-4A83-4564-815E-5865644F0DF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{3E0654ED-4C66-410B-A55E-5A81212B6F1A}</c15:txfldGUID>
                      <c15:f>Diagramm!$J$62</c15:f>
                      <c15:dlblFieldTableCache>
                        <c:ptCount val="1"/>
                      </c15:dlblFieldTableCache>
                    </c15:dlblFTEntry>
                  </c15:dlblFieldTable>
                  <c15:showDataLabelsRange val="0"/>
                </c:ext>
                <c:ext xmlns:c16="http://schemas.microsoft.com/office/drawing/2014/chart" uri="{C3380CC4-5D6E-409C-BE32-E72D297353CC}">
                  <c16:uniqueId val="{0000003E-4A83-4564-815E-5865644F0DF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{7856BBA0-74D4-42C2-BA63-92F8EE8547EC}</c15:txfldGUID>
                      <c15:f>Diagramm!$J$63</c15:f>
                      <c15:dlblFieldTableCache>
                        <c:ptCount val="1"/>
                      </c15:dlblFieldTableCache>
                    </c15:dlblFTEntry>
                  </c15:dlblFieldTable>
                  <c15:showDataLabelsRange val="0"/>
                </c:ext>
                <c:ext xmlns:c16="http://schemas.microsoft.com/office/drawing/2014/chart" uri="{C3380CC4-5D6E-409C-BE32-E72D297353CC}">
                  <c16:uniqueId val="{0000003F-4A83-4564-815E-5865644F0DF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{EF3EBDE5-F860-4E85-B145-1661AACD8A51}</c15:txfldGUID>
                      <c15:f>Diagramm!$J$64</c15:f>
                      <c15:dlblFieldTableCache>
                        <c:ptCount val="1"/>
                      </c15:dlblFieldTableCache>
                    </c15:dlblFTEntry>
                  </c15:dlblFieldTable>
                  <c15:showDataLabelsRange val="0"/>
                </c:ext>
                <c:ext xmlns:c16="http://schemas.microsoft.com/office/drawing/2014/chart" uri="{C3380CC4-5D6E-409C-BE32-E72D297353CC}">
                  <c16:uniqueId val="{00000040-4A83-4564-815E-5865644F0DF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{2472E96F-3888-43C2-B077-DB1BF06BDAA4}</c15:txfldGUID>
                      <c15:f>Diagramm!$J$65</c15:f>
                      <c15:dlblFieldTableCache>
                        <c:ptCount val="1"/>
                      </c15:dlblFieldTableCache>
                    </c15:dlblFTEntry>
                  </c15:dlblFieldTable>
                  <c15:showDataLabelsRange val="0"/>
                </c:ext>
                <c:ext xmlns:c16="http://schemas.microsoft.com/office/drawing/2014/chart" uri="{C3380CC4-5D6E-409C-BE32-E72D297353CC}">
                  <c16:uniqueId val="{00000041-4A83-4564-815E-5865644F0DF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{E70F1E97-CB83-497F-9C97-34A1BCD7E14D}</c15:txfldGUID>
                      <c15:f>Diagramm!$J$66</c15:f>
                      <c15:dlblFieldTableCache>
                        <c:ptCount val="1"/>
                      </c15:dlblFieldTableCache>
                    </c15:dlblFTEntry>
                  </c15:dlblFieldTable>
                  <c15:showDataLabelsRange val="0"/>
                </c:ext>
                <c:ext xmlns:c16="http://schemas.microsoft.com/office/drawing/2014/chart" uri="{C3380CC4-5D6E-409C-BE32-E72D297353CC}">
                  <c16:uniqueId val="{00000042-4A83-4564-815E-5865644F0DF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{A150911A-257E-4805-B8EF-96F729C3365F}</c15:txfldGUID>
                      <c15:f>Diagramm!$J$67</c15:f>
                      <c15:dlblFieldTableCache>
                        <c:ptCount val="1"/>
                      </c15:dlblFieldTableCache>
                    </c15:dlblFTEntry>
                  </c15:dlblFieldTable>
                  <c15:showDataLabelsRange val="0"/>
                </c:ext>
                <c:ext xmlns:c16="http://schemas.microsoft.com/office/drawing/2014/chart" uri="{C3380CC4-5D6E-409C-BE32-E72D297353CC}">
                  <c16:uniqueId val="{00000043-4A83-4564-815E-5865644F0D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A83-4564-815E-5865644F0DF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87-4454-9149-471B89E7194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87-4454-9149-471B89E7194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87-4454-9149-471B89E7194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87-4454-9149-471B89E7194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87-4454-9149-471B89E7194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87-4454-9149-471B89E7194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87-4454-9149-471B89E7194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87-4454-9149-471B89E7194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387-4454-9149-471B89E7194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387-4454-9149-471B89E7194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87-4454-9149-471B89E7194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387-4454-9149-471B89E7194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387-4454-9149-471B89E7194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387-4454-9149-471B89E7194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387-4454-9149-471B89E7194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387-4454-9149-471B89E7194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387-4454-9149-471B89E7194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387-4454-9149-471B89E7194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387-4454-9149-471B89E7194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387-4454-9149-471B89E7194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387-4454-9149-471B89E7194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387-4454-9149-471B89E7194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87-4454-9149-471B89E7194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387-4454-9149-471B89E7194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387-4454-9149-471B89E7194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387-4454-9149-471B89E7194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387-4454-9149-471B89E7194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387-4454-9149-471B89E7194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387-4454-9149-471B89E7194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387-4454-9149-471B89E7194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387-4454-9149-471B89E7194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387-4454-9149-471B89E7194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387-4454-9149-471B89E7194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387-4454-9149-471B89E7194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387-4454-9149-471B89E7194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387-4454-9149-471B89E7194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387-4454-9149-471B89E7194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387-4454-9149-471B89E7194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387-4454-9149-471B89E7194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387-4454-9149-471B89E7194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387-4454-9149-471B89E7194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387-4454-9149-471B89E7194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387-4454-9149-471B89E7194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387-4454-9149-471B89E7194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387-4454-9149-471B89E7194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87-4454-9149-471B89E7194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387-4454-9149-471B89E7194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387-4454-9149-471B89E7194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387-4454-9149-471B89E7194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387-4454-9149-471B89E7194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387-4454-9149-471B89E7194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387-4454-9149-471B89E7194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387-4454-9149-471B89E7194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387-4454-9149-471B89E7194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387-4454-9149-471B89E7194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387-4454-9149-471B89E7194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387-4454-9149-471B89E7194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387-4454-9149-471B89E7194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387-4454-9149-471B89E7194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387-4454-9149-471B89E7194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387-4454-9149-471B89E7194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387-4454-9149-471B89E7194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387-4454-9149-471B89E7194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387-4454-9149-471B89E7194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387-4454-9149-471B89E7194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387-4454-9149-471B89E7194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387-4454-9149-471B89E7194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387-4454-9149-471B89E7194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87-4454-9149-471B89E7194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103.15701710785807</c:v>
                </c:pt>
                <c:pt idx="2">
                  <c:v>103.76950087383155</c:v>
                </c:pt>
                <c:pt idx="3">
                  <c:v>100.9123122063846</c:v>
                </c:pt>
                <c:pt idx="4">
                  <c:v>101.16564318812232</c:v>
                </c:pt>
                <c:pt idx="5">
                  <c:v>104.22164857541406</c:v>
                </c:pt>
                <c:pt idx="6">
                  <c:v>105.83142266189934</c:v>
                </c:pt>
                <c:pt idx="7">
                  <c:v>103.29650948387821</c:v>
                </c:pt>
                <c:pt idx="8">
                  <c:v>103.60756144879669</c:v>
                </c:pt>
                <c:pt idx="9">
                  <c:v>105.83623274383108</c:v>
                </c:pt>
                <c:pt idx="10">
                  <c:v>107.19107248793472</c:v>
                </c:pt>
                <c:pt idx="11">
                  <c:v>104.53911398290818</c:v>
                </c:pt>
                <c:pt idx="12">
                  <c:v>105.39851528804374</c:v>
                </c:pt>
                <c:pt idx="13">
                  <c:v>108.08414436659237</c:v>
                </c:pt>
                <c:pt idx="14">
                  <c:v>109.66666132213119</c:v>
                </c:pt>
                <c:pt idx="15">
                  <c:v>107.5550353541022</c:v>
                </c:pt>
                <c:pt idx="16">
                  <c:v>107.32094470009139</c:v>
                </c:pt>
                <c:pt idx="17">
                  <c:v>109.27063124308552</c:v>
                </c:pt>
                <c:pt idx="18">
                  <c:v>110.67036508521862</c:v>
                </c:pt>
                <c:pt idx="19">
                  <c:v>108.80405329570782</c:v>
                </c:pt>
                <c:pt idx="20">
                  <c:v>108.6212701823021</c:v>
                </c:pt>
                <c:pt idx="21">
                  <c:v>110.52445926662284</c:v>
                </c:pt>
                <c:pt idx="22">
                  <c:v>110.80985746123875</c:v>
                </c:pt>
                <c:pt idx="23">
                  <c:v>108.85215411502509</c:v>
                </c:pt>
                <c:pt idx="24">
                  <c:v>108.552325674614</c:v>
                </c:pt>
              </c:numCache>
            </c:numRef>
          </c:val>
          <c:smooth val="0"/>
          <c:extLst>
            <c:ext xmlns:c16="http://schemas.microsoft.com/office/drawing/2014/chart" uri="{C3380CC4-5D6E-409C-BE32-E72D297353CC}">
              <c16:uniqueId val="{00000000-F7F3-42C2-919E-46A4A0A0F49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107.17855520218083</c:v>
                </c:pt>
                <c:pt idx="2">
                  <c:v>114.44797819173102</c:v>
                </c:pt>
                <c:pt idx="3">
                  <c:v>109.58655156746933</c:v>
                </c:pt>
                <c:pt idx="4">
                  <c:v>105.72467060427077</c:v>
                </c:pt>
                <c:pt idx="5">
                  <c:v>113.22126306224443</c:v>
                </c:pt>
                <c:pt idx="6">
                  <c:v>119.76374375283963</c:v>
                </c:pt>
                <c:pt idx="7">
                  <c:v>113.3575647432985</c:v>
                </c:pt>
                <c:pt idx="8">
                  <c:v>111.7673784643344</c:v>
                </c:pt>
                <c:pt idx="9">
                  <c:v>118.6733303044071</c:v>
                </c:pt>
                <c:pt idx="10">
                  <c:v>122.58064516129032</c:v>
                </c:pt>
                <c:pt idx="11">
                  <c:v>118.6278964107224</c:v>
                </c:pt>
                <c:pt idx="12">
                  <c:v>115.67469332121763</c:v>
                </c:pt>
                <c:pt idx="13">
                  <c:v>123.8982280781463</c:v>
                </c:pt>
                <c:pt idx="14">
                  <c:v>125.85188550658792</c:v>
                </c:pt>
                <c:pt idx="15">
                  <c:v>122.58064516129032</c:v>
                </c:pt>
                <c:pt idx="16">
                  <c:v>123.35302135393003</c:v>
                </c:pt>
                <c:pt idx="17">
                  <c:v>130.7587460245343</c:v>
                </c:pt>
                <c:pt idx="18">
                  <c:v>137.6192639709223</c:v>
                </c:pt>
                <c:pt idx="19">
                  <c:v>132.3943661971831</c:v>
                </c:pt>
                <c:pt idx="20">
                  <c:v>132.53066787823718</c:v>
                </c:pt>
                <c:pt idx="21">
                  <c:v>141.89004997728304</c:v>
                </c:pt>
                <c:pt idx="22">
                  <c:v>145.07042253521126</c:v>
                </c:pt>
                <c:pt idx="23">
                  <c:v>139.30031803725581</c:v>
                </c:pt>
                <c:pt idx="24">
                  <c:v>133.21217628350749</c:v>
                </c:pt>
              </c:numCache>
            </c:numRef>
          </c:val>
          <c:smooth val="0"/>
          <c:extLst>
            <c:ext xmlns:c16="http://schemas.microsoft.com/office/drawing/2014/chart" uri="{C3380CC4-5D6E-409C-BE32-E72D297353CC}">
              <c16:uniqueId val="{00000001-F7F3-42C2-919E-46A4A0A0F49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99.976561584436894</c:v>
                </c:pt>
                <c:pt idx="2">
                  <c:v>100.1523497011602</c:v>
                </c:pt>
                <c:pt idx="3">
                  <c:v>100.28126098675729</c:v>
                </c:pt>
                <c:pt idx="4">
                  <c:v>92.92159849994141</c:v>
                </c:pt>
                <c:pt idx="5">
                  <c:v>94.609164420485172</c:v>
                </c:pt>
                <c:pt idx="6">
                  <c:v>94.480253134888088</c:v>
                </c:pt>
                <c:pt idx="7">
                  <c:v>94.31618422594633</c:v>
                </c:pt>
                <c:pt idx="8">
                  <c:v>93.484120473455988</c:v>
                </c:pt>
                <c:pt idx="9">
                  <c:v>95.171686393999764</c:v>
                </c:pt>
                <c:pt idx="10">
                  <c:v>94.632602836048278</c:v>
                </c:pt>
                <c:pt idx="11">
                  <c:v>93.226297902261805</c:v>
                </c:pt>
                <c:pt idx="12">
                  <c:v>91.222313371616082</c:v>
                </c:pt>
                <c:pt idx="13">
                  <c:v>92.945036915504502</c:v>
                </c:pt>
                <c:pt idx="14">
                  <c:v>92.288761279737486</c:v>
                </c:pt>
                <c:pt idx="15">
                  <c:v>90.847298722606354</c:v>
                </c:pt>
                <c:pt idx="16">
                  <c:v>88.550333997421774</c:v>
                </c:pt>
                <c:pt idx="17">
                  <c:v>91.925465838509311</c:v>
                </c:pt>
                <c:pt idx="18">
                  <c:v>90.730106644790808</c:v>
                </c:pt>
                <c:pt idx="19">
                  <c:v>89.253486464315017</c:v>
                </c:pt>
                <c:pt idx="20">
                  <c:v>88.175319348412046</c:v>
                </c:pt>
                <c:pt idx="21">
                  <c:v>89.909762100082034</c:v>
                </c:pt>
                <c:pt idx="22">
                  <c:v>89.24176725653345</c:v>
                </c:pt>
                <c:pt idx="23">
                  <c:v>88.456580335169349</c:v>
                </c:pt>
                <c:pt idx="24">
                  <c:v>84.870502754013827</c:v>
                </c:pt>
              </c:numCache>
            </c:numRef>
          </c:val>
          <c:smooth val="0"/>
          <c:extLst>
            <c:ext xmlns:c16="http://schemas.microsoft.com/office/drawing/2014/chart" uri="{C3380CC4-5D6E-409C-BE32-E72D297353CC}">
              <c16:uniqueId val="{00000002-F7F3-42C2-919E-46A4A0A0F49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7F3-42C2-919E-46A4A0A0F49D}"/>
                </c:ext>
              </c:extLst>
            </c:dLbl>
            <c:dLbl>
              <c:idx val="1"/>
              <c:delete val="1"/>
              <c:extLst>
                <c:ext xmlns:c15="http://schemas.microsoft.com/office/drawing/2012/chart" uri="{CE6537A1-D6FC-4f65-9D91-7224C49458BB}"/>
                <c:ext xmlns:c16="http://schemas.microsoft.com/office/drawing/2014/chart" uri="{C3380CC4-5D6E-409C-BE32-E72D297353CC}">
                  <c16:uniqueId val="{00000004-F7F3-42C2-919E-46A4A0A0F49D}"/>
                </c:ext>
              </c:extLst>
            </c:dLbl>
            <c:dLbl>
              <c:idx val="2"/>
              <c:delete val="1"/>
              <c:extLst>
                <c:ext xmlns:c15="http://schemas.microsoft.com/office/drawing/2012/chart" uri="{CE6537A1-D6FC-4f65-9D91-7224C49458BB}"/>
                <c:ext xmlns:c16="http://schemas.microsoft.com/office/drawing/2014/chart" uri="{C3380CC4-5D6E-409C-BE32-E72D297353CC}">
                  <c16:uniqueId val="{00000005-F7F3-42C2-919E-46A4A0A0F49D}"/>
                </c:ext>
              </c:extLst>
            </c:dLbl>
            <c:dLbl>
              <c:idx val="3"/>
              <c:delete val="1"/>
              <c:extLst>
                <c:ext xmlns:c15="http://schemas.microsoft.com/office/drawing/2012/chart" uri="{CE6537A1-D6FC-4f65-9D91-7224C49458BB}"/>
                <c:ext xmlns:c16="http://schemas.microsoft.com/office/drawing/2014/chart" uri="{C3380CC4-5D6E-409C-BE32-E72D297353CC}">
                  <c16:uniqueId val="{00000006-F7F3-42C2-919E-46A4A0A0F49D}"/>
                </c:ext>
              </c:extLst>
            </c:dLbl>
            <c:dLbl>
              <c:idx val="4"/>
              <c:delete val="1"/>
              <c:extLst>
                <c:ext xmlns:c15="http://schemas.microsoft.com/office/drawing/2012/chart" uri="{CE6537A1-D6FC-4f65-9D91-7224C49458BB}"/>
                <c:ext xmlns:c16="http://schemas.microsoft.com/office/drawing/2014/chart" uri="{C3380CC4-5D6E-409C-BE32-E72D297353CC}">
                  <c16:uniqueId val="{00000007-F7F3-42C2-919E-46A4A0A0F49D}"/>
                </c:ext>
              </c:extLst>
            </c:dLbl>
            <c:dLbl>
              <c:idx val="5"/>
              <c:delete val="1"/>
              <c:extLst>
                <c:ext xmlns:c15="http://schemas.microsoft.com/office/drawing/2012/chart" uri="{CE6537A1-D6FC-4f65-9D91-7224C49458BB}"/>
                <c:ext xmlns:c16="http://schemas.microsoft.com/office/drawing/2014/chart" uri="{C3380CC4-5D6E-409C-BE32-E72D297353CC}">
                  <c16:uniqueId val="{00000008-F7F3-42C2-919E-46A4A0A0F49D}"/>
                </c:ext>
              </c:extLst>
            </c:dLbl>
            <c:dLbl>
              <c:idx val="6"/>
              <c:delete val="1"/>
              <c:extLst>
                <c:ext xmlns:c15="http://schemas.microsoft.com/office/drawing/2012/chart" uri="{CE6537A1-D6FC-4f65-9D91-7224C49458BB}"/>
                <c:ext xmlns:c16="http://schemas.microsoft.com/office/drawing/2014/chart" uri="{C3380CC4-5D6E-409C-BE32-E72D297353CC}">
                  <c16:uniqueId val="{00000009-F7F3-42C2-919E-46A4A0A0F49D}"/>
                </c:ext>
              </c:extLst>
            </c:dLbl>
            <c:dLbl>
              <c:idx val="7"/>
              <c:delete val="1"/>
              <c:extLst>
                <c:ext xmlns:c15="http://schemas.microsoft.com/office/drawing/2012/chart" uri="{CE6537A1-D6FC-4f65-9D91-7224C49458BB}"/>
                <c:ext xmlns:c16="http://schemas.microsoft.com/office/drawing/2014/chart" uri="{C3380CC4-5D6E-409C-BE32-E72D297353CC}">
                  <c16:uniqueId val="{0000000A-F7F3-42C2-919E-46A4A0A0F49D}"/>
                </c:ext>
              </c:extLst>
            </c:dLbl>
            <c:dLbl>
              <c:idx val="8"/>
              <c:delete val="1"/>
              <c:extLst>
                <c:ext xmlns:c15="http://schemas.microsoft.com/office/drawing/2012/chart" uri="{CE6537A1-D6FC-4f65-9D91-7224C49458BB}"/>
                <c:ext xmlns:c16="http://schemas.microsoft.com/office/drawing/2014/chart" uri="{C3380CC4-5D6E-409C-BE32-E72D297353CC}">
                  <c16:uniqueId val="{0000000B-F7F3-42C2-919E-46A4A0A0F49D}"/>
                </c:ext>
              </c:extLst>
            </c:dLbl>
            <c:dLbl>
              <c:idx val="9"/>
              <c:delete val="1"/>
              <c:extLst>
                <c:ext xmlns:c15="http://schemas.microsoft.com/office/drawing/2012/chart" uri="{CE6537A1-D6FC-4f65-9D91-7224C49458BB}"/>
                <c:ext xmlns:c16="http://schemas.microsoft.com/office/drawing/2014/chart" uri="{C3380CC4-5D6E-409C-BE32-E72D297353CC}">
                  <c16:uniqueId val="{0000000C-F7F3-42C2-919E-46A4A0A0F49D}"/>
                </c:ext>
              </c:extLst>
            </c:dLbl>
            <c:dLbl>
              <c:idx val="10"/>
              <c:delete val="1"/>
              <c:extLst>
                <c:ext xmlns:c15="http://schemas.microsoft.com/office/drawing/2012/chart" uri="{CE6537A1-D6FC-4f65-9D91-7224C49458BB}"/>
                <c:ext xmlns:c16="http://schemas.microsoft.com/office/drawing/2014/chart" uri="{C3380CC4-5D6E-409C-BE32-E72D297353CC}">
                  <c16:uniqueId val="{0000000D-F7F3-42C2-919E-46A4A0A0F49D}"/>
                </c:ext>
              </c:extLst>
            </c:dLbl>
            <c:dLbl>
              <c:idx val="11"/>
              <c:delete val="1"/>
              <c:extLst>
                <c:ext xmlns:c15="http://schemas.microsoft.com/office/drawing/2012/chart" uri="{CE6537A1-D6FC-4f65-9D91-7224C49458BB}"/>
                <c:ext xmlns:c16="http://schemas.microsoft.com/office/drawing/2014/chart" uri="{C3380CC4-5D6E-409C-BE32-E72D297353CC}">
                  <c16:uniqueId val="{0000000E-F7F3-42C2-919E-46A4A0A0F49D}"/>
                </c:ext>
              </c:extLst>
            </c:dLbl>
            <c:dLbl>
              <c:idx val="12"/>
              <c:delete val="1"/>
              <c:extLst>
                <c:ext xmlns:c15="http://schemas.microsoft.com/office/drawing/2012/chart" uri="{CE6537A1-D6FC-4f65-9D91-7224C49458BB}"/>
                <c:ext xmlns:c16="http://schemas.microsoft.com/office/drawing/2014/chart" uri="{C3380CC4-5D6E-409C-BE32-E72D297353CC}">
                  <c16:uniqueId val="{0000000F-F7F3-42C2-919E-46A4A0A0F49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F3-42C2-919E-46A4A0A0F49D}"/>
                </c:ext>
              </c:extLst>
            </c:dLbl>
            <c:dLbl>
              <c:idx val="14"/>
              <c:delete val="1"/>
              <c:extLst>
                <c:ext xmlns:c15="http://schemas.microsoft.com/office/drawing/2012/chart" uri="{CE6537A1-D6FC-4f65-9D91-7224C49458BB}"/>
                <c:ext xmlns:c16="http://schemas.microsoft.com/office/drawing/2014/chart" uri="{C3380CC4-5D6E-409C-BE32-E72D297353CC}">
                  <c16:uniqueId val="{00000011-F7F3-42C2-919E-46A4A0A0F49D}"/>
                </c:ext>
              </c:extLst>
            </c:dLbl>
            <c:dLbl>
              <c:idx val="15"/>
              <c:delete val="1"/>
              <c:extLst>
                <c:ext xmlns:c15="http://schemas.microsoft.com/office/drawing/2012/chart" uri="{CE6537A1-D6FC-4f65-9D91-7224C49458BB}"/>
                <c:ext xmlns:c16="http://schemas.microsoft.com/office/drawing/2014/chart" uri="{C3380CC4-5D6E-409C-BE32-E72D297353CC}">
                  <c16:uniqueId val="{00000012-F7F3-42C2-919E-46A4A0A0F49D}"/>
                </c:ext>
              </c:extLst>
            </c:dLbl>
            <c:dLbl>
              <c:idx val="16"/>
              <c:delete val="1"/>
              <c:extLst>
                <c:ext xmlns:c15="http://schemas.microsoft.com/office/drawing/2012/chart" uri="{CE6537A1-D6FC-4f65-9D91-7224C49458BB}"/>
                <c:ext xmlns:c16="http://schemas.microsoft.com/office/drawing/2014/chart" uri="{C3380CC4-5D6E-409C-BE32-E72D297353CC}">
                  <c16:uniqueId val="{00000013-F7F3-42C2-919E-46A4A0A0F49D}"/>
                </c:ext>
              </c:extLst>
            </c:dLbl>
            <c:dLbl>
              <c:idx val="17"/>
              <c:delete val="1"/>
              <c:extLst>
                <c:ext xmlns:c15="http://schemas.microsoft.com/office/drawing/2012/chart" uri="{CE6537A1-D6FC-4f65-9D91-7224C49458BB}"/>
                <c:ext xmlns:c16="http://schemas.microsoft.com/office/drawing/2014/chart" uri="{C3380CC4-5D6E-409C-BE32-E72D297353CC}">
                  <c16:uniqueId val="{00000014-F7F3-42C2-919E-46A4A0A0F49D}"/>
                </c:ext>
              </c:extLst>
            </c:dLbl>
            <c:dLbl>
              <c:idx val="18"/>
              <c:delete val="1"/>
              <c:extLst>
                <c:ext xmlns:c15="http://schemas.microsoft.com/office/drawing/2012/chart" uri="{CE6537A1-D6FC-4f65-9D91-7224C49458BB}"/>
                <c:ext xmlns:c16="http://schemas.microsoft.com/office/drawing/2014/chart" uri="{C3380CC4-5D6E-409C-BE32-E72D297353CC}">
                  <c16:uniqueId val="{00000015-F7F3-42C2-919E-46A4A0A0F49D}"/>
                </c:ext>
              </c:extLst>
            </c:dLbl>
            <c:dLbl>
              <c:idx val="19"/>
              <c:delete val="1"/>
              <c:extLst>
                <c:ext xmlns:c15="http://schemas.microsoft.com/office/drawing/2012/chart" uri="{CE6537A1-D6FC-4f65-9D91-7224C49458BB}"/>
                <c:ext xmlns:c16="http://schemas.microsoft.com/office/drawing/2014/chart" uri="{C3380CC4-5D6E-409C-BE32-E72D297353CC}">
                  <c16:uniqueId val="{00000016-F7F3-42C2-919E-46A4A0A0F49D}"/>
                </c:ext>
              </c:extLst>
            </c:dLbl>
            <c:dLbl>
              <c:idx val="20"/>
              <c:delete val="1"/>
              <c:extLst>
                <c:ext xmlns:c15="http://schemas.microsoft.com/office/drawing/2012/chart" uri="{CE6537A1-D6FC-4f65-9D91-7224C49458BB}"/>
                <c:ext xmlns:c16="http://schemas.microsoft.com/office/drawing/2014/chart" uri="{C3380CC4-5D6E-409C-BE32-E72D297353CC}">
                  <c16:uniqueId val="{00000017-F7F3-42C2-919E-46A4A0A0F49D}"/>
                </c:ext>
              </c:extLst>
            </c:dLbl>
            <c:dLbl>
              <c:idx val="21"/>
              <c:delete val="1"/>
              <c:extLst>
                <c:ext xmlns:c15="http://schemas.microsoft.com/office/drawing/2012/chart" uri="{CE6537A1-D6FC-4f65-9D91-7224C49458BB}"/>
                <c:ext xmlns:c16="http://schemas.microsoft.com/office/drawing/2014/chart" uri="{C3380CC4-5D6E-409C-BE32-E72D297353CC}">
                  <c16:uniqueId val="{00000018-F7F3-42C2-919E-46A4A0A0F49D}"/>
                </c:ext>
              </c:extLst>
            </c:dLbl>
            <c:dLbl>
              <c:idx val="22"/>
              <c:delete val="1"/>
              <c:extLst>
                <c:ext xmlns:c15="http://schemas.microsoft.com/office/drawing/2012/chart" uri="{CE6537A1-D6FC-4f65-9D91-7224C49458BB}"/>
                <c:ext xmlns:c16="http://schemas.microsoft.com/office/drawing/2014/chart" uri="{C3380CC4-5D6E-409C-BE32-E72D297353CC}">
                  <c16:uniqueId val="{00000019-F7F3-42C2-919E-46A4A0A0F49D}"/>
                </c:ext>
              </c:extLst>
            </c:dLbl>
            <c:dLbl>
              <c:idx val="23"/>
              <c:delete val="1"/>
              <c:extLst>
                <c:ext xmlns:c15="http://schemas.microsoft.com/office/drawing/2012/chart" uri="{CE6537A1-D6FC-4f65-9D91-7224C49458BB}"/>
                <c:ext xmlns:c16="http://schemas.microsoft.com/office/drawing/2014/chart" uri="{C3380CC4-5D6E-409C-BE32-E72D297353CC}">
                  <c16:uniqueId val="{0000001A-F7F3-42C2-919E-46A4A0A0F49D}"/>
                </c:ext>
              </c:extLst>
            </c:dLbl>
            <c:dLbl>
              <c:idx val="24"/>
              <c:delete val="1"/>
              <c:extLst>
                <c:ext xmlns:c15="http://schemas.microsoft.com/office/drawing/2012/chart" uri="{CE6537A1-D6FC-4f65-9D91-7224C49458BB}"/>
                <c:ext xmlns:c16="http://schemas.microsoft.com/office/drawing/2014/chart" uri="{C3380CC4-5D6E-409C-BE32-E72D297353CC}">
                  <c16:uniqueId val="{0000001B-F7F3-42C2-919E-46A4A0A0F49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7F3-42C2-919E-46A4A0A0F49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Landkreis Rostock (13072)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67703</v>
      </c>
      <c r="F11" s="238">
        <v>67890</v>
      </c>
      <c r="G11" s="238">
        <v>69111</v>
      </c>
      <c r="H11" s="238">
        <v>68933</v>
      </c>
      <c r="I11" s="265">
        <v>67746</v>
      </c>
      <c r="J11" s="263">
        <v>-43</v>
      </c>
      <c r="K11" s="266">
        <v>-6.3472382133262478E-2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14.619736200759199</v>
      </c>
      <c r="E13" s="115">
        <v>9898</v>
      </c>
      <c r="F13" s="114">
        <v>9888</v>
      </c>
      <c r="G13" s="114">
        <v>10285</v>
      </c>
      <c r="H13" s="114">
        <v>10232</v>
      </c>
      <c r="I13" s="140">
        <v>9744</v>
      </c>
      <c r="J13" s="115">
        <v>154</v>
      </c>
      <c r="K13" s="116">
        <v>1.5804597701149425</v>
      </c>
    </row>
    <row r="14" spans="1:255" ht="14.1" customHeight="1" x14ac:dyDescent="0.2">
      <c r="A14" s="306" t="s">
        <v>230</v>
      </c>
      <c r="B14" s="307"/>
      <c r="C14" s="308"/>
      <c r="D14" s="113">
        <v>64.911451486640175</v>
      </c>
      <c r="E14" s="115">
        <v>43947</v>
      </c>
      <c r="F14" s="114">
        <v>44148</v>
      </c>
      <c r="G14" s="114">
        <v>44953</v>
      </c>
      <c r="H14" s="114">
        <v>44931</v>
      </c>
      <c r="I14" s="140">
        <v>44239</v>
      </c>
      <c r="J14" s="115">
        <v>-292</v>
      </c>
      <c r="K14" s="116">
        <v>-0.66005108614570851</v>
      </c>
    </row>
    <row r="15" spans="1:255" ht="14.1" customHeight="1" x14ac:dyDescent="0.2">
      <c r="A15" s="306" t="s">
        <v>231</v>
      </c>
      <c r="B15" s="307"/>
      <c r="C15" s="308"/>
      <c r="D15" s="113">
        <v>9.5653072980517848</v>
      </c>
      <c r="E15" s="115">
        <v>6476</v>
      </c>
      <c r="F15" s="114">
        <v>6473</v>
      </c>
      <c r="G15" s="114">
        <v>6472</v>
      </c>
      <c r="H15" s="114">
        <v>6446</v>
      </c>
      <c r="I15" s="140">
        <v>6380</v>
      </c>
      <c r="J15" s="115">
        <v>96</v>
      </c>
      <c r="K15" s="116">
        <v>1.5047021943573669</v>
      </c>
    </row>
    <row r="16" spans="1:255" ht="14.1" customHeight="1" x14ac:dyDescent="0.2">
      <c r="A16" s="306" t="s">
        <v>232</v>
      </c>
      <c r="B16" s="307"/>
      <c r="C16" s="308"/>
      <c r="D16" s="113">
        <v>10.05716142563845</v>
      </c>
      <c r="E16" s="115">
        <v>6809</v>
      </c>
      <c r="F16" s="114">
        <v>6801</v>
      </c>
      <c r="G16" s="114">
        <v>6812</v>
      </c>
      <c r="H16" s="114">
        <v>6742</v>
      </c>
      <c r="I16" s="140">
        <v>6795</v>
      </c>
      <c r="J16" s="115">
        <v>14</v>
      </c>
      <c r="K16" s="116">
        <v>0.20603384841795438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3.7339556592765462</v>
      </c>
      <c r="E18" s="115">
        <v>2528</v>
      </c>
      <c r="F18" s="114">
        <v>2505</v>
      </c>
      <c r="G18" s="114">
        <v>2636</v>
      </c>
      <c r="H18" s="114">
        <v>2538</v>
      </c>
      <c r="I18" s="140">
        <v>2479</v>
      </c>
      <c r="J18" s="115">
        <v>49</v>
      </c>
      <c r="K18" s="116">
        <v>1.9766034691407826</v>
      </c>
    </row>
    <row r="19" spans="1:255" ht="14.1" customHeight="1" x14ac:dyDescent="0.2">
      <c r="A19" s="306" t="s">
        <v>235</v>
      </c>
      <c r="B19" s="307" t="s">
        <v>236</v>
      </c>
      <c r="C19" s="308"/>
      <c r="D19" s="113">
        <v>2.4134824158456789</v>
      </c>
      <c r="E19" s="115">
        <v>1634</v>
      </c>
      <c r="F19" s="114">
        <v>1606</v>
      </c>
      <c r="G19" s="114">
        <v>1744</v>
      </c>
      <c r="H19" s="114">
        <v>1677</v>
      </c>
      <c r="I19" s="140">
        <v>1625</v>
      </c>
      <c r="J19" s="115">
        <v>9</v>
      </c>
      <c r="K19" s="116">
        <v>0.55384615384615388</v>
      </c>
    </row>
    <row r="20" spans="1:255" ht="14.1" customHeight="1" x14ac:dyDescent="0.2">
      <c r="A20" s="306">
        <v>12</v>
      </c>
      <c r="B20" s="307" t="s">
        <v>237</v>
      </c>
      <c r="C20" s="308"/>
      <c r="D20" s="113">
        <v>0.93792003308568306</v>
      </c>
      <c r="E20" s="115">
        <v>635</v>
      </c>
      <c r="F20" s="114">
        <v>641</v>
      </c>
      <c r="G20" s="114">
        <v>685</v>
      </c>
      <c r="H20" s="114">
        <v>670</v>
      </c>
      <c r="I20" s="140">
        <v>636</v>
      </c>
      <c r="J20" s="115">
        <v>-1</v>
      </c>
      <c r="K20" s="116">
        <v>-0.15723270440251572</v>
      </c>
    </row>
    <row r="21" spans="1:255" ht="14.1" customHeight="1" x14ac:dyDescent="0.2">
      <c r="A21" s="306">
        <v>21</v>
      </c>
      <c r="B21" s="307" t="s">
        <v>238</v>
      </c>
      <c r="C21" s="308"/>
      <c r="D21" s="113">
        <v>0.26291301714842769</v>
      </c>
      <c r="E21" s="115">
        <v>178</v>
      </c>
      <c r="F21" s="114">
        <v>172</v>
      </c>
      <c r="G21" s="114">
        <v>174</v>
      </c>
      <c r="H21" s="114">
        <v>183</v>
      </c>
      <c r="I21" s="140">
        <v>176</v>
      </c>
      <c r="J21" s="115">
        <v>2</v>
      </c>
      <c r="K21" s="116">
        <v>1.1363636363636365</v>
      </c>
    </row>
    <row r="22" spans="1:255" ht="14.1" customHeight="1" x14ac:dyDescent="0.2">
      <c r="A22" s="306">
        <v>22</v>
      </c>
      <c r="B22" s="307" t="s">
        <v>239</v>
      </c>
      <c r="C22" s="308"/>
      <c r="D22" s="113">
        <v>1.2628687059657622</v>
      </c>
      <c r="E22" s="115">
        <v>855</v>
      </c>
      <c r="F22" s="114">
        <v>854</v>
      </c>
      <c r="G22" s="114">
        <v>873</v>
      </c>
      <c r="H22" s="114">
        <v>866</v>
      </c>
      <c r="I22" s="140">
        <v>850</v>
      </c>
      <c r="J22" s="115">
        <v>5</v>
      </c>
      <c r="K22" s="116">
        <v>0.58823529411764708</v>
      </c>
    </row>
    <row r="23" spans="1:255" ht="14.1" customHeight="1" x14ac:dyDescent="0.2">
      <c r="A23" s="306">
        <v>23</v>
      </c>
      <c r="B23" s="307" t="s">
        <v>240</v>
      </c>
      <c r="C23" s="308"/>
      <c r="D23" s="113">
        <v>0.35892057959026924</v>
      </c>
      <c r="E23" s="115">
        <v>243</v>
      </c>
      <c r="F23" s="114">
        <v>241</v>
      </c>
      <c r="G23" s="114">
        <v>238</v>
      </c>
      <c r="H23" s="114">
        <v>225</v>
      </c>
      <c r="I23" s="140">
        <v>232</v>
      </c>
      <c r="J23" s="115">
        <v>11</v>
      </c>
      <c r="K23" s="116">
        <v>4.7413793103448274</v>
      </c>
    </row>
    <row r="24" spans="1:255" ht="14.1" customHeight="1" x14ac:dyDescent="0.2">
      <c r="A24" s="306">
        <v>24</v>
      </c>
      <c r="B24" s="307" t="s">
        <v>241</v>
      </c>
      <c r="C24" s="308"/>
      <c r="D24" s="113">
        <v>2.3647401149136669</v>
      </c>
      <c r="E24" s="115">
        <v>1601</v>
      </c>
      <c r="F24" s="114">
        <v>1618</v>
      </c>
      <c r="G24" s="114">
        <v>1639</v>
      </c>
      <c r="H24" s="114">
        <v>1622</v>
      </c>
      <c r="I24" s="140">
        <v>1618</v>
      </c>
      <c r="J24" s="115">
        <v>-17</v>
      </c>
      <c r="K24" s="116">
        <v>-1.0506798516687268</v>
      </c>
    </row>
    <row r="25" spans="1:255" ht="14.1" customHeight="1" x14ac:dyDescent="0.2">
      <c r="A25" s="306">
        <v>25</v>
      </c>
      <c r="B25" s="307" t="s">
        <v>242</v>
      </c>
      <c r="C25" s="308"/>
      <c r="D25" s="113">
        <v>5.1002171247950612</v>
      </c>
      <c r="E25" s="115">
        <v>3453</v>
      </c>
      <c r="F25" s="114">
        <v>3502</v>
      </c>
      <c r="G25" s="114">
        <v>3533</v>
      </c>
      <c r="H25" s="114">
        <v>3489</v>
      </c>
      <c r="I25" s="140">
        <v>3471</v>
      </c>
      <c r="J25" s="115">
        <v>-18</v>
      </c>
      <c r="K25" s="116">
        <v>-0.51858254105445112</v>
      </c>
    </row>
    <row r="26" spans="1:255" ht="14.1" customHeight="1" x14ac:dyDescent="0.2">
      <c r="A26" s="306">
        <v>26</v>
      </c>
      <c r="B26" s="307" t="s">
        <v>243</v>
      </c>
      <c r="C26" s="308"/>
      <c r="D26" s="113">
        <v>2.6631020781944672</v>
      </c>
      <c r="E26" s="115">
        <v>1803</v>
      </c>
      <c r="F26" s="114">
        <v>1831</v>
      </c>
      <c r="G26" s="114">
        <v>1836</v>
      </c>
      <c r="H26" s="114">
        <v>1789</v>
      </c>
      <c r="I26" s="140">
        <v>1806</v>
      </c>
      <c r="J26" s="115">
        <v>-3</v>
      </c>
      <c r="K26" s="116">
        <v>-0.16611295681063123</v>
      </c>
    </row>
    <row r="27" spans="1:255" ht="14.1" customHeight="1" x14ac:dyDescent="0.2">
      <c r="A27" s="306">
        <v>27</v>
      </c>
      <c r="B27" s="307" t="s">
        <v>244</v>
      </c>
      <c r="C27" s="308"/>
      <c r="D27" s="113">
        <v>1.4430675154719879</v>
      </c>
      <c r="E27" s="115">
        <v>977</v>
      </c>
      <c r="F27" s="114">
        <v>973</v>
      </c>
      <c r="G27" s="114">
        <v>958</v>
      </c>
      <c r="H27" s="114">
        <v>943</v>
      </c>
      <c r="I27" s="140">
        <v>951</v>
      </c>
      <c r="J27" s="115">
        <v>26</v>
      </c>
      <c r="K27" s="116">
        <v>2.7339642481598316</v>
      </c>
    </row>
    <row r="28" spans="1:255" ht="14.1" customHeight="1" x14ac:dyDescent="0.2">
      <c r="A28" s="306">
        <v>28</v>
      </c>
      <c r="B28" s="307" t="s">
        <v>245</v>
      </c>
      <c r="C28" s="308"/>
      <c r="D28" s="113">
        <v>0.24518854408224156</v>
      </c>
      <c r="E28" s="115">
        <v>166</v>
      </c>
      <c r="F28" s="114">
        <v>171</v>
      </c>
      <c r="G28" s="114">
        <v>170</v>
      </c>
      <c r="H28" s="114">
        <v>170</v>
      </c>
      <c r="I28" s="140">
        <v>167</v>
      </c>
      <c r="J28" s="115">
        <v>-1</v>
      </c>
      <c r="K28" s="116">
        <v>-0.59880239520958078</v>
      </c>
    </row>
    <row r="29" spans="1:255" ht="14.1" customHeight="1" x14ac:dyDescent="0.2">
      <c r="A29" s="306">
        <v>29</v>
      </c>
      <c r="B29" s="307" t="s">
        <v>246</v>
      </c>
      <c r="C29" s="308"/>
      <c r="D29" s="113">
        <v>3.4503640902175681</v>
      </c>
      <c r="E29" s="115">
        <v>2336</v>
      </c>
      <c r="F29" s="114">
        <v>2386</v>
      </c>
      <c r="G29" s="114">
        <v>2499</v>
      </c>
      <c r="H29" s="114">
        <v>2468</v>
      </c>
      <c r="I29" s="140">
        <v>2334</v>
      </c>
      <c r="J29" s="115">
        <v>2</v>
      </c>
      <c r="K29" s="116">
        <v>8.5689802913453295E-2</v>
      </c>
    </row>
    <row r="30" spans="1:255" ht="14.1" customHeight="1" x14ac:dyDescent="0.2">
      <c r="A30" s="306" t="s">
        <v>247</v>
      </c>
      <c r="B30" s="307" t="s">
        <v>248</v>
      </c>
      <c r="C30" s="308"/>
      <c r="D30" s="113">
        <v>1.0738076599264434</v>
      </c>
      <c r="E30" s="115">
        <v>727</v>
      </c>
      <c r="F30" s="114">
        <v>744</v>
      </c>
      <c r="G30" s="114">
        <v>762</v>
      </c>
      <c r="H30" s="114">
        <v>753</v>
      </c>
      <c r="I30" s="140">
        <v>747</v>
      </c>
      <c r="J30" s="115">
        <v>-20</v>
      </c>
      <c r="K30" s="116">
        <v>-2.677376171352075</v>
      </c>
    </row>
    <row r="31" spans="1:255" ht="14.1" customHeight="1" x14ac:dyDescent="0.2">
      <c r="A31" s="306" t="s">
        <v>249</v>
      </c>
      <c r="B31" s="307" t="s">
        <v>250</v>
      </c>
      <c r="C31" s="308"/>
      <c r="D31" s="113">
        <v>2.3204289322482019</v>
      </c>
      <c r="E31" s="115">
        <v>1571</v>
      </c>
      <c r="F31" s="114">
        <v>1603</v>
      </c>
      <c r="G31" s="114">
        <v>1697</v>
      </c>
      <c r="H31" s="114">
        <v>1675</v>
      </c>
      <c r="I31" s="140">
        <v>1545</v>
      </c>
      <c r="J31" s="115">
        <v>26</v>
      </c>
      <c r="K31" s="116">
        <v>1.6828478964401294</v>
      </c>
    </row>
    <row r="32" spans="1:255" ht="14.1" customHeight="1" x14ac:dyDescent="0.2">
      <c r="A32" s="306">
        <v>31</v>
      </c>
      <c r="B32" s="307" t="s">
        <v>251</v>
      </c>
      <c r="C32" s="308"/>
      <c r="D32" s="113">
        <v>0.63955806980488306</v>
      </c>
      <c r="E32" s="115">
        <v>433</v>
      </c>
      <c r="F32" s="114">
        <v>427</v>
      </c>
      <c r="G32" s="114">
        <v>437</v>
      </c>
      <c r="H32" s="114">
        <v>441</v>
      </c>
      <c r="I32" s="140">
        <v>437</v>
      </c>
      <c r="J32" s="115">
        <v>-4</v>
      </c>
      <c r="K32" s="116">
        <v>-0.91533180778032042</v>
      </c>
    </row>
    <row r="33" spans="1:11" ht="14.1" customHeight="1" x14ac:dyDescent="0.2">
      <c r="A33" s="306">
        <v>32</v>
      </c>
      <c r="B33" s="307" t="s">
        <v>252</v>
      </c>
      <c r="C33" s="308"/>
      <c r="D33" s="113">
        <v>3.2435785711120628</v>
      </c>
      <c r="E33" s="115">
        <v>2196</v>
      </c>
      <c r="F33" s="114">
        <v>2205</v>
      </c>
      <c r="G33" s="114">
        <v>2319</v>
      </c>
      <c r="H33" s="114">
        <v>2300</v>
      </c>
      <c r="I33" s="140">
        <v>2238</v>
      </c>
      <c r="J33" s="115">
        <v>-42</v>
      </c>
      <c r="K33" s="116">
        <v>-1.8766756032171581</v>
      </c>
    </row>
    <row r="34" spans="1:11" ht="14.1" customHeight="1" x14ac:dyDescent="0.2">
      <c r="A34" s="306">
        <v>33</v>
      </c>
      <c r="B34" s="307" t="s">
        <v>253</v>
      </c>
      <c r="C34" s="308"/>
      <c r="D34" s="113">
        <v>1.8389140806168116</v>
      </c>
      <c r="E34" s="115">
        <v>1245</v>
      </c>
      <c r="F34" s="114">
        <v>1255</v>
      </c>
      <c r="G34" s="114">
        <v>1278</v>
      </c>
      <c r="H34" s="114">
        <v>1280</v>
      </c>
      <c r="I34" s="140">
        <v>1273</v>
      </c>
      <c r="J34" s="115">
        <v>-28</v>
      </c>
      <c r="K34" s="116">
        <v>-2.1995286724273369</v>
      </c>
    </row>
    <row r="35" spans="1:11" ht="14.1" customHeight="1" x14ac:dyDescent="0.2">
      <c r="A35" s="306">
        <v>34</v>
      </c>
      <c r="B35" s="307" t="s">
        <v>254</v>
      </c>
      <c r="C35" s="308"/>
      <c r="D35" s="113">
        <v>3.4178692229295602</v>
      </c>
      <c r="E35" s="115">
        <v>2314</v>
      </c>
      <c r="F35" s="114">
        <v>2290</v>
      </c>
      <c r="G35" s="114">
        <v>2328</v>
      </c>
      <c r="H35" s="114">
        <v>2308</v>
      </c>
      <c r="I35" s="140">
        <v>2248</v>
      </c>
      <c r="J35" s="115">
        <v>66</v>
      </c>
      <c r="K35" s="116">
        <v>2.9359430604982206</v>
      </c>
    </row>
    <row r="36" spans="1:11" ht="14.1" customHeight="1" x14ac:dyDescent="0.2">
      <c r="A36" s="306">
        <v>41</v>
      </c>
      <c r="B36" s="307" t="s">
        <v>255</v>
      </c>
      <c r="C36" s="308"/>
      <c r="D36" s="113">
        <v>1.4696542250712672</v>
      </c>
      <c r="E36" s="115">
        <v>995</v>
      </c>
      <c r="F36" s="114">
        <v>1018</v>
      </c>
      <c r="G36" s="114">
        <v>1029</v>
      </c>
      <c r="H36" s="114">
        <v>1016</v>
      </c>
      <c r="I36" s="140">
        <v>985</v>
      </c>
      <c r="J36" s="115">
        <v>10</v>
      </c>
      <c r="K36" s="116">
        <v>1.015228426395939</v>
      </c>
    </row>
    <row r="37" spans="1:11" ht="14.1" customHeight="1" x14ac:dyDescent="0.2">
      <c r="A37" s="306">
        <v>42</v>
      </c>
      <c r="B37" s="307" t="s">
        <v>256</v>
      </c>
      <c r="C37" s="308"/>
      <c r="D37" s="113">
        <v>0.13145650857421384</v>
      </c>
      <c r="E37" s="115">
        <v>89</v>
      </c>
      <c r="F37" s="114">
        <v>92</v>
      </c>
      <c r="G37" s="114">
        <v>90</v>
      </c>
      <c r="H37" s="114">
        <v>95</v>
      </c>
      <c r="I37" s="140">
        <v>98</v>
      </c>
      <c r="J37" s="115">
        <v>-9</v>
      </c>
      <c r="K37" s="116">
        <v>-9.183673469387756</v>
      </c>
    </row>
    <row r="38" spans="1:11" ht="14.1" customHeight="1" x14ac:dyDescent="0.2">
      <c r="A38" s="306">
        <v>43</v>
      </c>
      <c r="B38" s="307" t="s">
        <v>257</v>
      </c>
      <c r="C38" s="308"/>
      <c r="D38" s="113">
        <v>0.83305023411074841</v>
      </c>
      <c r="E38" s="115">
        <v>564</v>
      </c>
      <c r="F38" s="114">
        <v>564</v>
      </c>
      <c r="G38" s="114">
        <v>557</v>
      </c>
      <c r="H38" s="114">
        <v>532</v>
      </c>
      <c r="I38" s="140">
        <v>526</v>
      </c>
      <c r="J38" s="115">
        <v>38</v>
      </c>
      <c r="K38" s="116">
        <v>7.2243346007604563</v>
      </c>
    </row>
    <row r="39" spans="1:11" ht="14.1" customHeight="1" x14ac:dyDescent="0.2">
      <c r="A39" s="306">
        <v>51</v>
      </c>
      <c r="B39" s="307" t="s">
        <v>258</v>
      </c>
      <c r="C39" s="308"/>
      <c r="D39" s="113">
        <v>5.3646071813656704</v>
      </c>
      <c r="E39" s="115">
        <v>3632</v>
      </c>
      <c r="F39" s="114">
        <v>3691</v>
      </c>
      <c r="G39" s="114">
        <v>3718</v>
      </c>
      <c r="H39" s="114">
        <v>3731</v>
      </c>
      <c r="I39" s="140">
        <v>3688</v>
      </c>
      <c r="J39" s="115">
        <v>-56</v>
      </c>
      <c r="K39" s="116">
        <v>-1.5184381778741864</v>
      </c>
    </row>
    <row r="40" spans="1:11" ht="14.1" customHeight="1" x14ac:dyDescent="0.2">
      <c r="A40" s="306" t="s">
        <v>259</v>
      </c>
      <c r="B40" s="307" t="s">
        <v>260</v>
      </c>
      <c r="C40" s="308"/>
      <c r="D40" s="113">
        <v>3.9865294004696987</v>
      </c>
      <c r="E40" s="115">
        <v>2699</v>
      </c>
      <c r="F40" s="114">
        <v>2758</v>
      </c>
      <c r="G40" s="114">
        <v>2767</v>
      </c>
      <c r="H40" s="114">
        <v>2774</v>
      </c>
      <c r="I40" s="140">
        <v>2747</v>
      </c>
      <c r="J40" s="115">
        <v>-48</v>
      </c>
      <c r="K40" s="116">
        <v>-1.7473607571896614</v>
      </c>
    </row>
    <row r="41" spans="1:11" ht="14.1" customHeight="1" x14ac:dyDescent="0.2">
      <c r="A41" s="306"/>
      <c r="B41" s="307" t="s">
        <v>261</v>
      </c>
      <c r="C41" s="308"/>
      <c r="D41" s="113">
        <v>2.9245380559207126</v>
      </c>
      <c r="E41" s="115">
        <v>1980</v>
      </c>
      <c r="F41" s="114">
        <v>2028</v>
      </c>
      <c r="G41" s="114">
        <v>2035</v>
      </c>
      <c r="H41" s="114">
        <v>1980</v>
      </c>
      <c r="I41" s="140">
        <v>1962</v>
      </c>
      <c r="J41" s="115">
        <v>18</v>
      </c>
      <c r="K41" s="116">
        <v>0.91743119266055051</v>
      </c>
    </row>
    <row r="42" spans="1:11" ht="14.1" customHeight="1" x14ac:dyDescent="0.2">
      <c r="A42" s="306">
        <v>52</v>
      </c>
      <c r="B42" s="307" t="s">
        <v>262</v>
      </c>
      <c r="C42" s="308"/>
      <c r="D42" s="113">
        <v>5.3040485650562017</v>
      </c>
      <c r="E42" s="115">
        <v>3591</v>
      </c>
      <c r="F42" s="114">
        <v>3552</v>
      </c>
      <c r="G42" s="114">
        <v>3685</v>
      </c>
      <c r="H42" s="114">
        <v>3687</v>
      </c>
      <c r="I42" s="140">
        <v>3647</v>
      </c>
      <c r="J42" s="115">
        <v>-56</v>
      </c>
      <c r="K42" s="116">
        <v>-1.5355086372360844</v>
      </c>
    </row>
    <row r="43" spans="1:11" ht="14.1" customHeight="1" x14ac:dyDescent="0.2">
      <c r="A43" s="306" t="s">
        <v>263</v>
      </c>
      <c r="B43" s="307" t="s">
        <v>264</v>
      </c>
      <c r="C43" s="308"/>
      <c r="D43" s="113">
        <v>4.6024548395196669</v>
      </c>
      <c r="E43" s="115">
        <v>3116</v>
      </c>
      <c r="F43" s="114">
        <v>3102</v>
      </c>
      <c r="G43" s="114">
        <v>3193</v>
      </c>
      <c r="H43" s="114">
        <v>3195</v>
      </c>
      <c r="I43" s="140">
        <v>3178</v>
      </c>
      <c r="J43" s="115">
        <v>-62</v>
      </c>
      <c r="K43" s="116">
        <v>-1.9509125235997482</v>
      </c>
    </row>
    <row r="44" spans="1:11" ht="14.1" customHeight="1" x14ac:dyDescent="0.2">
      <c r="A44" s="306">
        <v>53</v>
      </c>
      <c r="B44" s="307" t="s">
        <v>265</v>
      </c>
      <c r="C44" s="308"/>
      <c r="D44" s="113">
        <v>0.69420852842562364</v>
      </c>
      <c r="E44" s="115">
        <v>470</v>
      </c>
      <c r="F44" s="114">
        <v>459</v>
      </c>
      <c r="G44" s="114">
        <v>461</v>
      </c>
      <c r="H44" s="114">
        <v>474</v>
      </c>
      <c r="I44" s="140">
        <v>476</v>
      </c>
      <c r="J44" s="115">
        <v>-6</v>
      </c>
      <c r="K44" s="116">
        <v>-1.2605042016806722</v>
      </c>
    </row>
    <row r="45" spans="1:11" ht="14.1" customHeight="1" x14ac:dyDescent="0.2">
      <c r="A45" s="306" t="s">
        <v>266</v>
      </c>
      <c r="B45" s="307" t="s">
        <v>267</v>
      </c>
      <c r="C45" s="308"/>
      <c r="D45" s="113">
        <v>0.61001728136123956</v>
      </c>
      <c r="E45" s="115">
        <v>413</v>
      </c>
      <c r="F45" s="114">
        <v>403</v>
      </c>
      <c r="G45" s="114">
        <v>402</v>
      </c>
      <c r="H45" s="114">
        <v>410</v>
      </c>
      <c r="I45" s="140">
        <v>411</v>
      </c>
      <c r="J45" s="115">
        <v>2</v>
      </c>
      <c r="K45" s="116">
        <v>0.48661800486618007</v>
      </c>
    </row>
    <row r="46" spans="1:11" ht="14.1" customHeight="1" x14ac:dyDescent="0.2">
      <c r="A46" s="306">
        <v>54</v>
      </c>
      <c r="B46" s="307" t="s">
        <v>268</v>
      </c>
      <c r="C46" s="308"/>
      <c r="D46" s="113">
        <v>3.1283694961818531</v>
      </c>
      <c r="E46" s="115">
        <v>2118</v>
      </c>
      <c r="F46" s="114">
        <v>2075</v>
      </c>
      <c r="G46" s="114">
        <v>2184</v>
      </c>
      <c r="H46" s="114">
        <v>2182</v>
      </c>
      <c r="I46" s="140">
        <v>2073</v>
      </c>
      <c r="J46" s="115">
        <v>45</v>
      </c>
      <c r="K46" s="116">
        <v>2.1707670043415339</v>
      </c>
    </row>
    <row r="47" spans="1:11" ht="14.1" customHeight="1" x14ac:dyDescent="0.2">
      <c r="A47" s="306">
        <v>61</v>
      </c>
      <c r="B47" s="307" t="s">
        <v>269</v>
      </c>
      <c r="C47" s="308"/>
      <c r="D47" s="113">
        <v>2.1136434131426967</v>
      </c>
      <c r="E47" s="115">
        <v>1431</v>
      </c>
      <c r="F47" s="114">
        <v>1410</v>
      </c>
      <c r="G47" s="114">
        <v>1414</v>
      </c>
      <c r="H47" s="114">
        <v>1381</v>
      </c>
      <c r="I47" s="140">
        <v>1361</v>
      </c>
      <c r="J47" s="115">
        <v>70</v>
      </c>
      <c r="K47" s="116">
        <v>5.143277002204262</v>
      </c>
    </row>
    <row r="48" spans="1:11" ht="14.1" customHeight="1" x14ac:dyDescent="0.2">
      <c r="A48" s="306">
        <v>62</v>
      </c>
      <c r="B48" s="307" t="s">
        <v>270</v>
      </c>
      <c r="C48" s="308"/>
      <c r="D48" s="113">
        <v>8.7012392360752102</v>
      </c>
      <c r="E48" s="115">
        <v>5891</v>
      </c>
      <c r="F48" s="114">
        <v>5968</v>
      </c>
      <c r="G48" s="114">
        <v>6050</v>
      </c>
      <c r="H48" s="114">
        <v>6145</v>
      </c>
      <c r="I48" s="140">
        <v>5904</v>
      </c>
      <c r="J48" s="115">
        <v>-13</v>
      </c>
      <c r="K48" s="116">
        <v>-0.22018970189701897</v>
      </c>
    </row>
    <row r="49" spans="1:11" ht="14.1" customHeight="1" x14ac:dyDescent="0.2">
      <c r="A49" s="306">
        <v>63</v>
      </c>
      <c r="B49" s="307" t="s">
        <v>271</v>
      </c>
      <c r="C49" s="308"/>
      <c r="D49" s="113">
        <v>4.094353278288998</v>
      </c>
      <c r="E49" s="115">
        <v>2772</v>
      </c>
      <c r="F49" s="114">
        <v>2743</v>
      </c>
      <c r="G49" s="114">
        <v>3033</v>
      </c>
      <c r="H49" s="114">
        <v>3035</v>
      </c>
      <c r="I49" s="140">
        <v>2705</v>
      </c>
      <c r="J49" s="115">
        <v>67</v>
      </c>
      <c r="K49" s="116">
        <v>2.4768946395563769</v>
      </c>
    </row>
    <row r="50" spans="1:11" ht="14.1" customHeight="1" x14ac:dyDescent="0.2">
      <c r="A50" s="306" t="s">
        <v>272</v>
      </c>
      <c r="B50" s="307" t="s">
        <v>273</v>
      </c>
      <c r="C50" s="308"/>
      <c r="D50" s="113">
        <v>1.1816315377457425</v>
      </c>
      <c r="E50" s="115">
        <v>800</v>
      </c>
      <c r="F50" s="114">
        <v>810</v>
      </c>
      <c r="G50" s="114">
        <v>883</v>
      </c>
      <c r="H50" s="114">
        <v>873</v>
      </c>
      <c r="I50" s="140">
        <v>782</v>
      </c>
      <c r="J50" s="115">
        <v>18</v>
      </c>
      <c r="K50" s="116">
        <v>2.3017902813299234</v>
      </c>
    </row>
    <row r="51" spans="1:11" ht="14.1" customHeight="1" x14ac:dyDescent="0.2">
      <c r="A51" s="306" t="s">
        <v>274</v>
      </c>
      <c r="B51" s="307" t="s">
        <v>275</v>
      </c>
      <c r="C51" s="308"/>
      <c r="D51" s="113">
        <v>2.5434618849977104</v>
      </c>
      <c r="E51" s="115">
        <v>1722</v>
      </c>
      <c r="F51" s="114">
        <v>1677</v>
      </c>
      <c r="G51" s="114">
        <v>1887</v>
      </c>
      <c r="H51" s="114">
        <v>1914</v>
      </c>
      <c r="I51" s="140">
        <v>1691</v>
      </c>
      <c r="J51" s="115">
        <v>31</v>
      </c>
      <c r="K51" s="116">
        <v>1.8332347723240685</v>
      </c>
    </row>
    <row r="52" spans="1:11" ht="14.1" customHeight="1" x14ac:dyDescent="0.2">
      <c r="A52" s="306">
        <v>71</v>
      </c>
      <c r="B52" s="307" t="s">
        <v>276</v>
      </c>
      <c r="C52" s="308"/>
      <c r="D52" s="113">
        <v>8.8312187052272417</v>
      </c>
      <c r="E52" s="115">
        <v>5979</v>
      </c>
      <c r="F52" s="114">
        <v>5955</v>
      </c>
      <c r="G52" s="114">
        <v>5960</v>
      </c>
      <c r="H52" s="114">
        <v>5920</v>
      </c>
      <c r="I52" s="140">
        <v>5885</v>
      </c>
      <c r="J52" s="115">
        <v>94</v>
      </c>
      <c r="K52" s="116">
        <v>1.5972812234494478</v>
      </c>
    </row>
    <row r="53" spans="1:11" ht="14.1" customHeight="1" x14ac:dyDescent="0.2">
      <c r="A53" s="306" t="s">
        <v>277</v>
      </c>
      <c r="B53" s="307" t="s">
        <v>278</v>
      </c>
      <c r="C53" s="308"/>
      <c r="D53" s="113">
        <v>2.9762344356970889</v>
      </c>
      <c r="E53" s="115">
        <v>2015</v>
      </c>
      <c r="F53" s="114">
        <v>2003</v>
      </c>
      <c r="G53" s="114">
        <v>1997</v>
      </c>
      <c r="H53" s="114">
        <v>1970</v>
      </c>
      <c r="I53" s="140">
        <v>1938</v>
      </c>
      <c r="J53" s="115">
        <v>77</v>
      </c>
      <c r="K53" s="116">
        <v>3.9731682146542826</v>
      </c>
    </row>
    <row r="54" spans="1:11" ht="14.1" customHeight="1" x14ac:dyDescent="0.2">
      <c r="A54" s="306" t="s">
        <v>279</v>
      </c>
      <c r="B54" s="307" t="s">
        <v>280</v>
      </c>
      <c r="C54" s="308"/>
      <c r="D54" s="113">
        <v>4.7723143730706177</v>
      </c>
      <c r="E54" s="115">
        <v>3231</v>
      </c>
      <c r="F54" s="114">
        <v>3226</v>
      </c>
      <c r="G54" s="114">
        <v>3234</v>
      </c>
      <c r="H54" s="114">
        <v>3229</v>
      </c>
      <c r="I54" s="140">
        <v>3231</v>
      </c>
      <c r="J54" s="115">
        <v>0</v>
      </c>
      <c r="K54" s="116">
        <v>0</v>
      </c>
    </row>
    <row r="55" spans="1:11" ht="14.1" customHeight="1" x14ac:dyDescent="0.2">
      <c r="A55" s="306">
        <v>72</v>
      </c>
      <c r="B55" s="307" t="s">
        <v>281</v>
      </c>
      <c r="C55" s="308"/>
      <c r="D55" s="113">
        <v>2.0545618362554094</v>
      </c>
      <c r="E55" s="115">
        <v>1391</v>
      </c>
      <c r="F55" s="114">
        <v>1394</v>
      </c>
      <c r="G55" s="114">
        <v>1407</v>
      </c>
      <c r="H55" s="114">
        <v>1462</v>
      </c>
      <c r="I55" s="140">
        <v>1481</v>
      </c>
      <c r="J55" s="115">
        <v>-90</v>
      </c>
      <c r="K55" s="116">
        <v>-6.0769750168804864</v>
      </c>
    </row>
    <row r="56" spans="1:11" ht="14.1" customHeight="1" x14ac:dyDescent="0.2">
      <c r="A56" s="306" t="s">
        <v>282</v>
      </c>
      <c r="B56" s="307" t="s">
        <v>283</v>
      </c>
      <c r="C56" s="308"/>
      <c r="D56" s="113">
        <v>0.4770837333648435</v>
      </c>
      <c r="E56" s="115">
        <v>323</v>
      </c>
      <c r="F56" s="114">
        <v>328</v>
      </c>
      <c r="G56" s="114">
        <v>333</v>
      </c>
      <c r="H56" s="114">
        <v>389</v>
      </c>
      <c r="I56" s="140">
        <v>394</v>
      </c>
      <c r="J56" s="115">
        <v>-71</v>
      </c>
      <c r="K56" s="116">
        <v>-18.020304568527919</v>
      </c>
    </row>
    <row r="57" spans="1:11" ht="14.1" customHeight="1" x14ac:dyDescent="0.2">
      <c r="A57" s="306" t="s">
        <v>284</v>
      </c>
      <c r="B57" s="307" t="s">
        <v>285</v>
      </c>
      <c r="C57" s="308"/>
      <c r="D57" s="113">
        <v>1.1845856165901067</v>
      </c>
      <c r="E57" s="115">
        <v>802</v>
      </c>
      <c r="F57" s="114">
        <v>794</v>
      </c>
      <c r="G57" s="114">
        <v>800</v>
      </c>
      <c r="H57" s="114">
        <v>810</v>
      </c>
      <c r="I57" s="140">
        <v>817</v>
      </c>
      <c r="J57" s="115">
        <v>-15</v>
      </c>
      <c r="K57" s="116">
        <v>-1.8359853121175032</v>
      </c>
    </row>
    <row r="58" spans="1:11" ht="14.1" customHeight="1" x14ac:dyDescent="0.2">
      <c r="A58" s="306">
        <v>73</v>
      </c>
      <c r="B58" s="307" t="s">
        <v>286</v>
      </c>
      <c r="C58" s="308"/>
      <c r="D58" s="113">
        <v>3.5685272439921421</v>
      </c>
      <c r="E58" s="115">
        <v>2416</v>
      </c>
      <c r="F58" s="114">
        <v>2423</v>
      </c>
      <c r="G58" s="114">
        <v>2427</v>
      </c>
      <c r="H58" s="114">
        <v>2402</v>
      </c>
      <c r="I58" s="140">
        <v>2383</v>
      </c>
      <c r="J58" s="115">
        <v>33</v>
      </c>
      <c r="K58" s="116">
        <v>1.3848090642047839</v>
      </c>
    </row>
    <row r="59" spans="1:11" ht="14.1" customHeight="1" x14ac:dyDescent="0.2">
      <c r="A59" s="306" t="s">
        <v>287</v>
      </c>
      <c r="B59" s="307" t="s">
        <v>288</v>
      </c>
      <c r="C59" s="308"/>
      <c r="D59" s="113">
        <v>3.2273311374680591</v>
      </c>
      <c r="E59" s="115">
        <v>2185</v>
      </c>
      <c r="F59" s="114">
        <v>2190</v>
      </c>
      <c r="G59" s="114">
        <v>2193</v>
      </c>
      <c r="H59" s="114">
        <v>2173</v>
      </c>
      <c r="I59" s="140">
        <v>2155</v>
      </c>
      <c r="J59" s="115">
        <v>30</v>
      </c>
      <c r="K59" s="116">
        <v>1.3921113689095128</v>
      </c>
    </row>
    <row r="60" spans="1:11" ht="14.1" customHeight="1" x14ac:dyDescent="0.2">
      <c r="A60" s="306">
        <v>81</v>
      </c>
      <c r="B60" s="307" t="s">
        <v>289</v>
      </c>
      <c r="C60" s="308"/>
      <c r="D60" s="113">
        <v>8.0587270874259627</v>
      </c>
      <c r="E60" s="115">
        <v>5456</v>
      </c>
      <c r="F60" s="114">
        <v>5514</v>
      </c>
      <c r="G60" s="114">
        <v>5526</v>
      </c>
      <c r="H60" s="114">
        <v>5392</v>
      </c>
      <c r="I60" s="140">
        <v>5407</v>
      </c>
      <c r="J60" s="115">
        <v>49</v>
      </c>
      <c r="K60" s="116">
        <v>0.90623266136489733</v>
      </c>
    </row>
    <row r="61" spans="1:11" ht="14.1" customHeight="1" x14ac:dyDescent="0.2">
      <c r="A61" s="306" t="s">
        <v>290</v>
      </c>
      <c r="B61" s="307" t="s">
        <v>291</v>
      </c>
      <c r="C61" s="308"/>
      <c r="D61" s="113">
        <v>1.6321285615113068</v>
      </c>
      <c r="E61" s="115">
        <v>1105</v>
      </c>
      <c r="F61" s="114">
        <v>1111</v>
      </c>
      <c r="G61" s="114">
        <v>1109</v>
      </c>
      <c r="H61" s="114">
        <v>1082</v>
      </c>
      <c r="I61" s="140">
        <v>1091</v>
      </c>
      <c r="J61" s="115">
        <v>14</v>
      </c>
      <c r="K61" s="116">
        <v>1.2832263978001832</v>
      </c>
    </row>
    <row r="62" spans="1:11" ht="14.1" customHeight="1" x14ac:dyDescent="0.2">
      <c r="A62" s="306" t="s">
        <v>292</v>
      </c>
      <c r="B62" s="307" t="s">
        <v>293</v>
      </c>
      <c r="C62" s="308"/>
      <c r="D62" s="113">
        <v>3.748726053498368</v>
      </c>
      <c r="E62" s="115">
        <v>2538</v>
      </c>
      <c r="F62" s="114">
        <v>2596</v>
      </c>
      <c r="G62" s="114">
        <v>2606</v>
      </c>
      <c r="H62" s="114">
        <v>2494</v>
      </c>
      <c r="I62" s="140">
        <v>2494</v>
      </c>
      <c r="J62" s="115">
        <v>44</v>
      </c>
      <c r="K62" s="116">
        <v>1.7642341619887731</v>
      </c>
    </row>
    <row r="63" spans="1:11" ht="14.1" customHeight="1" x14ac:dyDescent="0.2">
      <c r="A63" s="306"/>
      <c r="B63" s="307" t="s">
        <v>294</v>
      </c>
      <c r="C63" s="308"/>
      <c r="D63" s="113">
        <v>3.0840583135163877</v>
      </c>
      <c r="E63" s="115">
        <v>2088</v>
      </c>
      <c r="F63" s="114">
        <v>2137</v>
      </c>
      <c r="G63" s="114">
        <v>2150</v>
      </c>
      <c r="H63" s="114">
        <v>2057</v>
      </c>
      <c r="I63" s="140">
        <v>2064</v>
      </c>
      <c r="J63" s="115">
        <v>24</v>
      </c>
      <c r="K63" s="116">
        <v>1.1627906976744187</v>
      </c>
    </row>
    <row r="64" spans="1:11" ht="14.1" customHeight="1" x14ac:dyDescent="0.2">
      <c r="A64" s="306" t="s">
        <v>295</v>
      </c>
      <c r="B64" s="307" t="s">
        <v>296</v>
      </c>
      <c r="C64" s="308"/>
      <c r="D64" s="113">
        <v>0.76658346011255041</v>
      </c>
      <c r="E64" s="115">
        <v>519</v>
      </c>
      <c r="F64" s="114">
        <v>509</v>
      </c>
      <c r="G64" s="114">
        <v>511</v>
      </c>
      <c r="H64" s="114">
        <v>503</v>
      </c>
      <c r="I64" s="140">
        <v>508</v>
      </c>
      <c r="J64" s="115">
        <v>11</v>
      </c>
      <c r="K64" s="116">
        <v>2.1653543307086616</v>
      </c>
    </row>
    <row r="65" spans="1:11" ht="14.1" customHeight="1" x14ac:dyDescent="0.2">
      <c r="A65" s="306" t="s">
        <v>297</v>
      </c>
      <c r="B65" s="307" t="s">
        <v>298</v>
      </c>
      <c r="C65" s="308"/>
      <c r="D65" s="113">
        <v>1.1255040397028198</v>
      </c>
      <c r="E65" s="115">
        <v>762</v>
      </c>
      <c r="F65" s="114">
        <v>763</v>
      </c>
      <c r="G65" s="114">
        <v>769</v>
      </c>
      <c r="H65" s="114">
        <v>780</v>
      </c>
      <c r="I65" s="140">
        <v>778</v>
      </c>
      <c r="J65" s="115">
        <v>-16</v>
      </c>
      <c r="K65" s="116">
        <v>-2.0565552699228791</v>
      </c>
    </row>
    <row r="66" spans="1:11" ht="14.1" customHeight="1" x14ac:dyDescent="0.2">
      <c r="A66" s="306">
        <v>82</v>
      </c>
      <c r="B66" s="307" t="s">
        <v>299</v>
      </c>
      <c r="C66" s="308"/>
      <c r="D66" s="113">
        <v>3.8801825620725818</v>
      </c>
      <c r="E66" s="115">
        <v>2627</v>
      </c>
      <c r="F66" s="114">
        <v>2642</v>
      </c>
      <c r="G66" s="114">
        <v>2649</v>
      </c>
      <c r="H66" s="114">
        <v>2624</v>
      </c>
      <c r="I66" s="140">
        <v>2629</v>
      </c>
      <c r="J66" s="115">
        <v>-2</v>
      </c>
      <c r="K66" s="116">
        <v>-7.6074553062000755E-2</v>
      </c>
    </row>
    <row r="67" spans="1:11" ht="14.1" customHeight="1" x14ac:dyDescent="0.2">
      <c r="A67" s="306" t="s">
        <v>300</v>
      </c>
      <c r="B67" s="307" t="s">
        <v>301</v>
      </c>
      <c r="C67" s="308"/>
      <c r="D67" s="113">
        <v>2.728091812770483</v>
      </c>
      <c r="E67" s="115">
        <v>1847</v>
      </c>
      <c r="F67" s="114">
        <v>1835</v>
      </c>
      <c r="G67" s="114">
        <v>1834</v>
      </c>
      <c r="H67" s="114">
        <v>1817</v>
      </c>
      <c r="I67" s="140">
        <v>1809</v>
      </c>
      <c r="J67" s="115">
        <v>38</v>
      </c>
      <c r="K67" s="116">
        <v>2.1006080707573247</v>
      </c>
    </row>
    <row r="68" spans="1:11" ht="14.1" customHeight="1" x14ac:dyDescent="0.2">
      <c r="A68" s="306" t="s">
        <v>302</v>
      </c>
      <c r="B68" s="307" t="s">
        <v>303</v>
      </c>
      <c r="C68" s="308"/>
      <c r="D68" s="113">
        <v>0.66466773998198014</v>
      </c>
      <c r="E68" s="115">
        <v>450</v>
      </c>
      <c r="F68" s="114">
        <v>474</v>
      </c>
      <c r="G68" s="114">
        <v>478</v>
      </c>
      <c r="H68" s="114">
        <v>478</v>
      </c>
      <c r="I68" s="140">
        <v>489</v>
      </c>
      <c r="J68" s="115">
        <v>-39</v>
      </c>
      <c r="K68" s="116">
        <v>-7.9754601226993866</v>
      </c>
    </row>
    <row r="69" spans="1:11" ht="14.1" customHeight="1" x14ac:dyDescent="0.2">
      <c r="A69" s="306">
        <v>83</v>
      </c>
      <c r="B69" s="307" t="s">
        <v>304</v>
      </c>
      <c r="C69" s="308"/>
      <c r="D69" s="113">
        <v>6.1090350501454882</v>
      </c>
      <c r="E69" s="115">
        <v>4136</v>
      </c>
      <c r="F69" s="114">
        <v>4099</v>
      </c>
      <c r="G69" s="114">
        <v>4067</v>
      </c>
      <c r="H69" s="114">
        <v>4312</v>
      </c>
      <c r="I69" s="140">
        <v>4291</v>
      </c>
      <c r="J69" s="115">
        <v>-155</v>
      </c>
      <c r="K69" s="116">
        <v>-3.61221160568632</v>
      </c>
    </row>
    <row r="70" spans="1:11" ht="14.1" customHeight="1" x14ac:dyDescent="0.2">
      <c r="A70" s="306" t="s">
        <v>305</v>
      </c>
      <c r="B70" s="307" t="s">
        <v>306</v>
      </c>
      <c r="C70" s="308"/>
      <c r="D70" s="113">
        <v>5.3040485650562017</v>
      </c>
      <c r="E70" s="115">
        <v>3591</v>
      </c>
      <c r="F70" s="114">
        <v>3593</v>
      </c>
      <c r="G70" s="114">
        <v>3573</v>
      </c>
      <c r="H70" s="114">
        <v>3754</v>
      </c>
      <c r="I70" s="140">
        <v>3763</v>
      </c>
      <c r="J70" s="115">
        <v>-172</v>
      </c>
      <c r="K70" s="116">
        <v>-4.5708211533351051</v>
      </c>
    </row>
    <row r="71" spans="1:11" ht="14.1" customHeight="1" x14ac:dyDescent="0.2">
      <c r="A71" s="306"/>
      <c r="B71" s="307" t="s">
        <v>307</v>
      </c>
      <c r="C71" s="308"/>
      <c r="D71" s="113">
        <v>3.4828589575055759</v>
      </c>
      <c r="E71" s="115">
        <v>2358</v>
      </c>
      <c r="F71" s="114">
        <v>2378</v>
      </c>
      <c r="G71" s="114">
        <v>2382</v>
      </c>
      <c r="H71" s="114">
        <v>2592</v>
      </c>
      <c r="I71" s="140">
        <v>2605</v>
      </c>
      <c r="J71" s="115">
        <v>-247</v>
      </c>
      <c r="K71" s="116">
        <v>-9.4817658349328209</v>
      </c>
    </row>
    <row r="72" spans="1:11" ht="14.1" customHeight="1" x14ac:dyDescent="0.2">
      <c r="A72" s="306">
        <v>84</v>
      </c>
      <c r="B72" s="307" t="s">
        <v>308</v>
      </c>
      <c r="C72" s="308"/>
      <c r="D72" s="113">
        <v>2.9777114751192708</v>
      </c>
      <c r="E72" s="115">
        <v>2016</v>
      </c>
      <c r="F72" s="114">
        <v>2030</v>
      </c>
      <c r="G72" s="114">
        <v>2054</v>
      </c>
      <c r="H72" s="114">
        <v>2039</v>
      </c>
      <c r="I72" s="140">
        <v>2098</v>
      </c>
      <c r="J72" s="115">
        <v>-82</v>
      </c>
      <c r="K72" s="116">
        <v>-3.9084842707340326</v>
      </c>
    </row>
    <row r="73" spans="1:11" ht="14.1" customHeight="1" x14ac:dyDescent="0.2">
      <c r="A73" s="306" t="s">
        <v>309</v>
      </c>
      <c r="B73" s="307" t="s">
        <v>310</v>
      </c>
      <c r="C73" s="308"/>
      <c r="D73" s="113">
        <v>2.0220669689674016</v>
      </c>
      <c r="E73" s="115">
        <v>1369</v>
      </c>
      <c r="F73" s="114">
        <v>1375</v>
      </c>
      <c r="G73" s="114">
        <v>1383</v>
      </c>
      <c r="H73" s="114">
        <v>1376</v>
      </c>
      <c r="I73" s="140">
        <v>1459</v>
      </c>
      <c r="J73" s="115">
        <v>-90</v>
      </c>
      <c r="K73" s="116">
        <v>-6.1686086360520909</v>
      </c>
    </row>
    <row r="74" spans="1:11" ht="14.1" customHeight="1" x14ac:dyDescent="0.2">
      <c r="A74" s="306" t="s">
        <v>311</v>
      </c>
      <c r="B74" s="307" t="s">
        <v>312</v>
      </c>
      <c r="C74" s="308"/>
      <c r="D74" s="113">
        <v>0.24814262292660591</v>
      </c>
      <c r="E74" s="115">
        <v>168</v>
      </c>
      <c r="F74" s="114">
        <v>166</v>
      </c>
      <c r="G74" s="114">
        <v>166</v>
      </c>
      <c r="H74" s="114">
        <v>163</v>
      </c>
      <c r="I74" s="140">
        <v>167</v>
      </c>
      <c r="J74" s="115">
        <v>1</v>
      </c>
      <c r="K74" s="116">
        <v>0.59880239520958078</v>
      </c>
    </row>
    <row r="75" spans="1:11" ht="14.1" customHeight="1" x14ac:dyDescent="0.2">
      <c r="A75" s="306" t="s">
        <v>313</v>
      </c>
      <c r="B75" s="307" t="s">
        <v>314</v>
      </c>
      <c r="C75" s="308"/>
      <c r="D75" s="113">
        <v>0.30870123923607523</v>
      </c>
      <c r="E75" s="115">
        <v>209</v>
      </c>
      <c r="F75" s="114">
        <v>219</v>
      </c>
      <c r="G75" s="114">
        <v>228</v>
      </c>
      <c r="H75" s="114">
        <v>228</v>
      </c>
      <c r="I75" s="140">
        <v>221</v>
      </c>
      <c r="J75" s="115">
        <v>-12</v>
      </c>
      <c r="K75" s="116">
        <v>-5.4298642533936654</v>
      </c>
    </row>
    <row r="76" spans="1:11" ht="14.1" customHeight="1" x14ac:dyDescent="0.2">
      <c r="A76" s="306">
        <v>91</v>
      </c>
      <c r="B76" s="307" t="s">
        <v>315</v>
      </c>
      <c r="C76" s="308"/>
      <c r="D76" s="113">
        <v>3.840302497673663E-2</v>
      </c>
      <c r="E76" s="115">
        <v>26</v>
      </c>
      <c r="F76" s="114">
        <v>24</v>
      </c>
      <c r="G76" s="114">
        <v>23</v>
      </c>
      <c r="H76" s="114">
        <v>23</v>
      </c>
      <c r="I76" s="140" t="s">
        <v>513</v>
      </c>
      <c r="J76" s="115" t="s">
        <v>513</v>
      </c>
      <c r="K76" s="116" t="s">
        <v>513</v>
      </c>
    </row>
    <row r="77" spans="1:11" ht="14.1" customHeight="1" x14ac:dyDescent="0.2">
      <c r="A77" s="306">
        <v>92</v>
      </c>
      <c r="B77" s="307" t="s">
        <v>316</v>
      </c>
      <c r="C77" s="308"/>
      <c r="D77" s="113">
        <v>0.60410912367251079</v>
      </c>
      <c r="E77" s="115">
        <v>409</v>
      </c>
      <c r="F77" s="114">
        <v>420</v>
      </c>
      <c r="G77" s="114">
        <v>423</v>
      </c>
      <c r="H77" s="114">
        <v>439</v>
      </c>
      <c r="I77" s="140">
        <v>431</v>
      </c>
      <c r="J77" s="115">
        <v>-22</v>
      </c>
      <c r="K77" s="116">
        <v>-5.1044083526682131</v>
      </c>
    </row>
    <row r="78" spans="1:11" ht="14.1" customHeight="1" x14ac:dyDescent="0.2">
      <c r="A78" s="306">
        <v>93</v>
      </c>
      <c r="B78" s="307" t="s">
        <v>317</v>
      </c>
      <c r="C78" s="308"/>
      <c r="D78" s="113">
        <v>9.6007562441841568E-2</v>
      </c>
      <c r="E78" s="115">
        <v>65</v>
      </c>
      <c r="F78" s="114">
        <v>68</v>
      </c>
      <c r="G78" s="114">
        <v>66</v>
      </c>
      <c r="H78" s="114">
        <v>71</v>
      </c>
      <c r="I78" s="140">
        <v>67</v>
      </c>
      <c r="J78" s="115">
        <v>-2</v>
      </c>
      <c r="K78" s="116">
        <v>-2.9850746268656718</v>
      </c>
    </row>
    <row r="79" spans="1:11" ht="14.1" customHeight="1" x14ac:dyDescent="0.2">
      <c r="A79" s="306">
        <v>94</v>
      </c>
      <c r="B79" s="307" t="s">
        <v>318</v>
      </c>
      <c r="C79" s="308"/>
      <c r="D79" s="113">
        <v>0.13145650857421384</v>
      </c>
      <c r="E79" s="115">
        <v>89</v>
      </c>
      <c r="F79" s="114">
        <v>93</v>
      </c>
      <c r="G79" s="114">
        <v>90</v>
      </c>
      <c r="H79" s="114">
        <v>94</v>
      </c>
      <c r="I79" s="140">
        <v>81</v>
      </c>
      <c r="J79" s="115">
        <v>8</v>
      </c>
      <c r="K79" s="116">
        <v>9.8765432098765427</v>
      </c>
    </row>
    <row r="80" spans="1:11" ht="14.1" customHeight="1" x14ac:dyDescent="0.2">
      <c r="A80" s="306" t="s">
        <v>319</v>
      </c>
      <c r="B80" s="307" t="s">
        <v>320</v>
      </c>
      <c r="C80" s="308"/>
      <c r="D80" s="113">
        <v>5.9081576887287119E-3</v>
      </c>
      <c r="E80" s="115">
        <v>4</v>
      </c>
      <c r="F80" s="114">
        <v>5</v>
      </c>
      <c r="G80" s="114">
        <v>6</v>
      </c>
      <c r="H80" s="114">
        <v>3</v>
      </c>
      <c r="I80" s="140" t="s">
        <v>513</v>
      </c>
      <c r="J80" s="115" t="s">
        <v>513</v>
      </c>
      <c r="K80" s="116" t="s">
        <v>513</v>
      </c>
    </row>
    <row r="81" spans="1:11" ht="14.1" customHeight="1" x14ac:dyDescent="0.2">
      <c r="A81" s="310" t="s">
        <v>321</v>
      </c>
      <c r="B81" s="311" t="s">
        <v>224</v>
      </c>
      <c r="C81" s="312"/>
      <c r="D81" s="125">
        <v>0.84634358891038797</v>
      </c>
      <c r="E81" s="143">
        <v>573</v>
      </c>
      <c r="F81" s="144">
        <v>580</v>
      </c>
      <c r="G81" s="144">
        <v>589</v>
      </c>
      <c r="H81" s="144">
        <v>582</v>
      </c>
      <c r="I81" s="145">
        <v>588</v>
      </c>
      <c r="J81" s="143">
        <v>-15</v>
      </c>
      <c r="K81" s="146">
        <v>-2.5510204081632653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10174</v>
      </c>
      <c r="E12" s="114">
        <v>10614</v>
      </c>
      <c r="F12" s="114">
        <v>10808</v>
      </c>
      <c r="G12" s="114">
        <v>10795</v>
      </c>
      <c r="H12" s="140">
        <v>10441</v>
      </c>
      <c r="I12" s="115">
        <v>-267</v>
      </c>
      <c r="J12" s="116">
        <v>-2.5572263193180729</v>
      </c>
      <c r="K12"/>
      <c r="L12"/>
      <c r="M12"/>
      <c r="N12"/>
      <c r="O12"/>
      <c r="P12"/>
    </row>
    <row r="13" spans="1:16" s="110" customFormat="1" ht="14.45" customHeight="1" x14ac:dyDescent="0.2">
      <c r="A13" s="120" t="s">
        <v>105</v>
      </c>
      <c r="B13" s="119" t="s">
        <v>106</v>
      </c>
      <c r="C13" s="113">
        <v>46.255160212305874</v>
      </c>
      <c r="D13" s="115">
        <v>4706</v>
      </c>
      <c r="E13" s="114">
        <v>4904</v>
      </c>
      <c r="F13" s="114">
        <v>5004</v>
      </c>
      <c r="G13" s="114">
        <v>4988</v>
      </c>
      <c r="H13" s="140">
        <v>4789</v>
      </c>
      <c r="I13" s="115">
        <v>-83</v>
      </c>
      <c r="J13" s="116">
        <v>-1.7331384422635205</v>
      </c>
      <c r="K13"/>
      <c r="L13"/>
      <c r="M13"/>
      <c r="N13"/>
      <c r="O13"/>
      <c r="P13"/>
    </row>
    <row r="14" spans="1:16" s="110" customFormat="1" ht="14.45" customHeight="1" x14ac:dyDescent="0.2">
      <c r="A14" s="120"/>
      <c r="B14" s="119" t="s">
        <v>107</v>
      </c>
      <c r="C14" s="113">
        <v>53.744839787694126</v>
      </c>
      <c r="D14" s="115">
        <v>5468</v>
      </c>
      <c r="E14" s="114">
        <v>5710</v>
      </c>
      <c r="F14" s="114">
        <v>5804</v>
      </c>
      <c r="G14" s="114">
        <v>5807</v>
      </c>
      <c r="H14" s="140">
        <v>5652</v>
      </c>
      <c r="I14" s="115">
        <v>-184</v>
      </c>
      <c r="J14" s="116">
        <v>-3.2554847841472045</v>
      </c>
      <c r="K14"/>
      <c r="L14"/>
      <c r="M14"/>
      <c r="N14"/>
      <c r="O14"/>
      <c r="P14"/>
    </row>
    <row r="15" spans="1:16" s="110" customFormat="1" ht="14.45" customHeight="1" x14ac:dyDescent="0.2">
      <c r="A15" s="118" t="s">
        <v>105</v>
      </c>
      <c r="B15" s="121" t="s">
        <v>108</v>
      </c>
      <c r="C15" s="113">
        <v>12.728523687831728</v>
      </c>
      <c r="D15" s="115">
        <v>1295</v>
      </c>
      <c r="E15" s="114">
        <v>1339</v>
      </c>
      <c r="F15" s="114">
        <v>1371</v>
      </c>
      <c r="G15" s="114">
        <v>1437</v>
      </c>
      <c r="H15" s="140">
        <v>1278</v>
      </c>
      <c r="I15" s="115">
        <v>17</v>
      </c>
      <c r="J15" s="116">
        <v>1.3302034428794993</v>
      </c>
      <c r="K15"/>
      <c r="L15"/>
      <c r="M15"/>
      <c r="N15"/>
      <c r="O15"/>
      <c r="P15"/>
    </row>
    <row r="16" spans="1:16" s="110" customFormat="1" ht="14.45" customHeight="1" x14ac:dyDescent="0.2">
      <c r="A16" s="118"/>
      <c r="B16" s="121" t="s">
        <v>109</v>
      </c>
      <c r="C16" s="113">
        <v>36.996264989188127</v>
      </c>
      <c r="D16" s="115">
        <v>3764</v>
      </c>
      <c r="E16" s="114">
        <v>4004</v>
      </c>
      <c r="F16" s="114">
        <v>4052</v>
      </c>
      <c r="G16" s="114">
        <v>4032</v>
      </c>
      <c r="H16" s="140">
        <v>4013</v>
      </c>
      <c r="I16" s="115">
        <v>-249</v>
      </c>
      <c r="J16" s="116">
        <v>-6.2048342885621732</v>
      </c>
      <c r="K16"/>
      <c r="L16"/>
      <c r="M16"/>
      <c r="N16"/>
      <c r="O16"/>
      <c r="P16"/>
    </row>
    <row r="17" spans="1:16" s="110" customFormat="1" ht="14.45" customHeight="1" x14ac:dyDescent="0.2">
      <c r="A17" s="118"/>
      <c r="B17" s="121" t="s">
        <v>110</v>
      </c>
      <c r="C17" s="113">
        <v>25.987812069982308</v>
      </c>
      <c r="D17" s="115">
        <v>2644</v>
      </c>
      <c r="E17" s="114">
        <v>2773</v>
      </c>
      <c r="F17" s="114">
        <v>2839</v>
      </c>
      <c r="G17" s="114">
        <v>2851</v>
      </c>
      <c r="H17" s="140">
        <v>2812</v>
      </c>
      <c r="I17" s="115">
        <v>-168</v>
      </c>
      <c r="J17" s="116">
        <v>-5.9743954480796582</v>
      </c>
      <c r="K17"/>
      <c r="L17"/>
      <c r="M17"/>
      <c r="N17"/>
      <c r="O17"/>
      <c r="P17"/>
    </row>
    <row r="18" spans="1:16" s="110" customFormat="1" ht="14.45" customHeight="1" x14ac:dyDescent="0.2">
      <c r="A18" s="120"/>
      <c r="B18" s="121" t="s">
        <v>111</v>
      </c>
      <c r="C18" s="113">
        <v>24.287399252997837</v>
      </c>
      <c r="D18" s="115">
        <v>2471</v>
      </c>
      <c r="E18" s="114">
        <v>2498</v>
      </c>
      <c r="F18" s="114">
        <v>2546</v>
      </c>
      <c r="G18" s="114">
        <v>2475</v>
      </c>
      <c r="H18" s="140">
        <v>2338</v>
      </c>
      <c r="I18" s="115">
        <v>133</v>
      </c>
      <c r="J18" s="116">
        <v>5.6886227544910177</v>
      </c>
      <c r="K18"/>
      <c r="L18"/>
      <c r="M18"/>
      <c r="N18"/>
      <c r="O18"/>
      <c r="P18"/>
    </row>
    <row r="19" spans="1:16" s="110" customFormat="1" ht="14.45" customHeight="1" x14ac:dyDescent="0.2">
      <c r="A19" s="120"/>
      <c r="B19" s="121" t="s">
        <v>112</v>
      </c>
      <c r="C19" s="113">
        <v>3.2828779241203065</v>
      </c>
      <c r="D19" s="115">
        <v>334</v>
      </c>
      <c r="E19" s="114">
        <v>333</v>
      </c>
      <c r="F19" s="114">
        <v>336</v>
      </c>
      <c r="G19" s="114">
        <v>284</v>
      </c>
      <c r="H19" s="140">
        <v>280</v>
      </c>
      <c r="I19" s="115">
        <v>54</v>
      </c>
      <c r="J19" s="116">
        <v>19.285714285714285</v>
      </c>
      <c r="K19"/>
      <c r="L19"/>
      <c r="M19"/>
      <c r="N19"/>
      <c r="O19"/>
      <c r="P19"/>
    </row>
    <row r="20" spans="1:16" s="110" customFormat="1" ht="14.45" customHeight="1" x14ac:dyDescent="0.2">
      <c r="A20" s="120" t="s">
        <v>113</v>
      </c>
      <c r="B20" s="119" t="s">
        <v>116</v>
      </c>
      <c r="C20" s="113">
        <v>96.766266954983294</v>
      </c>
      <c r="D20" s="115">
        <v>9845</v>
      </c>
      <c r="E20" s="114">
        <v>10259</v>
      </c>
      <c r="F20" s="114">
        <v>10452</v>
      </c>
      <c r="G20" s="114">
        <v>10429</v>
      </c>
      <c r="H20" s="140">
        <v>10128</v>
      </c>
      <c r="I20" s="115">
        <v>-283</v>
      </c>
      <c r="J20" s="116">
        <v>-2.7942338072669828</v>
      </c>
      <c r="K20"/>
      <c r="L20"/>
      <c r="M20"/>
      <c r="N20"/>
      <c r="O20"/>
      <c r="P20"/>
    </row>
    <row r="21" spans="1:16" s="110" customFormat="1" ht="14.45" customHeight="1" x14ac:dyDescent="0.2">
      <c r="A21" s="123"/>
      <c r="B21" s="124" t="s">
        <v>117</v>
      </c>
      <c r="C21" s="125">
        <v>3.1452722626302339</v>
      </c>
      <c r="D21" s="143">
        <v>320</v>
      </c>
      <c r="E21" s="144">
        <v>345</v>
      </c>
      <c r="F21" s="144">
        <v>347</v>
      </c>
      <c r="G21" s="144">
        <v>355</v>
      </c>
      <c r="H21" s="145">
        <v>301</v>
      </c>
      <c r="I21" s="143">
        <v>19</v>
      </c>
      <c r="J21" s="146">
        <v>6.3122923588039868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11202</v>
      </c>
      <c r="E56" s="114">
        <v>11600</v>
      </c>
      <c r="F56" s="114">
        <v>11826</v>
      </c>
      <c r="G56" s="114">
        <v>11819</v>
      </c>
      <c r="H56" s="140">
        <v>11347</v>
      </c>
      <c r="I56" s="115">
        <v>-145</v>
      </c>
      <c r="J56" s="116">
        <v>-1.2778708028553802</v>
      </c>
      <c r="K56"/>
      <c r="L56"/>
      <c r="M56"/>
      <c r="N56"/>
      <c r="O56"/>
      <c r="P56"/>
    </row>
    <row r="57" spans="1:16" s="110" customFormat="1" ht="14.45" customHeight="1" x14ac:dyDescent="0.2">
      <c r="A57" s="120" t="s">
        <v>105</v>
      </c>
      <c r="B57" s="119" t="s">
        <v>106</v>
      </c>
      <c r="C57" s="113">
        <v>46.000714158186035</v>
      </c>
      <c r="D57" s="115">
        <v>5153</v>
      </c>
      <c r="E57" s="114">
        <v>5353</v>
      </c>
      <c r="F57" s="114">
        <v>5452</v>
      </c>
      <c r="G57" s="114">
        <v>5408</v>
      </c>
      <c r="H57" s="140">
        <v>5154</v>
      </c>
      <c r="I57" s="115">
        <v>-1</v>
      </c>
      <c r="J57" s="116">
        <v>-1.9402405898331393E-2</v>
      </c>
    </row>
    <row r="58" spans="1:16" s="110" customFormat="1" ht="14.45" customHeight="1" x14ac:dyDescent="0.2">
      <c r="A58" s="120"/>
      <c r="B58" s="119" t="s">
        <v>107</v>
      </c>
      <c r="C58" s="113">
        <v>53.999285841813965</v>
      </c>
      <c r="D58" s="115">
        <v>6049</v>
      </c>
      <c r="E58" s="114">
        <v>6247</v>
      </c>
      <c r="F58" s="114">
        <v>6374</v>
      </c>
      <c r="G58" s="114">
        <v>6411</v>
      </c>
      <c r="H58" s="140">
        <v>6193</v>
      </c>
      <c r="I58" s="115">
        <v>-144</v>
      </c>
      <c r="J58" s="116">
        <v>-2.3252058776037461</v>
      </c>
    </row>
    <row r="59" spans="1:16" s="110" customFormat="1" ht="14.45" customHeight="1" x14ac:dyDescent="0.2">
      <c r="A59" s="118" t="s">
        <v>105</v>
      </c>
      <c r="B59" s="121" t="s">
        <v>108</v>
      </c>
      <c r="C59" s="113">
        <v>11.292626316729155</v>
      </c>
      <c r="D59" s="115">
        <v>1265</v>
      </c>
      <c r="E59" s="114">
        <v>1343</v>
      </c>
      <c r="F59" s="114">
        <v>1395</v>
      </c>
      <c r="G59" s="114">
        <v>1469</v>
      </c>
      <c r="H59" s="140">
        <v>1220</v>
      </c>
      <c r="I59" s="115">
        <v>45</v>
      </c>
      <c r="J59" s="116">
        <v>3.6885245901639343</v>
      </c>
    </row>
    <row r="60" spans="1:16" s="110" customFormat="1" ht="14.45" customHeight="1" x14ac:dyDescent="0.2">
      <c r="A60" s="118"/>
      <c r="B60" s="121" t="s">
        <v>109</v>
      </c>
      <c r="C60" s="113">
        <v>36.877343331547941</v>
      </c>
      <c r="D60" s="115">
        <v>4131</v>
      </c>
      <c r="E60" s="114">
        <v>4321</v>
      </c>
      <c r="F60" s="114">
        <v>4357</v>
      </c>
      <c r="G60" s="114">
        <v>4391</v>
      </c>
      <c r="H60" s="140">
        <v>4319</v>
      </c>
      <c r="I60" s="115">
        <v>-188</v>
      </c>
      <c r="J60" s="116">
        <v>-4.3528594582079183</v>
      </c>
    </row>
    <row r="61" spans="1:16" s="110" customFormat="1" ht="14.45" customHeight="1" x14ac:dyDescent="0.2">
      <c r="A61" s="118"/>
      <c r="B61" s="121" t="s">
        <v>110</v>
      </c>
      <c r="C61" s="113">
        <v>26.718443135154438</v>
      </c>
      <c r="D61" s="115">
        <v>2993</v>
      </c>
      <c r="E61" s="114">
        <v>3081</v>
      </c>
      <c r="F61" s="114">
        <v>3176</v>
      </c>
      <c r="G61" s="114">
        <v>3166</v>
      </c>
      <c r="H61" s="140">
        <v>3141</v>
      </c>
      <c r="I61" s="115">
        <v>-148</v>
      </c>
      <c r="J61" s="116">
        <v>-4.7118751989812164</v>
      </c>
    </row>
    <row r="62" spans="1:16" s="110" customFormat="1" ht="14.45" customHeight="1" x14ac:dyDescent="0.2">
      <c r="A62" s="120"/>
      <c r="B62" s="121" t="s">
        <v>111</v>
      </c>
      <c r="C62" s="113">
        <v>25.11158721656847</v>
      </c>
      <c r="D62" s="115">
        <v>2813</v>
      </c>
      <c r="E62" s="114">
        <v>2855</v>
      </c>
      <c r="F62" s="114">
        <v>2898</v>
      </c>
      <c r="G62" s="114">
        <v>2793</v>
      </c>
      <c r="H62" s="140">
        <v>2667</v>
      </c>
      <c r="I62" s="115">
        <v>146</v>
      </c>
      <c r="J62" s="116">
        <v>5.4743157105361826</v>
      </c>
    </row>
    <row r="63" spans="1:16" s="110" customFormat="1" ht="14.45" customHeight="1" x14ac:dyDescent="0.2">
      <c r="A63" s="120"/>
      <c r="B63" s="121" t="s">
        <v>112</v>
      </c>
      <c r="C63" s="113">
        <v>3.2494197464738441</v>
      </c>
      <c r="D63" s="115">
        <v>364</v>
      </c>
      <c r="E63" s="114">
        <v>370</v>
      </c>
      <c r="F63" s="114">
        <v>378</v>
      </c>
      <c r="G63" s="114">
        <v>315</v>
      </c>
      <c r="H63" s="140">
        <v>317</v>
      </c>
      <c r="I63" s="115">
        <v>47</v>
      </c>
      <c r="J63" s="116">
        <v>14.826498422712934</v>
      </c>
    </row>
    <row r="64" spans="1:16" s="110" customFormat="1" ht="14.45" customHeight="1" x14ac:dyDescent="0.2">
      <c r="A64" s="120" t="s">
        <v>113</v>
      </c>
      <c r="B64" s="119" t="s">
        <v>116</v>
      </c>
      <c r="C64" s="113">
        <v>97.777182645956074</v>
      </c>
      <c r="D64" s="115">
        <v>10953</v>
      </c>
      <c r="E64" s="114">
        <v>11336</v>
      </c>
      <c r="F64" s="114">
        <v>11551</v>
      </c>
      <c r="G64" s="114">
        <v>11541</v>
      </c>
      <c r="H64" s="140">
        <v>11114</v>
      </c>
      <c r="I64" s="115">
        <v>-161</v>
      </c>
      <c r="J64" s="116">
        <v>-1.448623357926939</v>
      </c>
    </row>
    <row r="65" spans="1:10" s="110" customFormat="1" ht="14.45" customHeight="1" x14ac:dyDescent="0.2">
      <c r="A65" s="123"/>
      <c r="B65" s="124" t="s">
        <v>117</v>
      </c>
      <c r="C65" s="125">
        <v>2.1246206034636672</v>
      </c>
      <c r="D65" s="143">
        <v>238</v>
      </c>
      <c r="E65" s="144">
        <v>255</v>
      </c>
      <c r="F65" s="144">
        <v>266</v>
      </c>
      <c r="G65" s="144">
        <v>268</v>
      </c>
      <c r="H65" s="145">
        <v>220</v>
      </c>
      <c r="I65" s="143">
        <v>18</v>
      </c>
      <c r="J65" s="146">
        <v>8.1818181818181817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10174</v>
      </c>
      <c r="G11" s="114">
        <v>10614</v>
      </c>
      <c r="H11" s="114">
        <v>10808</v>
      </c>
      <c r="I11" s="114">
        <v>10795</v>
      </c>
      <c r="J11" s="140">
        <v>10441</v>
      </c>
      <c r="K11" s="114">
        <v>-267</v>
      </c>
      <c r="L11" s="116">
        <v>-2.5572263193180729</v>
      </c>
    </row>
    <row r="12" spans="1:17" s="110" customFormat="1" ht="24" customHeight="1" x14ac:dyDescent="0.2">
      <c r="A12" s="604" t="s">
        <v>185</v>
      </c>
      <c r="B12" s="605"/>
      <c r="C12" s="605"/>
      <c r="D12" s="606"/>
      <c r="E12" s="113">
        <v>46.255160212305874</v>
      </c>
      <c r="F12" s="115">
        <v>4706</v>
      </c>
      <c r="G12" s="114">
        <v>4904</v>
      </c>
      <c r="H12" s="114">
        <v>5004</v>
      </c>
      <c r="I12" s="114">
        <v>4988</v>
      </c>
      <c r="J12" s="140">
        <v>4789</v>
      </c>
      <c r="K12" s="114">
        <v>-83</v>
      </c>
      <c r="L12" s="116">
        <v>-1.7331384422635205</v>
      </c>
    </row>
    <row r="13" spans="1:17" s="110" customFormat="1" ht="15" customHeight="1" x14ac:dyDescent="0.2">
      <c r="A13" s="120"/>
      <c r="B13" s="612" t="s">
        <v>107</v>
      </c>
      <c r="C13" s="612"/>
      <c r="E13" s="113">
        <v>53.744839787694126</v>
      </c>
      <c r="F13" s="115">
        <v>5468</v>
      </c>
      <c r="G13" s="114">
        <v>5710</v>
      </c>
      <c r="H13" s="114">
        <v>5804</v>
      </c>
      <c r="I13" s="114">
        <v>5807</v>
      </c>
      <c r="J13" s="140">
        <v>5652</v>
      </c>
      <c r="K13" s="114">
        <v>-184</v>
      </c>
      <c r="L13" s="116">
        <v>-3.2554847841472045</v>
      </c>
    </row>
    <row r="14" spans="1:17" s="110" customFormat="1" ht="22.5" customHeight="1" x14ac:dyDescent="0.2">
      <c r="A14" s="604" t="s">
        <v>186</v>
      </c>
      <c r="B14" s="605"/>
      <c r="C14" s="605"/>
      <c r="D14" s="606"/>
      <c r="E14" s="113">
        <v>12.728523687831728</v>
      </c>
      <c r="F14" s="115">
        <v>1295</v>
      </c>
      <c r="G14" s="114">
        <v>1339</v>
      </c>
      <c r="H14" s="114">
        <v>1371</v>
      </c>
      <c r="I14" s="114">
        <v>1437</v>
      </c>
      <c r="J14" s="140">
        <v>1278</v>
      </c>
      <c r="K14" s="114">
        <v>17</v>
      </c>
      <c r="L14" s="116">
        <v>1.3302034428794993</v>
      </c>
    </row>
    <row r="15" spans="1:17" s="110" customFormat="1" ht="15" customHeight="1" x14ac:dyDescent="0.2">
      <c r="A15" s="120"/>
      <c r="B15" s="119"/>
      <c r="C15" s="258" t="s">
        <v>106</v>
      </c>
      <c r="E15" s="113">
        <v>42.548262548262549</v>
      </c>
      <c r="F15" s="115">
        <v>551</v>
      </c>
      <c r="G15" s="114">
        <v>533</v>
      </c>
      <c r="H15" s="114">
        <v>553</v>
      </c>
      <c r="I15" s="114">
        <v>594</v>
      </c>
      <c r="J15" s="140">
        <v>513</v>
      </c>
      <c r="K15" s="114">
        <v>38</v>
      </c>
      <c r="L15" s="116">
        <v>7.4074074074074074</v>
      </c>
    </row>
    <row r="16" spans="1:17" s="110" customFormat="1" ht="15" customHeight="1" x14ac:dyDescent="0.2">
      <c r="A16" s="120"/>
      <c r="B16" s="119"/>
      <c r="C16" s="258" t="s">
        <v>107</v>
      </c>
      <c r="E16" s="113">
        <v>57.451737451737451</v>
      </c>
      <c r="F16" s="115">
        <v>744</v>
      </c>
      <c r="G16" s="114">
        <v>806</v>
      </c>
      <c r="H16" s="114">
        <v>818</v>
      </c>
      <c r="I16" s="114">
        <v>843</v>
      </c>
      <c r="J16" s="140">
        <v>765</v>
      </c>
      <c r="K16" s="114">
        <v>-21</v>
      </c>
      <c r="L16" s="116">
        <v>-2.7450980392156863</v>
      </c>
    </row>
    <row r="17" spans="1:12" s="110" customFormat="1" ht="15" customHeight="1" x14ac:dyDescent="0.2">
      <c r="A17" s="120"/>
      <c r="B17" s="121" t="s">
        <v>109</v>
      </c>
      <c r="C17" s="258"/>
      <c r="E17" s="113">
        <v>36.996264989188127</v>
      </c>
      <c r="F17" s="115">
        <v>3764</v>
      </c>
      <c r="G17" s="114">
        <v>4004</v>
      </c>
      <c r="H17" s="114">
        <v>4052</v>
      </c>
      <c r="I17" s="114">
        <v>4032</v>
      </c>
      <c r="J17" s="140">
        <v>4013</v>
      </c>
      <c r="K17" s="114">
        <v>-249</v>
      </c>
      <c r="L17" s="116">
        <v>-6.2048342885621732</v>
      </c>
    </row>
    <row r="18" spans="1:12" s="110" customFormat="1" ht="15" customHeight="1" x14ac:dyDescent="0.2">
      <c r="A18" s="120"/>
      <c r="B18" s="119"/>
      <c r="C18" s="258" t="s">
        <v>106</v>
      </c>
      <c r="E18" s="113">
        <v>41.764080765143461</v>
      </c>
      <c r="F18" s="115">
        <v>1572</v>
      </c>
      <c r="G18" s="114">
        <v>1669</v>
      </c>
      <c r="H18" s="114">
        <v>1651</v>
      </c>
      <c r="I18" s="114">
        <v>1624</v>
      </c>
      <c r="J18" s="140">
        <v>1626</v>
      </c>
      <c r="K18" s="114">
        <v>-54</v>
      </c>
      <c r="L18" s="116">
        <v>-3.3210332103321032</v>
      </c>
    </row>
    <row r="19" spans="1:12" s="110" customFormat="1" ht="15" customHeight="1" x14ac:dyDescent="0.2">
      <c r="A19" s="120"/>
      <c r="B19" s="119"/>
      <c r="C19" s="258" t="s">
        <v>107</v>
      </c>
      <c r="E19" s="113">
        <v>58.235919234856539</v>
      </c>
      <c r="F19" s="115">
        <v>2192</v>
      </c>
      <c r="G19" s="114">
        <v>2335</v>
      </c>
      <c r="H19" s="114">
        <v>2401</v>
      </c>
      <c r="I19" s="114">
        <v>2408</v>
      </c>
      <c r="J19" s="140">
        <v>2387</v>
      </c>
      <c r="K19" s="114">
        <v>-195</v>
      </c>
      <c r="L19" s="116">
        <v>-8.1692501047339761</v>
      </c>
    </row>
    <row r="20" spans="1:12" s="110" customFormat="1" ht="15" customHeight="1" x14ac:dyDescent="0.2">
      <c r="A20" s="120"/>
      <c r="B20" s="121" t="s">
        <v>110</v>
      </c>
      <c r="C20" s="258"/>
      <c r="E20" s="113">
        <v>25.987812069982308</v>
      </c>
      <c r="F20" s="115">
        <v>2644</v>
      </c>
      <c r="G20" s="114">
        <v>2773</v>
      </c>
      <c r="H20" s="114">
        <v>2839</v>
      </c>
      <c r="I20" s="114">
        <v>2851</v>
      </c>
      <c r="J20" s="140">
        <v>2812</v>
      </c>
      <c r="K20" s="114">
        <v>-168</v>
      </c>
      <c r="L20" s="116">
        <v>-5.9743954480796582</v>
      </c>
    </row>
    <row r="21" spans="1:12" s="110" customFormat="1" ht="15" customHeight="1" x14ac:dyDescent="0.2">
      <c r="A21" s="120"/>
      <c r="B21" s="119"/>
      <c r="C21" s="258" t="s">
        <v>106</v>
      </c>
      <c r="E21" s="113">
        <v>42.549167927382754</v>
      </c>
      <c r="F21" s="115">
        <v>1125</v>
      </c>
      <c r="G21" s="114">
        <v>1220</v>
      </c>
      <c r="H21" s="114">
        <v>1266</v>
      </c>
      <c r="I21" s="114">
        <v>1268</v>
      </c>
      <c r="J21" s="140">
        <v>1235</v>
      </c>
      <c r="K21" s="114">
        <v>-110</v>
      </c>
      <c r="L21" s="116">
        <v>-8.9068825910931171</v>
      </c>
    </row>
    <row r="22" spans="1:12" s="110" customFormat="1" ht="15" customHeight="1" x14ac:dyDescent="0.2">
      <c r="A22" s="120"/>
      <c r="B22" s="119"/>
      <c r="C22" s="258" t="s">
        <v>107</v>
      </c>
      <c r="E22" s="113">
        <v>57.450832072617246</v>
      </c>
      <c r="F22" s="115">
        <v>1519</v>
      </c>
      <c r="G22" s="114">
        <v>1553</v>
      </c>
      <c r="H22" s="114">
        <v>1573</v>
      </c>
      <c r="I22" s="114">
        <v>1583</v>
      </c>
      <c r="J22" s="140">
        <v>1577</v>
      </c>
      <c r="K22" s="114">
        <v>-58</v>
      </c>
      <c r="L22" s="116">
        <v>-3.6778693722257452</v>
      </c>
    </row>
    <row r="23" spans="1:12" s="110" customFormat="1" ht="15" customHeight="1" x14ac:dyDescent="0.2">
      <c r="A23" s="120"/>
      <c r="B23" s="121" t="s">
        <v>111</v>
      </c>
      <c r="C23" s="258"/>
      <c r="E23" s="113">
        <v>24.287399252997837</v>
      </c>
      <c r="F23" s="115">
        <v>2471</v>
      </c>
      <c r="G23" s="114">
        <v>2498</v>
      </c>
      <c r="H23" s="114">
        <v>2546</v>
      </c>
      <c r="I23" s="114">
        <v>2475</v>
      </c>
      <c r="J23" s="140">
        <v>2338</v>
      </c>
      <c r="K23" s="114">
        <v>133</v>
      </c>
      <c r="L23" s="116">
        <v>5.6886227544910177</v>
      </c>
    </row>
    <row r="24" spans="1:12" s="110" customFormat="1" ht="15" customHeight="1" x14ac:dyDescent="0.2">
      <c r="A24" s="120"/>
      <c r="B24" s="119"/>
      <c r="C24" s="258" t="s">
        <v>106</v>
      </c>
      <c r="E24" s="113">
        <v>59.004451639012544</v>
      </c>
      <c r="F24" s="115">
        <v>1458</v>
      </c>
      <c r="G24" s="114">
        <v>1482</v>
      </c>
      <c r="H24" s="114">
        <v>1534</v>
      </c>
      <c r="I24" s="114">
        <v>1502</v>
      </c>
      <c r="J24" s="140">
        <v>1415</v>
      </c>
      <c r="K24" s="114">
        <v>43</v>
      </c>
      <c r="L24" s="116">
        <v>3.0388692579505299</v>
      </c>
    </row>
    <row r="25" spans="1:12" s="110" customFormat="1" ht="15" customHeight="1" x14ac:dyDescent="0.2">
      <c r="A25" s="120"/>
      <c r="B25" s="119"/>
      <c r="C25" s="258" t="s">
        <v>107</v>
      </c>
      <c r="E25" s="113">
        <v>40.995548360987456</v>
      </c>
      <c r="F25" s="115">
        <v>1013</v>
      </c>
      <c r="G25" s="114">
        <v>1016</v>
      </c>
      <c r="H25" s="114">
        <v>1012</v>
      </c>
      <c r="I25" s="114">
        <v>973</v>
      </c>
      <c r="J25" s="140">
        <v>923</v>
      </c>
      <c r="K25" s="114">
        <v>90</v>
      </c>
      <c r="L25" s="116">
        <v>9.750812567713977</v>
      </c>
    </row>
    <row r="26" spans="1:12" s="110" customFormat="1" ht="15" customHeight="1" x14ac:dyDescent="0.2">
      <c r="A26" s="120"/>
      <c r="C26" s="121" t="s">
        <v>187</v>
      </c>
      <c r="D26" s="110" t="s">
        <v>188</v>
      </c>
      <c r="E26" s="113">
        <v>3.2828779241203065</v>
      </c>
      <c r="F26" s="115">
        <v>334</v>
      </c>
      <c r="G26" s="114">
        <v>333</v>
      </c>
      <c r="H26" s="114">
        <v>336</v>
      </c>
      <c r="I26" s="114">
        <v>284</v>
      </c>
      <c r="J26" s="140">
        <v>280</v>
      </c>
      <c r="K26" s="114">
        <v>54</v>
      </c>
      <c r="L26" s="116">
        <v>19.285714285714285</v>
      </c>
    </row>
    <row r="27" spans="1:12" s="110" customFormat="1" ht="15" customHeight="1" x14ac:dyDescent="0.2">
      <c r="A27" s="120"/>
      <c r="B27" s="119"/>
      <c r="D27" s="259" t="s">
        <v>106</v>
      </c>
      <c r="E27" s="113">
        <v>55.389221556886227</v>
      </c>
      <c r="F27" s="115">
        <v>185</v>
      </c>
      <c r="G27" s="114">
        <v>186</v>
      </c>
      <c r="H27" s="114">
        <v>190</v>
      </c>
      <c r="I27" s="114">
        <v>164</v>
      </c>
      <c r="J27" s="140">
        <v>162</v>
      </c>
      <c r="K27" s="114">
        <v>23</v>
      </c>
      <c r="L27" s="116">
        <v>14.197530864197532</v>
      </c>
    </row>
    <row r="28" spans="1:12" s="110" customFormat="1" ht="15" customHeight="1" x14ac:dyDescent="0.2">
      <c r="A28" s="120"/>
      <c r="B28" s="119"/>
      <c r="D28" s="259" t="s">
        <v>107</v>
      </c>
      <c r="E28" s="113">
        <v>44.610778443113773</v>
      </c>
      <c r="F28" s="115">
        <v>149</v>
      </c>
      <c r="G28" s="114">
        <v>147</v>
      </c>
      <c r="H28" s="114">
        <v>146</v>
      </c>
      <c r="I28" s="114">
        <v>120</v>
      </c>
      <c r="J28" s="140">
        <v>118</v>
      </c>
      <c r="K28" s="114">
        <v>31</v>
      </c>
      <c r="L28" s="116">
        <v>26.271186440677965</v>
      </c>
    </row>
    <row r="29" spans="1:12" s="110" customFormat="1" ht="24" customHeight="1" x14ac:dyDescent="0.2">
      <c r="A29" s="604" t="s">
        <v>189</v>
      </c>
      <c r="B29" s="605"/>
      <c r="C29" s="605"/>
      <c r="D29" s="606"/>
      <c r="E29" s="113">
        <v>96.766266954983294</v>
      </c>
      <c r="F29" s="115">
        <v>9845</v>
      </c>
      <c r="G29" s="114">
        <v>10259</v>
      </c>
      <c r="H29" s="114">
        <v>10452</v>
      </c>
      <c r="I29" s="114">
        <v>10429</v>
      </c>
      <c r="J29" s="140">
        <v>10128</v>
      </c>
      <c r="K29" s="114">
        <v>-283</v>
      </c>
      <c r="L29" s="116">
        <v>-2.7942338072669828</v>
      </c>
    </row>
    <row r="30" spans="1:12" s="110" customFormat="1" ht="15" customHeight="1" x14ac:dyDescent="0.2">
      <c r="A30" s="120"/>
      <c r="B30" s="119"/>
      <c r="C30" s="258" t="s">
        <v>106</v>
      </c>
      <c r="E30" s="113">
        <v>45.850685627221942</v>
      </c>
      <c r="F30" s="115">
        <v>4514</v>
      </c>
      <c r="G30" s="114">
        <v>4697</v>
      </c>
      <c r="H30" s="114">
        <v>4806</v>
      </c>
      <c r="I30" s="114">
        <v>4774</v>
      </c>
      <c r="J30" s="140">
        <v>4608</v>
      </c>
      <c r="K30" s="114">
        <v>-94</v>
      </c>
      <c r="L30" s="116">
        <v>-2.0399305555555554</v>
      </c>
    </row>
    <row r="31" spans="1:12" s="110" customFormat="1" ht="15" customHeight="1" x14ac:dyDescent="0.2">
      <c r="A31" s="120"/>
      <c r="B31" s="119"/>
      <c r="C31" s="258" t="s">
        <v>107</v>
      </c>
      <c r="E31" s="113">
        <v>54.149314372778058</v>
      </c>
      <c r="F31" s="115">
        <v>5331</v>
      </c>
      <c r="G31" s="114">
        <v>5562</v>
      </c>
      <c r="H31" s="114">
        <v>5646</v>
      </c>
      <c r="I31" s="114">
        <v>5655</v>
      </c>
      <c r="J31" s="140">
        <v>5520</v>
      </c>
      <c r="K31" s="114">
        <v>-189</v>
      </c>
      <c r="L31" s="116">
        <v>-3.4239130434782608</v>
      </c>
    </row>
    <row r="32" spans="1:12" s="110" customFormat="1" ht="15" customHeight="1" x14ac:dyDescent="0.2">
      <c r="A32" s="120"/>
      <c r="B32" s="119" t="s">
        <v>117</v>
      </c>
      <c r="C32" s="258"/>
      <c r="E32" s="113">
        <v>3.1452722626302339</v>
      </c>
      <c r="F32" s="114">
        <v>320</v>
      </c>
      <c r="G32" s="114">
        <v>345</v>
      </c>
      <c r="H32" s="114">
        <v>347</v>
      </c>
      <c r="I32" s="114">
        <v>355</v>
      </c>
      <c r="J32" s="140">
        <v>301</v>
      </c>
      <c r="K32" s="114">
        <v>19</v>
      </c>
      <c r="L32" s="116">
        <v>6.3122923588039868</v>
      </c>
    </row>
    <row r="33" spans="1:12" s="110" customFormat="1" ht="15" customHeight="1" x14ac:dyDescent="0.2">
      <c r="A33" s="120"/>
      <c r="B33" s="119"/>
      <c r="C33" s="258" t="s">
        <v>106</v>
      </c>
      <c r="E33" s="113">
        <v>58.125</v>
      </c>
      <c r="F33" s="114">
        <v>186</v>
      </c>
      <c r="G33" s="114">
        <v>201</v>
      </c>
      <c r="H33" s="114">
        <v>193</v>
      </c>
      <c r="I33" s="114">
        <v>208</v>
      </c>
      <c r="J33" s="140">
        <v>175</v>
      </c>
      <c r="K33" s="114">
        <v>11</v>
      </c>
      <c r="L33" s="116">
        <v>6.2857142857142856</v>
      </c>
    </row>
    <row r="34" spans="1:12" s="110" customFormat="1" ht="15" customHeight="1" x14ac:dyDescent="0.2">
      <c r="A34" s="120"/>
      <c r="B34" s="119"/>
      <c r="C34" s="258" t="s">
        <v>107</v>
      </c>
      <c r="E34" s="113">
        <v>41.875</v>
      </c>
      <c r="F34" s="114">
        <v>134</v>
      </c>
      <c r="G34" s="114">
        <v>144</v>
      </c>
      <c r="H34" s="114">
        <v>154</v>
      </c>
      <c r="I34" s="114">
        <v>147</v>
      </c>
      <c r="J34" s="140">
        <v>126</v>
      </c>
      <c r="K34" s="114">
        <v>8</v>
      </c>
      <c r="L34" s="116">
        <v>6.3492063492063489</v>
      </c>
    </row>
    <row r="35" spans="1:12" s="110" customFormat="1" ht="24" customHeight="1" x14ac:dyDescent="0.2">
      <c r="A35" s="604" t="s">
        <v>192</v>
      </c>
      <c r="B35" s="605"/>
      <c r="C35" s="605"/>
      <c r="D35" s="606"/>
      <c r="E35" s="113">
        <v>12.266561824257913</v>
      </c>
      <c r="F35" s="114">
        <v>1248</v>
      </c>
      <c r="G35" s="114">
        <v>1288</v>
      </c>
      <c r="H35" s="114">
        <v>1306</v>
      </c>
      <c r="I35" s="114">
        <v>1381</v>
      </c>
      <c r="J35" s="114">
        <v>1265</v>
      </c>
      <c r="K35" s="318">
        <v>-17</v>
      </c>
      <c r="L35" s="319">
        <v>-1.3438735177865613</v>
      </c>
    </row>
    <row r="36" spans="1:12" s="110" customFormat="1" ht="15" customHeight="1" x14ac:dyDescent="0.2">
      <c r="A36" s="120"/>
      <c r="B36" s="119"/>
      <c r="C36" s="258" t="s">
        <v>106</v>
      </c>
      <c r="E36" s="113">
        <v>40.785256410256409</v>
      </c>
      <c r="F36" s="114">
        <v>509</v>
      </c>
      <c r="G36" s="114">
        <v>501</v>
      </c>
      <c r="H36" s="114">
        <v>509</v>
      </c>
      <c r="I36" s="114">
        <v>562</v>
      </c>
      <c r="J36" s="114">
        <v>502</v>
      </c>
      <c r="K36" s="318">
        <v>7</v>
      </c>
      <c r="L36" s="116">
        <v>1.3944223107569722</v>
      </c>
    </row>
    <row r="37" spans="1:12" s="110" customFormat="1" ht="15" customHeight="1" x14ac:dyDescent="0.2">
      <c r="A37" s="120"/>
      <c r="B37" s="119"/>
      <c r="C37" s="258" t="s">
        <v>107</v>
      </c>
      <c r="E37" s="113">
        <v>59.214743589743591</v>
      </c>
      <c r="F37" s="114">
        <v>739</v>
      </c>
      <c r="G37" s="114">
        <v>787</v>
      </c>
      <c r="H37" s="114">
        <v>797</v>
      </c>
      <c r="I37" s="114">
        <v>819</v>
      </c>
      <c r="J37" s="140">
        <v>763</v>
      </c>
      <c r="K37" s="114">
        <v>-24</v>
      </c>
      <c r="L37" s="116">
        <v>-3.145478374836173</v>
      </c>
    </row>
    <row r="38" spans="1:12" s="110" customFormat="1" ht="15" customHeight="1" x14ac:dyDescent="0.2">
      <c r="A38" s="120"/>
      <c r="B38" s="119" t="s">
        <v>328</v>
      </c>
      <c r="C38" s="258"/>
      <c r="E38" s="113">
        <v>63.917829762138787</v>
      </c>
      <c r="F38" s="114">
        <v>6503</v>
      </c>
      <c r="G38" s="114">
        <v>6764</v>
      </c>
      <c r="H38" s="114">
        <v>6852</v>
      </c>
      <c r="I38" s="114">
        <v>6790</v>
      </c>
      <c r="J38" s="140">
        <v>6633</v>
      </c>
      <c r="K38" s="114">
        <v>-130</v>
      </c>
      <c r="L38" s="116">
        <v>-1.9598974822855419</v>
      </c>
    </row>
    <row r="39" spans="1:12" s="110" customFormat="1" ht="15" customHeight="1" x14ac:dyDescent="0.2">
      <c r="A39" s="120"/>
      <c r="B39" s="119"/>
      <c r="C39" s="258" t="s">
        <v>106</v>
      </c>
      <c r="E39" s="113">
        <v>46.363216976779945</v>
      </c>
      <c r="F39" s="115">
        <v>3015</v>
      </c>
      <c r="G39" s="114">
        <v>3141</v>
      </c>
      <c r="H39" s="114">
        <v>3185</v>
      </c>
      <c r="I39" s="114">
        <v>3117</v>
      </c>
      <c r="J39" s="140">
        <v>3032</v>
      </c>
      <c r="K39" s="114">
        <v>-17</v>
      </c>
      <c r="L39" s="116">
        <v>-0.56068601583113453</v>
      </c>
    </row>
    <row r="40" spans="1:12" s="110" customFormat="1" ht="15" customHeight="1" x14ac:dyDescent="0.2">
      <c r="A40" s="120"/>
      <c r="B40" s="119"/>
      <c r="C40" s="258" t="s">
        <v>107</v>
      </c>
      <c r="E40" s="113">
        <v>53.636783023220055</v>
      </c>
      <c r="F40" s="115">
        <v>3488</v>
      </c>
      <c r="G40" s="114">
        <v>3623</v>
      </c>
      <c r="H40" s="114">
        <v>3667</v>
      </c>
      <c r="I40" s="114">
        <v>3673</v>
      </c>
      <c r="J40" s="140">
        <v>3601</v>
      </c>
      <c r="K40" s="114">
        <v>-113</v>
      </c>
      <c r="L40" s="116">
        <v>-3.1380172174396002</v>
      </c>
    </row>
    <row r="41" spans="1:12" s="110" customFormat="1" ht="15" customHeight="1" x14ac:dyDescent="0.2">
      <c r="A41" s="120"/>
      <c r="B41" s="320" t="s">
        <v>516</v>
      </c>
      <c r="C41" s="258"/>
      <c r="E41" s="113">
        <v>8.5806958914881069</v>
      </c>
      <c r="F41" s="115">
        <v>873</v>
      </c>
      <c r="G41" s="114">
        <v>892</v>
      </c>
      <c r="H41" s="114">
        <v>912</v>
      </c>
      <c r="I41" s="114">
        <v>880</v>
      </c>
      <c r="J41" s="140">
        <v>832</v>
      </c>
      <c r="K41" s="114">
        <v>41</v>
      </c>
      <c r="L41" s="116">
        <v>4.927884615384615</v>
      </c>
    </row>
    <row r="42" spans="1:12" s="110" customFormat="1" ht="15" customHeight="1" x14ac:dyDescent="0.2">
      <c r="A42" s="120"/>
      <c r="B42" s="119"/>
      <c r="C42" s="268" t="s">
        <v>106</v>
      </c>
      <c r="D42" s="182"/>
      <c r="E42" s="113">
        <v>47.880870561282933</v>
      </c>
      <c r="F42" s="115">
        <v>418</v>
      </c>
      <c r="G42" s="114">
        <v>434</v>
      </c>
      <c r="H42" s="114">
        <v>445</v>
      </c>
      <c r="I42" s="114">
        <v>431</v>
      </c>
      <c r="J42" s="140">
        <v>415</v>
      </c>
      <c r="K42" s="114">
        <v>3</v>
      </c>
      <c r="L42" s="116">
        <v>0.72289156626506024</v>
      </c>
    </row>
    <row r="43" spans="1:12" s="110" customFormat="1" ht="15" customHeight="1" x14ac:dyDescent="0.2">
      <c r="A43" s="120"/>
      <c r="B43" s="119"/>
      <c r="C43" s="268" t="s">
        <v>107</v>
      </c>
      <c r="D43" s="182"/>
      <c r="E43" s="113">
        <v>52.119129438717067</v>
      </c>
      <c r="F43" s="115">
        <v>455</v>
      </c>
      <c r="G43" s="114">
        <v>458</v>
      </c>
      <c r="H43" s="114">
        <v>467</v>
      </c>
      <c r="I43" s="114">
        <v>449</v>
      </c>
      <c r="J43" s="140">
        <v>417</v>
      </c>
      <c r="K43" s="114">
        <v>38</v>
      </c>
      <c r="L43" s="116">
        <v>9.1127098321342928</v>
      </c>
    </row>
    <row r="44" spans="1:12" s="110" customFormat="1" ht="15" customHeight="1" x14ac:dyDescent="0.2">
      <c r="A44" s="120"/>
      <c r="B44" s="119" t="s">
        <v>205</v>
      </c>
      <c r="C44" s="268"/>
      <c r="D44" s="182"/>
      <c r="E44" s="113">
        <v>15.234912522115195</v>
      </c>
      <c r="F44" s="115">
        <v>1550</v>
      </c>
      <c r="G44" s="114">
        <v>1670</v>
      </c>
      <c r="H44" s="114">
        <v>1738</v>
      </c>
      <c r="I44" s="114">
        <v>1744</v>
      </c>
      <c r="J44" s="140">
        <v>1711</v>
      </c>
      <c r="K44" s="114">
        <v>-161</v>
      </c>
      <c r="L44" s="116">
        <v>-9.4097019286966681</v>
      </c>
    </row>
    <row r="45" spans="1:12" s="110" customFormat="1" ht="15" customHeight="1" x14ac:dyDescent="0.2">
      <c r="A45" s="120"/>
      <c r="B45" s="119"/>
      <c r="C45" s="268" t="s">
        <v>106</v>
      </c>
      <c r="D45" s="182"/>
      <c r="E45" s="113">
        <v>49.29032258064516</v>
      </c>
      <c r="F45" s="115">
        <v>764</v>
      </c>
      <c r="G45" s="114">
        <v>828</v>
      </c>
      <c r="H45" s="114">
        <v>865</v>
      </c>
      <c r="I45" s="114">
        <v>878</v>
      </c>
      <c r="J45" s="140">
        <v>840</v>
      </c>
      <c r="K45" s="114">
        <v>-76</v>
      </c>
      <c r="L45" s="116">
        <v>-9.0476190476190474</v>
      </c>
    </row>
    <row r="46" spans="1:12" s="110" customFormat="1" ht="15" customHeight="1" x14ac:dyDescent="0.2">
      <c r="A46" s="123"/>
      <c r="B46" s="124"/>
      <c r="C46" s="260" t="s">
        <v>107</v>
      </c>
      <c r="D46" s="261"/>
      <c r="E46" s="125">
        <v>50.70967741935484</v>
      </c>
      <c r="F46" s="143">
        <v>786</v>
      </c>
      <c r="G46" s="144">
        <v>842</v>
      </c>
      <c r="H46" s="144">
        <v>873</v>
      </c>
      <c r="I46" s="144">
        <v>866</v>
      </c>
      <c r="J46" s="145">
        <v>871</v>
      </c>
      <c r="K46" s="144">
        <v>-85</v>
      </c>
      <c r="L46" s="146">
        <v>-9.7588978185993103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10174</v>
      </c>
      <c r="E11" s="114">
        <v>10614</v>
      </c>
      <c r="F11" s="114">
        <v>10808</v>
      </c>
      <c r="G11" s="114">
        <v>10795</v>
      </c>
      <c r="H11" s="140">
        <v>10441</v>
      </c>
      <c r="I11" s="115">
        <v>-267</v>
      </c>
      <c r="J11" s="116">
        <v>-2.5572263193180729</v>
      </c>
    </row>
    <row r="12" spans="1:15" s="110" customFormat="1" ht="24.95" customHeight="1" x14ac:dyDescent="0.2">
      <c r="A12" s="193" t="s">
        <v>132</v>
      </c>
      <c r="B12" s="194" t="s">
        <v>133</v>
      </c>
      <c r="C12" s="113">
        <v>5.1307253784155691</v>
      </c>
      <c r="D12" s="115">
        <v>522</v>
      </c>
      <c r="E12" s="114">
        <v>537</v>
      </c>
      <c r="F12" s="114">
        <v>530</v>
      </c>
      <c r="G12" s="114">
        <v>490</v>
      </c>
      <c r="H12" s="140">
        <v>488</v>
      </c>
      <c r="I12" s="115">
        <v>34</v>
      </c>
      <c r="J12" s="116">
        <v>6.9672131147540988</v>
      </c>
    </row>
    <row r="13" spans="1:15" s="110" customFormat="1" ht="24.95" customHeight="1" x14ac:dyDescent="0.2">
      <c r="A13" s="193" t="s">
        <v>134</v>
      </c>
      <c r="B13" s="199" t="s">
        <v>214</v>
      </c>
      <c r="C13" s="113">
        <v>0.86494987222331432</v>
      </c>
      <c r="D13" s="115">
        <v>88</v>
      </c>
      <c r="E13" s="114">
        <v>86</v>
      </c>
      <c r="F13" s="114">
        <v>95</v>
      </c>
      <c r="G13" s="114">
        <v>89</v>
      </c>
      <c r="H13" s="140">
        <v>90</v>
      </c>
      <c r="I13" s="115">
        <v>-2</v>
      </c>
      <c r="J13" s="116">
        <v>-2.2222222222222223</v>
      </c>
    </row>
    <row r="14" spans="1:15" s="287" customFormat="1" ht="24.95" customHeight="1" x14ac:dyDescent="0.2">
      <c r="A14" s="193" t="s">
        <v>215</v>
      </c>
      <c r="B14" s="199" t="s">
        <v>137</v>
      </c>
      <c r="C14" s="113">
        <v>7.1260074700216238</v>
      </c>
      <c r="D14" s="115">
        <v>725</v>
      </c>
      <c r="E14" s="114">
        <v>751</v>
      </c>
      <c r="F14" s="114">
        <v>747</v>
      </c>
      <c r="G14" s="114">
        <v>747</v>
      </c>
      <c r="H14" s="140">
        <v>736</v>
      </c>
      <c r="I14" s="115">
        <v>-11</v>
      </c>
      <c r="J14" s="116">
        <v>-1.4945652173913044</v>
      </c>
      <c r="K14" s="110"/>
      <c r="L14" s="110"/>
      <c r="M14" s="110"/>
      <c r="N14" s="110"/>
      <c r="O14" s="110"/>
    </row>
    <row r="15" spans="1:15" s="110" customFormat="1" ht="24.95" customHeight="1" x14ac:dyDescent="0.2">
      <c r="A15" s="193" t="s">
        <v>216</v>
      </c>
      <c r="B15" s="199" t="s">
        <v>217</v>
      </c>
      <c r="C15" s="113">
        <v>4.2362885787300959</v>
      </c>
      <c r="D15" s="115">
        <v>431</v>
      </c>
      <c r="E15" s="114">
        <v>449</v>
      </c>
      <c r="F15" s="114">
        <v>442</v>
      </c>
      <c r="G15" s="114">
        <v>439</v>
      </c>
      <c r="H15" s="140">
        <v>430</v>
      </c>
      <c r="I15" s="115">
        <v>1</v>
      </c>
      <c r="J15" s="116">
        <v>0.23255813953488372</v>
      </c>
    </row>
    <row r="16" spans="1:15" s="287" customFormat="1" ht="24.95" customHeight="1" x14ac:dyDescent="0.2">
      <c r="A16" s="193" t="s">
        <v>218</v>
      </c>
      <c r="B16" s="199" t="s">
        <v>141</v>
      </c>
      <c r="C16" s="113">
        <v>2.4769019068213094</v>
      </c>
      <c r="D16" s="115">
        <v>252</v>
      </c>
      <c r="E16" s="114">
        <v>261</v>
      </c>
      <c r="F16" s="114">
        <v>262</v>
      </c>
      <c r="G16" s="114">
        <v>259</v>
      </c>
      <c r="H16" s="140">
        <v>257</v>
      </c>
      <c r="I16" s="115">
        <v>-5</v>
      </c>
      <c r="J16" s="116">
        <v>-1.9455252918287937</v>
      </c>
      <c r="K16" s="110"/>
      <c r="L16" s="110"/>
      <c r="M16" s="110"/>
      <c r="N16" s="110"/>
      <c r="O16" s="110"/>
    </row>
    <row r="17" spans="1:15" s="110" customFormat="1" ht="24.95" customHeight="1" x14ac:dyDescent="0.2">
      <c r="A17" s="193" t="s">
        <v>142</v>
      </c>
      <c r="B17" s="199" t="s">
        <v>220</v>
      </c>
      <c r="C17" s="113">
        <v>0.4128169844702182</v>
      </c>
      <c r="D17" s="115">
        <v>42</v>
      </c>
      <c r="E17" s="114">
        <v>41</v>
      </c>
      <c r="F17" s="114">
        <v>43</v>
      </c>
      <c r="G17" s="114">
        <v>49</v>
      </c>
      <c r="H17" s="140">
        <v>49</v>
      </c>
      <c r="I17" s="115">
        <v>-7</v>
      </c>
      <c r="J17" s="116">
        <v>-14.285714285714286</v>
      </c>
    </row>
    <row r="18" spans="1:15" s="287" customFormat="1" ht="24.95" customHeight="1" x14ac:dyDescent="0.2">
      <c r="A18" s="201" t="s">
        <v>144</v>
      </c>
      <c r="B18" s="202" t="s">
        <v>145</v>
      </c>
      <c r="C18" s="113">
        <v>7.0965205425594657</v>
      </c>
      <c r="D18" s="115">
        <v>722</v>
      </c>
      <c r="E18" s="114">
        <v>697</v>
      </c>
      <c r="F18" s="114">
        <v>714</v>
      </c>
      <c r="G18" s="114">
        <v>706</v>
      </c>
      <c r="H18" s="140">
        <v>716</v>
      </c>
      <c r="I18" s="115">
        <v>6</v>
      </c>
      <c r="J18" s="116">
        <v>0.83798882681564246</v>
      </c>
      <c r="K18" s="110"/>
      <c r="L18" s="110"/>
      <c r="M18" s="110"/>
      <c r="N18" s="110"/>
      <c r="O18" s="110"/>
    </row>
    <row r="19" spans="1:15" s="110" customFormat="1" ht="24.95" customHeight="1" x14ac:dyDescent="0.2">
      <c r="A19" s="193" t="s">
        <v>146</v>
      </c>
      <c r="B19" s="199" t="s">
        <v>147</v>
      </c>
      <c r="C19" s="113">
        <v>16.335757814035777</v>
      </c>
      <c r="D19" s="115">
        <v>1662</v>
      </c>
      <c r="E19" s="114">
        <v>1648</v>
      </c>
      <c r="F19" s="114">
        <v>1664</v>
      </c>
      <c r="G19" s="114">
        <v>1670</v>
      </c>
      <c r="H19" s="140">
        <v>1601</v>
      </c>
      <c r="I19" s="115">
        <v>61</v>
      </c>
      <c r="J19" s="116">
        <v>3.8101186758276078</v>
      </c>
    </row>
    <row r="20" spans="1:15" s="287" customFormat="1" ht="24.95" customHeight="1" x14ac:dyDescent="0.2">
      <c r="A20" s="193" t="s">
        <v>148</v>
      </c>
      <c r="B20" s="199" t="s">
        <v>149</v>
      </c>
      <c r="C20" s="113">
        <v>6.9392569294279536</v>
      </c>
      <c r="D20" s="115">
        <v>706</v>
      </c>
      <c r="E20" s="114">
        <v>752</v>
      </c>
      <c r="F20" s="114">
        <v>779</v>
      </c>
      <c r="G20" s="114">
        <v>794</v>
      </c>
      <c r="H20" s="140">
        <v>788</v>
      </c>
      <c r="I20" s="115">
        <v>-82</v>
      </c>
      <c r="J20" s="116">
        <v>-10.406091370558375</v>
      </c>
      <c r="K20" s="110"/>
      <c r="L20" s="110"/>
      <c r="M20" s="110"/>
      <c r="N20" s="110"/>
      <c r="O20" s="110"/>
    </row>
    <row r="21" spans="1:15" s="110" customFormat="1" ht="24.95" customHeight="1" x14ac:dyDescent="0.2">
      <c r="A21" s="201" t="s">
        <v>150</v>
      </c>
      <c r="B21" s="202" t="s">
        <v>151</v>
      </c>
      <c r="C21" s="113">
        <v>11.784942009042657</v>
      </c>
      <c r="D21" s="115">
        <v>1199</v>
      </c>
      <c r="E21" s="114">
        <v>1373</v>
      </c>
      <c r="F21" s="114">
        <v>1433</v>
      </c>
      <c r="G21" s="114">
        <v>1441</v>
      </c>
      <c r="H21" s="140">
        <v>1335</v>
      </c>
      <c r="I21" s="115">
        <v>-136</v>
      </c>
      <c r="J21" s="116">
        <v>-10.187265917602996</v>
      </c>
    </row>
    <row r="22" spans="1:15" s="110" customFormat="1" ht="24.95" customHeight="1" x14ac:dyDescent="0.2">
      <c r="A22" s="201" t="s">
        <v>152</v>
      </c>
      <c r="B22" s="199" t="s">
        <v>153</v>
      </c>
      <c r="C22" s="113">
        <v>1.0517004128169845</v>
      </c>
      <c r="D22" s="115">
        <v>107</v>
      </c>
      <c r="E22" s="114">
        <v>115</v>
      </c>
      <c r="F22" s="114">
        <v>104</v>
      </c>
      <c r="G22" s="114">
        <v>104</v>
      </c>
      <c r="H22" s="140">
        <v>99</v>
      </c>
      <c r="I22" s="115">
        <v>8</v>
      </c>
      <c r="J22" s="116">
        <v>8.0808080808080813</v>
      </c>
    </row>
    <row r="23" spans="1:15" s="110" customFormat="1" ht="24.95" customHeight="1" x14ac:dyDescent="0.2">
      <c r="A23" s="193" t="s">
        <v>154</v>
      </c>
      <c r="B23" s="199" t="s">
        <v>155</v>
      </c>
      <c r="C23" s="113">
        <v>0.76666011401611955</v>
      </c>
      <c r="D23" s="115">
        <v>78</v>
      </c>
      <c r="E23" s="114">
        <v>78</v>
      </c>
      <c r="F23" s="114">
        <v>78</v>
      </c>
      <c r="G23" s="114">
        <v>81</v>
      </c>
      <c r="H23" s="140">
        <v>74</v>
      </c>
      <c r="I23" s="115">
        <v>4</v>
      </c>
      <c r="J23" s="116">
        <v>5.4054054054054053</v>
      </c>
    </row>
    <row r="24" spans="1:15" s="110" customFormat="1" ht="24.95" customHeight="1" x14ac:dyDescent="0.2">
      <c r="A24" s="193" t="s">
        <v>156</v>
      </c>
      <c r="B24" s="199" t="s">
        <v>221</v>
      </c>
      <c r="C24" s="113">
        <v>7.3913898171810501</v>
      </c>
      <c r="D24" s="115">
        <v>752</v>
      </c>
      <c r="E24" s="114">
        <v>807</v>
      </c>
      <c r="F24" s="114">
        <v>800</v>
      </c>
      <c r="G24" s="114">
        <v>804</v>
      </c>
      <c r="H24" s="140">
        <v>786</v>
      </c>
      <c r="I24" s="115">
        <v>-34</v>
      </c>
      <c r="J24" s="116">
        <v>-4.325699745547074</v>
      </c>
    </row>
    <row r="25" spans="1:15" s="110" customFormat="1" ht="24.95" customHeight="1" x14ac:dyDescent="0.2">
      <c r="A25" s="193" t="s">
        <v>222</v>
      </c>
      <c r="B25" s="204" t="s">
        <v>159</v>
      </c>
      <c r="C25" s="113">
        <v>10.556320031452723</v>
      </c>
      <c r="D25" s="115">
        <v>1074</v>
      </c>
      <c r="E25" s="114">
        <v>1151</v>
      </c>
      <c r="F25" s="114">
        <v>1166</v>
      </c>
      <c r="G25" s="114">
        <v>1188</v>
      </c>
      <c r="H25" s="140">
        <v>1138</v>
      </c>
      <c r="I25" s="115">
        <v>-64</v>
      </c>
      <c r="J25" s="116">
        <v>-5.6239015817223201</v>
      </c>
    </row>
    <row r="26" spans="1:15" s="110" customFormat="1" ht="24.95" customHeight="1" x14ac:dyDescent="0.2">
      <c r="A26" s="201">
        <v>782.78300000000002</v>
      </c>
      <c r="B26" s="203" t="s">
        <v>160</v>
      </c>
      <c r="C26" s="113">
        <v>6.8802830745036361E-2</v>
      </c>
      <c r="D26" s="115">
        <v>7</v>
      </c>
      <c r="E26" s="114">
        <v>8</v>
      </c>
      <c r="F26" s="114">
        <v>7</v>
      </c>
      <c r="G26" s="114">
        <v>9</v>
      </c>
      <c r="H26" s="140">
        <v>9</v>
      </c>
      <c r="I26" s="115">
        <v>-2</v>
      </c>
      <c r="J26" s="116">
        <v>-22.222222222222221</v>
      </c>
    </row>
    <row r="27" spans="1:15" s="110" customFormat="1" ht="24.95" customHeight="1" x14ac:dyDescent="0.2">
      <c r="A27" s="193" t="s">
        <v>161</v>
      </c>
      <c r="B27" s="199" t="s">
        <v>162</v>
      </c>
      <c r="C27" s="113">
        <v>2.6538234715942597</v>
      </c>
      <c r="D27" s="115">
        <v>270</v>
      </c>
      <c r="E27" s="114">
        <v>269</v>
      </c>
      <c r="F27" s="114">
        <v>297</v>
      </c>
      <c r="G27" s="114">
        <v>287</v>
      </c>
      <c r="H27" s="140">
        <v>261</v>
      </c>
      <c r="I27" s="115">
        <v>9</v>
      </c>
      <c r="J27" s="116">
        <v>3.4482758620689653</v>
      </c>
    </row>
    <row r="28" spans="1:15" s="110" customFormat="1" ht="24.95" customHeight="1" x14ac:dyDescent="0.2">
      <c r="A28" s="193" t="s">
        <v>163</v>
      </c>
      <c r="B28" s="199" t="s">
        <v>164</v>
      </c>
      <c r="C28" s="113">
        <v>2.1722036563790055</v>
      </c>
      <c r="D28" s="115">
        <v>221</v>
      </c>
      <c r="E28" s="114">
        <v>216</v>
      </c>
      <c r="F28" s="114">
        <v>223</v>
      </c>
      <c r="G28" s="114">
        <v>235</v>
      </c>
      <c r="H28" s="140">
        <v>238</v>
      </c>
      <c r="I28" s="115">
        <v>-17</v>
      </c>
      <c r="J28" s="116">
        <v>-7.1428571428571432</v>
      </c>
    </row>
    <row r="29" spans="1:15" s="110" customFormat="1" ht="24.95" customHeight="1" x14ac:dyDescent="0.2">
      <c r="A29" s="193">
        <v>86</v>
      </c>
      <c r="B29" s="199" t="s">
        <v>165</v>
      </c>
      <c r="C29" s="113">
        <v>6.2512286219775897</v>
      </c>
      <c r="D29" s="115">
        <v>636</v>
      </c>
      <c r="E29" s="114">
        <v>668</v>
      </c>
      <c r="F29" s="114">
        <v>674</v>
      </c>
      <c r="G29" s="114">
        <v>677</v>
      </c>
      <c r="H29" s="140">
        <v>676</v>
      </c>
      <c r="I29" s="115">
        <v>-40</v>
      </c>
      <c r="J29" s="116">
        <v>-5.9171597633136095</v>
      </c>
    </row>
    <row r="30" spans="1:15" s="110" customFormat="1" ht="24.95" customHeight="1" x14ac:dyDescent="0.2">
      <c r="A30" s="193">
        <v>87.88</v>
      </c>
      <c r="B30" s="204" t="s">
        <v>166</v>
      </c>
      <c r="C30" s="113">
        <v>5.2290151366227642</v>
      </c>
      <c r="D30" s="115">
        <v>532</v>
      </c>
      <c r="E30" s="114">
        <v>529</v>
      </c>
      <c r="F30" s="114">
        <v>539</v>
      </c>
      <c r="G30" s="114">
        <v>511</v>
      </c>
      <c r="H30" s="140">
        <v>514</v>
      </c>
      <c r="I30" s="115">
        <v>18</v>
      </c>
      <c r="J30" s="116">
        <v>3.5019455252918288</v>
      </c>
    </row>
    <row r="31" spans="1:15" s="110" customFormat="1" ht="24.95" customHeight="1" x14ac:dyDescent="0.2">
      <c r="A31" s="193" t="s">
        <v>167</v>
      </c>
      <c r="B31" s="199" t="s">
        <v>168</v>
      </c>
      <c r="C31" s="113">
        <v>8.5806958914881069</v>
      </c>
      <c r="D31" s="115">
        <v>873</v>
      </c>
      <c r="E31" s="114">
        <v>929</v>
      </c>
      <c r="F31" s="114">
        <v>958</v>
      </c>
      <c r="G31" s="114">
        <v>962</v>
      </c>
      <c r="H31" s="140">
        <v>892</v>
      </c>
      <c r="I31" s="115">
        <v>-19</v>
      </c>
      <c r="J31" s="116">
        <v>-2.1300448430493275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5.1307253784155691</v>
      </c>
      <c r="D34" s="115">
        <v>522</v>
      </c>
      <c r="E34" s="114">
        <v>537</v>
      </c>
      <c r="F34" s="114">
        <v>530</v>
      </c>
      <c r="G34" s="114">
        <v>490</v>
      </c>
      <c r="H34" s="140">
        <v>488</v>
      </c>
      <c r="I34" s="115">
        <v>34</v>
      </c>
      <c r="J34" s="116">
        <v>6.9672131147540988</v>
      </c>
    </row>
    <row r="35" spans="1:10" s="110" customFormat="1" ht="24.95" customHeight="1" x14ac:dyDescent="0.2">
      <c r="A35" s="292" t="s">
        <v>171</v>
      </c>
      <c r="B35" s="293" t="s">
        <v>172</v>
      </c>
      <c r="C35" s="113">
        <v>15.087477884804404</v>
      </c>
      <c r="D35" s="115">
        <v>1535</v>
      </c>
      <c r="E35" s="114">
        <v>1534</v>
      </c>
      <c r="F35" s="114">
        <v>1556</v>
      </c>
      <c r="G35" s="114">
        <v>1542</v>
      </c>
      <c r="H35" s="140">
        <v>1542</v>
      </c>
      <c r="I35" s="115">
        <v>-7</v>
      </c>
      <c r="J35" s="116">
        <v>-0.45395590142671854</v>
      </c>
    </row>
    <row r="36" spans="1:10" s="110" customFormat="1" ht="24.95" customHeight="1" x14ac:dyDescent="0.2">
      <c r="A36" s="294" t="s">
        <v>173</v>
      </c>
      <c r="B36" s="295" t="s">
        <v>174</v>
      </c>
      <c r="C36" s="125">
        <v>79.781796736780024</v>
      </c>
      <c r="D36" s="143">
        <v>8117</v>
      </c>
      <c r="E36" s="144">
        <v>8543</v>
      </c>
      <c r="F36" s="144">
        <v>8722</v>
      </c>
      <c r="G36" s="144">
        <v>8763</v>
      </c>
      <c r="H36" s="145">
        <v>8411</v>
      </c>
      <c r="I36" s="143">
        <v>-294</v>
      </c>
      <c r="J36" s="146">
        <v>-3.4954226608013315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10174</v>
      </c>
      <c r="F11" s="264">
        <v>10614</v>
      </c>
      <c r="G11" s="264">
        <v>10808</v>
      </c>
      <c r="H11" s="264">
        <v>10795</v>
      </c>
      <c r="I11" s="265">
        <v>10441</v>
      </c>
      <c r="J11" s="263">
        <v>-267</v>
      </c>
      <c r="K11" s="266">
        <v>-2.5572263193180729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39.944957735403968</v>
      </c>
      <c r="E13" s="115">
        <v>4064</v>
      </c>
      <c r="F13" s="114">
        <v>4195</v>
      </c>
      <c r="G13" s="114">
        <v>4320</v>
      </c>
      <c r="H13" s="114">
        <v>4364</v>
      </c>
      <c r="I13" s="140">
        <v>4182</v>
      </c>
      <c r="J13" s="115">
        <v>-118</v>
      </c>
      <c r="K13" s="116">
        <v>-2.8216164514586324</v>
      </c>
    </row>
    <row r="14" spans="1:15" ht="15.95" customHeight="1" x14ac:dyDescent="0.2">
      <c r="A14" s="306" t="s">
        <v>230</v>
      </c>
      <c r="B14" s="307"/>
      <c r="C14" s="308"/>
      <c r="D14" s="113">
        <v>48.103007666601137</v>
      </c>
      <c r="E14" s="115">
        <v>4894</v>
      </c>
      <c r="F14" s="114">
        <v>5175</v>
      </c>
      <c r="G14" s="114">
        <v>5221</v>
      </c>
      <c r="H14" s="114">
        <v>5184</v>
      </c>
      <c r="I14" s="140">
        <v>5051</v>
      </c>
      <c r="J14" s="115">
        <v>-157</v>
      </c>
      <c r="K14" s="116">
        <v>-3.1082953870520691</v>
      </c>
    </row>
    <row r="15" spans="1:15" ht="15.95" customHeight="1" x14ac:dyDescent="0.2">
      <c r="A15" s="306" t="s">
        <v>231</v>
      </c>
      <c r="B15" s="307"/>
      <c r="C15" s="308"/>
      <c r="D15" s="113">
        <v>5.5926872419893847</v>
      </c>
      <c r="E15" s="115">
        <v>569</v>
      </c>
      <c r="F15" s="114">
        <v>575</v>
      </c>
      <c r="G15" s="114">
        <v>589</v>
      </c>
      <c r="H15" s="114">
        <v>590</v>
      </c>
      <c r="I15" s="140">
        <v>551</v>
      </c>
      <c r="J15" s="115">
        <v>18</v>
      </c>
      <c r="K15" s="116">
        <v>3.266787658802178</v>
      </c>
    </row>
    <row r="16" spans="1:15" ht="15.95" customHeight="1" x14ac:dyDescent="0.2">
      <c r="A16" s="306" t="s">
        <v>232</v>
      </c>
      <c r="B16" s="307"/>
      <c r="C16" s="308"/>
      <c r="D16" s="113">
        <v>3.4794574405346963</v>
      </c>
      <c r="E16" s="115">
        <v>354</v>
      </c>
      <c r="F16" s="114">
        <v>357</v>
      </c>
      <c r="G16" s="114">
        <v>364</v>
      </c>
      <c r="H16" s="114">
        <v>347</v>
      </c>
      <c r="I16" s="140">
        <v>356</v>
      </c>
      <c r="J16" s="115">
        <v>-2</v>
      </c>
      <c r="K16" s="116">
        <v>-0.5617977528089888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4.2756044820129739</v>
      </c>
      <c r="E18" s="115">
        <v>435</v>
      </c>
      <c r="F18" s="114">
        <v>434</v>
      </c>
      <c r="G18" s="114">
        <v>437</v>
      </c>
      <c r="H18" s="114">
        <v>401</v>
      </c>
      <c r="I18" s="140">
        <v>398</v>
      </c>
      <c r="J18" s="115">
        <v>37</v>
      </c>
      <c r="K18" s="116">
        <v>9.2964824120603016</v>
      </c>
    </row>
    <row r="19" spans="1:11" ht="14.1" customHeight="1" x14ac:dyDescent="0.2">
      <c r="A19" s="306" t="s">
        <v>235</v>
      </c>
      <c r="B19" s="307" t="s">
        <v>236</v>
      </c>
      <c r="C19" s="308"/>
      <c r="D19" s="113">
        <v>3.273048948299587</v>
      </c>
      <c r="E19" s="115">
        <v>333</v>
      </c>
      <c r="F19" s="114">
        <v>333</v>
      </c>
      <c r="G19" s="114">
        <v>348</v>
      </c>
      <c r="H19" s="114">
        <v>320</v>
      </c>
      <c r="I19" s="140">
        <v>305</v>
      </c>
      <c r="J19" s="115">
        <v>28</v>
      </c>
      <c r="K19" s="116">
        <v>9.1803278688524586</v>
      </c>
    </row>
    <row r="20" spans="1:11" ht="14.1" customHeight="1" x14ac:dyDescent="0.2">
      <c r="A20" s="306">
        <v>12</v>
      </c>
      <c r="B20" s="307" t="s">
        <v>237</v>
      </c>
      <c r="C20" s="308"/>
      <c r="D20" s="113">
        <v>1.3269117357971298</v>
      </c>
      <c r="E20" s="115">
        <v>135</v>
      </c>
      <c r="F20" s="114">
        <v>138</v>
      </c>
      <c r="G20" s="114">
        <v>146</v>
      </c>
      <c r="H20" s="114">
        <v>148</v>
      </c>
      <c r="I20" s="140">
        <v>141</v>
      </c>
      <c r="J20" s="115">
        <v>-6</v>
      </c>
      <c r="K20" s="116">
        <v>-4.2553191489361701</v>
      </c>
    </row>
    <row r="21" spans="1:11" ht="14.1" customHeight="1" x14ac:dyDescent="0.2">
      <c r="A21" s="306">
        <v>21</v>
      </c>
      <c r="B21" s="307" t="s">
        <v>238</v>
      </c>
      <c r="C21" s="308"/>
      <c r="D21" s="113">
        <v>3.9315903282877922E-2</v>
      </c>
      <c r="E21" s="115">
        <v>4</v>
      </c>
      <c r="F21" s="114">
        <v>4</v>
      </c>
      <c r="G21" s="114" t="s">
        <v>513</v>
      </c>
      <c r="H21" s="114">
        <v>4</v>
      </c>
      <c r="I21" s="140">
        <v>6</v>
      </c>
      <c r="J21" s="115">
        <v>-2</v>
      </c>
      <c r="K21" s="116">
        <v>-33.333333333333336</v>
      </c>
    </row>
    <row r="22" spans="1:11" ht="14.1" customHeight="1" x14ac:dyDescent="0.2">
      <c r="A22" s="306">
        <v>22</v>
      </c>
      <c r="B22" s="307" t="s">
        <v>239</v>
      </c>
      <c r="C22" s="308"/>
      <c r="D22" s="113">
        <v>0.3538431295459013</v>
      </c>
      <c r="E22" s="115">
        <v>36</v>
      </c>
      <c r="F22" s="114">
        <v>38</v>
      </c>
      <c r="G22" s="114">
        <v>38</v>
      </c>
      <c r="H22" s="114">
        <v>38</v>
      </c>
      <c r="I22" s="140">
        <v>37</v>
      </c>
      <c r="J22" s="115">
        <v>-1</v>
      </c>
      <c r="K22" s="116">
        <v>-2.7027027027027026</v>
      </c>
    </row>
    <row r="23" spans="1:11" ht="14.1" customHeight="1" x14ac:dyDescent="0.2">
      <c r="A23" s="306">
        <v>23</v>
      </c>
      <c r="B23" s="307" t="s">
        <v>240</v>
      </c>
      <c r="C23" s="308"/>
      <c r="D23" s="113">
        <v>0.63888342834676626</v>
      </c>
      <c r="E23" s="115">
        <v>65</v>
      </c>
      <c r="F23" s="114">
        <v>69</v>
      </c>
      <c r="G23" s="114">
        <v>72</v>
      </c>
      <c r="H23" s="114">
        <v>73</v>
      </c>
      <c r="I23" s="140">
        <v>66</v>
      </c>
      <c r="J23" s="115">
        <v>-1</v>
      </c>
      <c r="K23" s="116">
        <v>-1.5151515151515151</v>
      </c>
    </row>
    <row r="24" spans="1:11" ht="14.1" customHeight="1" x14ac:dyDescent="0.2">
      <c r="A24" s="306">
        <v>24</v>
      </c>
      <c r="B24" s="307" t="s">
        <v>241</v>
      </c>
      <c r="C24" s="308"/>
      <c r="D24" s="113">
        <v>0.87477884804403383</v>
      </c>
      <c r="E24" s="115">
        <v>89</v>
      </c>
      <c r="F24" s="114">
        <v>89</v>
      </c>
      <c r="G24" s="114">
        <v>94</v>
      </c>
      <c r="H24" s="114">
        <v>93</v>
      </c>
      <c r="I24" s="140">
        <v>92</v>
      </c>
      <c r="J24" s="115">
        <v>-3</v>
      </c>
      <c r="K24" s="116">
        <v>-3.2608695652173911</v>
      </c>
    </row>
    <row r="25" spans="1:11" ht="14.1" customHeight="1" x14ac:dyDescent="0.2">
      <c r="A25" s="306">
        <v>25</v>
      </c>
      <c r="B25" s="307" t="s">
        <v>242</v>
      </c>
      <c r="C25" s="308"/>
      <c r="D25" s="113">
        <v>1.1794770984863376</v>
      </c>
      <c r="E25" s="115">
        <v>120</v>
      </c>
      <c r="F25" s="114">
        <v>125</v>
      </c>
      <c r="G25" s="114">
        <v>130</v>
      </c>
      <c r="H25" s="114">
        <v>123</v>
      </c>
      <c r="I25" s="140">
        <v>127</v>
      </c>
      <c r="J25" s="115">
        <v>-7</v>
      </c>
      <c r="K25" s="116">
        <v>-5.5118110236220472</v>
      </c>
    </row>
    <row r="26" spans="1:11" ht="14.1" customHeight="1" x14ac:dyDescent="0.2">
      <c r="A26" s="306">
        <v>26</v>
      </c>
      <c r="B26" s="307" t="s">
        <v>243</v>
      </c>
      <c r="C26" s="308"/>
      <c r="D26" s="113">
        <v>0.6880283074503637</v>
      </c>
      <c r="E26" s="115">
        <v>70</v>
      </c>
      <c r="F26" s="114">
        <v>67</v>
      </c>
      <c r="G26" s="114">
        <v>67</v>
      </c>
      <c r="H26" s="114">
        <v>69</v>
      </c>
      <c r="I26" s="140">
        <v>66</v>
      </c>
      <c r="J26" s="115">
        <v>4</v>
      </c>
      <c r="K26" s="116">
        <v>6.0606060606060606</v>
      </c>
    </row>
    <row r="27" spans="1:11" ht="14.1" customHeight="1" x14ac:dyDescent="0.2">
      <c r="A27" s="306">
        <v>27</v>
      </c>
      <c r="B27" s="307" t="s">
        <v>244</v>
      </c>
      <c r="C27" s="308"/>
      <c r="D27" s="113">
        <v>0.37350108118734027</v>
      </c>
      <c r="E27" s="115">
        <v>38</v>
      </c>
      <c r="F27" s="114">
        <v>38</v>
      </c>
      <c r="G27" s="114">
        <v>41</v>
      </c>
      <c r="H27" s="114">
        <v>37</v>
      </c>
      <c r="I27" s="140">
        <v>38</v>
      </c>
      <c r="J27" s="115">
        <v>0</v>
      </c>
      <c r="K27" s="116">
        <v>0</v>
      </c>
    </row>
    <row r="28" spans="1:11" ht="14.1" customHeight="1" x14ac:dyDescent="0.2">
      <c r="A28" s="306">
        <v>28</v>
      </c>
      <c r="B28" s="307" t="s">
        <v>245</v>
      </c>
      <c r="C28" s="308"/>
      <c r="D28" s="113">
        <v>7.8631806565755843E-2</v>
      </c>
      <c r="E28" s="115">
        <v>8</v>
      </c>
      <c r="F28" s="114">
        <v>11</v>
      </c>
      <c r="G28" s="114">
        <v>12</v>
      </c>
      <c r="H28" s="114">
        <v>10</v>
      </c>
      <c r="I28" s="140">
        <v>13</v>
      </c>
      <c r="J28" s="115">
        <v>-5</v>
      </c>
      <c r="K28" s="116">
        <v>-38.46153846153846</v>
      </c>
    </row>
    <row r="29" spans="1:11" ht="14.1" customHeight="1" x14ac:dyDescent="0.2">
      <c r="A29" s="306">
        <v>29</v>
      </c>
      <c r="B29" s="307" t="s">
        <v>246</v>
      </c>
      <c r="C29" s="308"/>
      <c r="D29" s="113">
        <v>2.8405740121879299</v>
      </c>
      <c r="E29" s="115">
        <v>289</v>
      </c>
      <c r="F29" s="114">
        <v>360</v>
      </c>
      <c r="G29" s="114">
        <v>346</v>
      </c>
      <c r="H29" s="114">
        <v>364</v>
      </c>
      <c r="I29" s="140">
        <v>330</v>
      </c>
      <c r="J29" s="115">
        <v>-41</v>
      </c>
      <c r="K29" s="116">
        <v>-12.424242424242424</v>
      </c>
    </row>
    <row r="30" spans="1:11" ht="14.1" customHeight="1" x14ac:dyDescent="0.2">
      <c r="A30" s="306" t="s">
        <v>247</v>
      </c>
      <c r="B30" s="307" t="s">
        <v>248</v>
      </c>
      <c r="C30" s="308"/>
      <c r="D30" s="113">
        <v>0.53076469431885198</v>
      </c>
      <c r="E30" s="115">
        <v>54</v>
      </c>
      <c r="F30" s="114">
        <v>60</v>
      </c>
      <c r="G30" s="114">
        <v>53</v>
      </c>
      <c r="H30" s="114">
        <v>49</v>
      </c>
      <c r="I30" s="140">
        <v>46</v>
      </c>
      <c r="J30" s="115">
        <v>8</v>
      </c>
      <c r="K30" s="116">
        <v>17.391304347826086</v>
      </c>
    </row>
    <row r="31" spans="1:11" ht="14.1" customHeight="1" x14ac:dyDescent="0.2">
      <c r="A31" s="306" t="s">
        <v>249</v>
      </c>
      <c r="B31" s="307" t="s">
        <v>250</v>
      </c>
      <c r="C31" s="308"/>
      <c r="D31" s="113">
        <v>2.3098093178690782</v>
      </c>
      <c r="E31" s="115">
        <v>235</v>
      </c>
      <c r="F31" s="114">
        <v>300</v>
      </c>
      <c r="G31" s="114">
        <v>293</v>
      </c>
      <c r="H31" s="114">
        <v>315</v>
      </c>
      <c r="I31" s="140">
        <v>284</v>
      </c>
      <c r="J31" s="115">
        <v>-49</v>
      </c>
      <c r="K31" s="116">
        <v>-17.253521126760564</v>
      </c>
    </row>
    <row r="32" spans="1:11" ht="14.1" customHeight="1" x14ac:dyDescent="0.2">
      <c r="A32" s="306">
        <v>31</v>
      </c>
      <c r="B32" s="307" t="s">
        <v>251</v>
      </c>
      <c r="C32" s="308"/>
      <c r="D32" s="113">
        <v>0.28504029880086496</v>
      </c>
      <c r="E32" s="115">
        <v>29</v>
      </c>
      <c r="F32" s="114">
        <v>31</v>
      </c>
      <c r="G32" s="114">
        <v>30</v>
      </c>
      <c r="H32" s="114">
        <v>35</v>
      </c>
      <c r="I32" s="140">
        <v>34</v>
      </c>
      <c r="J32" s="115">
        <v>-5</v>
      </c>
      <c r="K32" s="116">
        <v>-14.705882352941176</v>
      </c>
    </row>
    <row r="33" spans="1:11" ht="14.1" customHeight="1" x14ac:dyDescent="0.2">
      <c r="A33" s="306">
        <v>32</v>
      </c>
      <c r="B33" s="307" t="s">
        <v>252</v>
      </c>
      <c r="C33" s="308"/>
      <c r="D33" s="113">
        <v>1.611952034597995</v>
      </c>
      <c r="E33" s="115">
        <v>164</v>
      </c>
      <c r="F33" s="114">
        <v>149</v>
      </c>
      <c r="G33" s="114">
        <v>161</v>
      </c>
      <c r="H33" s="114">
        <v>152</v>
      </c>
      <c r="I33" s="140">
        <v>161</v>
      </c>
      <c r="J33" s="115">
        <v>3</v>
      </c>
      <c r="K33" s="116">
        <v>1.8633540372670807</v>
      </c>
    </row>
    <row r="34" spans="1:11" ht="14.1" customHeight="1" x14ac:dyDescent="0.2">
      <c r="A34" s="306">
        <v>33</v>
      </c>
      <c r="B34" s="307" t="s">
        <v>253</v>
      </c>
      <c r="C34" s="308"/>
      <c r="D34" s="113">
        <v>0.76666011401611955</v>
      </c>
      <c r="E34" s="115">
        <v>78</v>
      </c>
      <c r="F34" s="114">
        <v>70</v>
      </c>
      <c r="G34" s="114">
        <v>73</v>
      </c>
      <c r="H34" s="114">
        <v>67</v>
      </c>
      <c r="I34" s="140">
        <v>73</v>
      </c>
      <c r="J34" s="115">
        <v>5</v>
      </c>
      <c r="K34" s="116">
        <v>6.8493150684931505</v>
      </c>
    </row>
    <row r="35" spans="1:11" ht="14.1" customHeight="1" x14ac:dyDescent="0.2">
      <c r="A35" s="306">
        <v>34</v>
      </c>
      <c r="B35" s="307" t="s">
        <v>254</v>
      </c>
      <c r="C35" s="308"/>
      <c r="D35" s="113">
        <v>7.5289954786711224</v>
      </c>
      <c r="E35" s="115">
        <v>766</v>
      </c>
      <c r="F35" s="114">
        <v>790</v>
      </c>
      <c r="G35" s="114">
        <v>824</v>
      </c>
      <c r="H35" s="114">
        <v>825</v>
      </c>
      <c r="I35" s="140">
        <v>800</v>
      </c>
      <c r="J35" s="115">
        <v>-34</v>
      </c>
      <c r="K35" s="116">
        <v>-4.25</v>
      </c>
    </row>
    <row r="36" spans="1:11" ht="14.1" customHeight="1" x14ac:dyDescent="0.2">
      <c r="A36" s="306">
        <v>41</v>
      </c>
      <c r="B36" s="307" t="s">
        <v>255</v>
      </c>
      <c r="C36" s="308"/>
      <c r="D36" s="113">
        <v>0.34401415372518185</v>
      </c>
      <c r="E36" s="115">
        <v>35</v>
      </c>
      <c r="F36" s="114">
        <v>36</v>
      </c>
      <c r="G36" s="114">
        <v>39</v>
      </c>
      <c r="H36" s="114">
        <v>31</v>
      </c>
      <c r="I36" s="140">
        <v>34</v>
      </c>
      <c r="J36" s="115">
        <v>1</v>
      </c>
      <c r="K36" s="116">
        <v>2.9411764705882355</v>
      </c>
    </row>
    <row r="37" spans="1:11" ht="14.1" customHeight="1" x14ac:dyDescent="0.2">
      <c r="A37" s="306">
        <v>42</v>
      </c>
      <c r="B37" s="307" t="s">
        <v>256</v>
      </c>
      <c r="C37" s="308"/>
      <c r="D37" s="113" t="s">
        <v>513</v>
      </c>
      <c r="E37" s="115" t="s">
        <v>513</v>
      </c>
      <c r="F37" s="114">
        <v>3</v>
      </c>
      <c r="G37" s="114">
        <v>3</v>
      </c>
      <c r="H37" s="114">
        <v>3</v>
      </c>
      <c r="I37" s="140">
        <v>3</v>
      </c>
      <c r="J37" s="115" t="s">
        <v>513</v>
      </c>
      <c r="K37" s="116" t="s">
        <v>513</v>
      </c>
    </row>
    <row r="38" spans="1:11" ht="14.1" customHeight="1" x14ac:dyDescent="0.2">
      <c r="A38" s="306">
        <v>43</v>
      </c>
      <c r="B38" s="307" t="s">
        <v>257</v>
      </c>
      <c r="C38" s="308"/>
      <c r="D38" s="113">
        <v>0.4128169844702182</v>
      </c>
      <c r="E38" s="115">
        <v>42</v>
      </c>
      <c r="F38" s="114">
        <v>39</v>
      </c>
      <c r="G38" s="114">
        <v>36</v>
      </c>
      <c r="H38" s="114">
        <v>31</v>
      </c>
      <c r="I38" s="140">
        <v>29</v>
      </c>
      <c r="J38" s="115">
        <v>13</v>
      </c>
      <c r="K38" s="116">
        <v>44.827586206896555</v>
      </c>
    </row>
    <row r="39" spans="1:11" ht="14.1" customHeight="1" x14ac:dyDescent="0.2">
      <c r="A39" s="306">
        <v>51</v>
      </c>
      <c r="B39" s="307" t="s">
        <v>258</v>
      </c>
      <c r="C39" s="308"/>
      <c r="D39" s="113">
        <v>6.9982307843522706</v>
      </c>
      <c r="E39" s="115">
        <v>712</v>
      </c>
      <c r="F39" s="114">
        <v>746</v>
      </c>
      <c r="G39" s="114">
        <v>763</v>
      </c>
      <c r="H39" s="114">
        <v>774</v>
      </c>
      <c r="I39" s="140">
        <v>758</v>
      </c>
      <c r="J39" s="115">
        <v>-46</v>
      </c>
      <c r="K39" s="116">
        <v>-6.0686015831134563</v>
      </c>
    </row>
    <row r="40" spans="1:11" ht="14.1" customHeight="1" x14ac:dyDescent="0.2">
      <c r="A40" s="306" t="s">
        <v>259</v>
      </c>
      <c r="B40" s="307" t="s">
        <v>260</v>
      </c>
      <c r="C40" s="308"/>
      <c r="D40" s="113">
        <v>6.3888342834676628</v>
      </c>
      <c r="E40" s="115">
        <v>650</v>
      </c>
      <c r="F40" s="114">
        <v>677</v>
      </c>
      <c r="G40" s="114">
        <v>689</v>
      </c>
      <c r="H40" s="114">
        <v>703</v>
      </c>
      <c r="I40" s="140">
        <v>695</v>
      </c>
      <c r="J40" s="115">
        <v>-45</v>
      </c>
      <c r="K40" s="116">
        <v>-6.4748201438848918</v>
      </c>
    </row>
    <row r="41" spans="1:11" ht="14.1" customHeight="1" x14ac:dyDescent="0.2">
      <c r="A41" s="306"/>
      <c r="B41" s="307" t="s">
        <v>261</v>
      </c>
      <c r="C41" s="308"/>
      <c r="D41" s="113">
        <v>2.4867308826420289</v>
      </c>
      <c r="E41" s="115">
        <v>253</v>
      </c>
      <c r="F41" s="114">
        <v>245</v>
      </c>
      <c r="G41" s="114">
        <v>254</v>
      </c>
      <c r="H41" s="114">
        <v>267</v>
      </c>
      <c r="I41" s="140">
        <v>257</v>
      </c>
      <c r="J41" s="115">
        <v>-4</v>
      </c>
      <c r="K41" s="116">
        <v>-1.556420233463035</v>
      </c>
    </row>
    <row r="42" spans="1:11" ht="14.1" customHeight="1" x14ac:dyDescent="0.2">
      <c r="A42" s="306">
        <v>52</v>
      </c>
      <c r="B42" s="307" t="s">
        <v>262</v>
      </c>
      <c r="C42" s="308"/>
      <c r="D42" s="113">
        <v>5.4059367013957145</v>
      </c>
      <c r="E42" s="115">
        <v>550</v>
      </c>
      <c r="F42" s="114">
        <v>585</v>
      </c>
      <c r="G42" s="114">
        <v>577</v>
      </c>
      <c r="H42" s="114">
        <v>575</v>
      </c>
      <c r="I42" s="140">
        <v>555</v>
      </c>
      <c r="J42" s="115">
        <v>-5</v>
      </c>
      <c r="K42" s="116">
        <v>-0.90090090090090091</v>
      </c>
    </row>
    <row r="43" spans="1:11" ht="14.1" customHeight="1" x14ac:dyDescent="0.2">
      <c r="A43" s="306" t="s">
        <v>263</v>
      </c>
      <c r="B43" s="307" t="s">
        <v>264</v>
      </c>
      <c r="C43" s="308"/>
      <c r="D43" s="113">
        <v>5.0226066443876549</v>
      </c>
      <c r="E43" s="115">
        <v>511</v>
      </c>
      <c r="F43" s="114">
        <v>538</v>
      </c>
      <c r="G43" s="114">
        <v>537</v>
      </c>
      <c r="H43" s="114">
        <v>537</v>
      </c>
      <c r="I43" s="140">
        <v>519</v>
      </c>
      <c r="J43" s="115">
        <v>-8</v>
      </c>
      <c r="K43" s="116">
        <v>-1.5414258188824663</v>
      </c>
    </row>
    <row r="44" spans="1:11" ht="14.1" customHeight="1" x14ac:dyDescent="0.2">
      <c r="A44" s="306">
        <v>53</v>
      </c>
      <c r="B44" s="307" t="s">
        <v>265</v>
      </c>
      <c r="C44" s="308"/>
      <c r="D44" s="113">
        <v>2.2410064871240416</v>
      </c>
      <c r="E44" s="115">
        <v>228</v>
      </c>
      <c r="F44" s="114">
        <v>213</v>
      </c>
      <c r="G44" s="114">
        <v>221</v>
      </c>
      <c r="H44" s="114">
        <v>229</v>
      </c>
      <c r="I44" s="140">
        <v>226</v>
      </c>
      <c r="J44" s="115">
        <v>2</v>
      </c>
      <c r="K44" s="116">
        <v>0.88495575221238942</v>
      </c>
    </row>
    <row r="45" spans="1:11" ht="14.1" customHeight="1" x14ac:dyDescent="0.2">
      <c r="A45" s="306" t="s">
        <v>266</v>
      </c>
      <c r="B45" s="307" t="s">
        <v>267</v>
      </c>
      <c r="C45" s="308"/>
      <c r="D45" s="113">
        <v>2.2115195596618831</v>
      </c>
      <c r="E45" s="115">
        <v>225</v>
      </c>
      <c r="F45" s="114">
        <v>210</v>
      </c>
      <c r="G45" s="114">
        <v>218</v>
      </c>
      <c r="H45" s="114">
        <v>225</v>
      </c>
      <c r="I45" s="140">
        <v>222</v>
      </c>
      <c r="J45" s="115">
        <v>3</v>
      </c>
      <c r="K45" s="116">
        <v>1.3513513513513513</v>
      </c>
    </row>
    <row r="46" spans="1:11" ht="14.1" customHeight="1" x14ac:dyDescent="0.2">
      <c r="A46" s="306">
        <v>54</v>
      </c>
      <c r="B46" s="307" t="s">
        <v>268</v>
      </c>
      <c r="C46" s="308"/>
      <c r="D46" s="113">
        <v>12.885787300963239</v>
      </c>
      <c r="E46" s="115">
        <v>1311</v>
      </c>
      <c r="F46" s="114">
        <v>1380</v>
      </c>
      <c r="G46" s="114">
        <v>1436</v>
      </c>
      <c r="H46" s="114">
        <v>1473</v>
      </c>
      <c r="I46" s="140">
        <v>1406</v>
      </c>
      <c r="J46" s="115">
        <v>-95</v>
      </c>
      <c r="K46" s="116">
        <v>-6.756756756756757</v>
      </c>
    </row>
    <row r="47" spans="1:11" ht="14.1" customHeight="1" x14ac:dyDescent="0.2">
      <c r="A47" s="306">
        <v>61</v>
      </c>
      <c r="B47" s="307" t="s">
        <v>269</v>
      </c>
      <c r="C47" s="308"/>
      <c r="D47" s="113">
        <v>1.0222134853548259</v>
      </c>
      <c r="E47" s="115">
        <v>104</v>
      </c>
      <c r="F47" s="114">
        <v>104</v>
      </c>
      <c r="G47" s="114">
        <v>107</v>
      </c>
      <c r="H47" s="114">
        <v>109</v>
      </c>
      <c r="I47" s="140">
        <v>111</v>
      </c>
      <c r="J47" s="115">
        <v>-7</v>
      </c>
      <c r="K47" s="116">
        <v>-6.3063063063063067</v>
      </c>
    </row>
    <row r="48" spans="1:11" ht="14.1" customHeight="1" x14ac:dyDescent="0.2">
      <c r="A48" s="306">
        <v>62</v>
      </c>
      <c r="B48" s="307" t="s">
        <v>270</v>
      </c>
      <c r="C48" s="308"/>
      <c r="D48" s="113">
        <v>11.991350501277767</v>
      </c>
      <c r="E48" s="115">
        <v>1220</v>
      </c>
      <c r="F48" s="114">
        <v>1226</v>
      </c>
      <c r="G48" s="114">
        <v>1262</v>
      </c>
      <c r="H48" s="114">
        <v>1282</v>
      </c>
      <c r="I48" s="140">
        <v>1231</v>
      </c>
      <c r="J48" s="115">
        <v>-11</v>
      </c>
      <c r="K48" s="116">
        <v>-0.89358245329000807</v>
      </c>
    </row>
    <row r="49" spans="1:11" ht="14.1" customHeight="1" x14ac:dyDescent="0.2">
      <c r="A49" s="306">
        <v>63</v>
      </c>
      <c r="B49" s="307" t="s">
        <v>271</v>
      </c>
      <c r="C49" s="308"/>
      <c r="D49" s="113">
        <v>8.0499311971692542</v>
      </c>
      <c r="E49" s="115">
        <v>819</v>
      </c>
      <c r="F49" s="114">
        <v>998</v>
      </c>
      <c r="G49" s="114">
        <v>997</v>
      </c>
      <c r="H49" s="114">
        <v>993</v>
      </c>
      <c r="I49" s="140">
        <v>863</v>
      </c>
      <c r="J49" s="115">
        <v>-44</v>
      </c>
      <c r="K49" s="116">
        <v>-5.0984936268829664</v>
      </c>
    </row>
    <row r="50" spans="1:11" ht="14.1" customHeight="1" x14ac:dyDescent="0.2">
      <c r="A50" s="306" t="s">
        <v>272</v>
      </c>
      <c r="B50" s="307" t="s">
        <v>273</v>
      </c>
      <c r="C50" s="308"/>
      <c r="D50" s="113">
        <v>1.6709258895223118</v>
      </c>
      <c r="E50" s="115">
        <v>170</v>
      </c>
      <c r="F50" s="114">
        <v>174</v>
      </c>
      <c r="G50" s="114">
        <v>184</v>
      </c>
      <c r="H50" s="114">
        <v>181</v>
      </c>
      <c r="I50" s="140">
        <v>188</v>
      </c>
      <c r="J50" s="115">
        <v>-18</v>
      </c>
      <c r="K50" s="116">
        <v>-9.5744680851063837</v>
      </c>
    </row>
    <row r="51" spans="1:11" ht="14.1" customHeight="1" x14ac:dyDescent="0.2">
      <c r="A51" s="306" t="s">
        <v>274</v>
      </c>
      <c r="B51" s="307" t="s">
        <v>275</v>
      </c>
      <c r="C51" s="308"/>
      <c r="D51" s="113">
        <v>5.8777275407902501</v>
      </c>
      <c r="E51" s="115">
        <v>598</v>
      </c>
      <c r="F51" s="114">
        <v>769</v>
      </c>
      <c r="G51" s="114">
        <v>738</v>
      </c>
      <c r="H51" s="114">
        <v>747</v>
      </c>
      <c r="I51" s="140">
        <v>626</v>
      </c>
      <c r="J51" s="115">
        <v>-28</v>
      </c>
      <c r="K51" s="116">
        <v>-4.4728434504792336</v>
      </c>
    </row>
    <row r="52" spans="1:11" ht="14.1" customHeight="1" x14ac:dyDescent="0.2">
      <c r="A52" s="306">
        <v>71</v>
      </c>
      <c r="B52" s="307" t="s">
        <v>276</v>
      </c>
      <c r="C52" s="308"/>
      <c r="D52" s="113">
        <v>13.544328680951445</v>
      </c>
      <c r="E52" s="115">
        <v>1378</v>
      </c>
      <c r="F52" s="114">
        <v>1396</v>
      </c>
      <c r="G52" s="114">
        <v>1411</v>
      </c>
      <c r="H52" s="114">
        <v>1410</v>
      </c>
      <c r="I52" s="140">
        <v>1401</v>
      </c>
      <c r="J52" s="115">
        <v>-23</v>
      </c>
      <c r="K52" s="116">
        <v>-1.6416845110635261</v>
      </c>
    </row>
    <row r="53" spans="1:11" ht="14.1" customHeight="1" x14ac:dyDescent="0.2">
      <c r="A53" s="306" t="s">
        <v>277</v>
      </c>
      <c r="B53" s="307" t="s">
        <v>278</v>
      </c>
      <c r="C53" s="308"/>
      <c r="D53" s="113">
        <v>1.3367407116178494</v>
      </c>
      <c r="E53" s="115">
        <v>136</v>
      </c>
      <c r="F53" s="114">
        <v>149</v>
      </c>
      <c r="G53" s="114">
        <v>150</v>
      </c>
      <c r="H53" s="114">
        <v>148</v>
      </c>
      <c r="I53" s="140">
        <v>137</v>
      </c>
      <c r="J53" s="115">
        <v>-1</v>
      </c>
      <c r="K53" s="116">
        <v>-0.72992700729927007</v>
      </c>
    </row>
    <row r="54" spans="1:11" ht="14.1" customHeight="1" x14ac:dyDescent="0.2">
      <c r="A54" s="306" t="s">
        <v>279</v>
      </c>
      <c r="B54" s="307" t="s">
        <v>280</v>
      </c>
      <c r="C54" s="308"/>
      <c r="D54" s="113">
        <v>11.096913701592294</v>
      </c>
      <c r="E54" s="115">
        <v>1129</v>
      </c>
      <c r="F54" s="114">
        <v>1127</v>
      </c>
      <c r="G54" s="114">
        <v>1135</v>
      </c>
      <c r="H54" s="114">
        <v>1141</v>
      </c>
      <c r="I54" s="140">
        <v>1142</v>
      </c>
      <c r="J54" s="115">
        <v>-13</v>
      </c>
      <c r="K54" s="116">
        <v>-1.138353765323993</v>
      </c>
    </row>
    <row r="55" spans="1:11" ht="14.1" customHeight="1" x14ac:dyDescent="0.2">
      <c r="A55" s="306">
        <v>72</v>
      </c>
      <c r="B55" s="307" t="s">
        <v>281</v>
      </c>
      <c r="C55" s="308"/>
      <c r="D55" s="113">
        <v>1.5922940829565559</v>
      </c>
      <c r="E55" s="115">
        <v>162</v>
      </c>
      <c r="F55" s="114">
        <v>171</v>
      </c>
      <c r="G55" s="114">
        <v>166</v>
      </c>
      <c r="H55" s="114">
        <v>162</v>
      </c>
      <c r="I55" s="140">
        <v>151</v>
      </c>
      <c r="J55" s="115">
        <v>11</v>
      </c>
      <c r="K55" s="116">
        <v>7.2847682119205297</v>
      </c>
    </row>
    <row r="56" spans="1:11" ht="14.1" customHeight="1" x14ac:dyDescent="0.2">
      <c r="A56" s="306" t="s">
        <v>282</v>
      </c>
      <c r="B56" s="307" t="s">
        <v>283</v>
      </c>
      <c r="C56" s="308"/>
      <c r="D56" s="113">
        <v>0.19657951641438962</v>
      </c>
      <c r="E56" s="115">
        <v>20</v>
      </c>
      <c r="F56" s="114">
        <v>18</v>
      </c>
      <c r="G56" s="114">
        <v>16</v>
      </c>
      <c r="H56" s="114">
        <v>17</v>
      </c>
      <c r="I56" s="140">
        <v>16</v>
      </c>
      <c r="J56" s="115">
        <v>4</v>
      </c>
      <c r="K56" s="116">
        <v>25</v>
      </c>
    </row>
    <row r="57" spans="1:11" ht="14.1" customHeight="1" x14ac:dyDescent="0.2">
      <c r="A57" s="306" t="s">
        <v>284</v>
      </c>
      <c r="B57" s="307" t="s">
        <v>285</v>
      </c>
      <c r="C57" s="308"/>
      <c r="D57" s="113">
        <v>1.1794770984863376</v>
      </c>
      <c r="E57" s="115">
        <v>120</v>
      </c>
      <c r="F57" s="114">
        <v>130</v>
      </c>
      <c r="G57" s="114">
        <v>127</v>
      </c>
      <c r="H57" s="114">
        <v>123</v>
      </c>
      <c r="I57" s="140">
        <v>117</v>
      </c>
      <c r="J57" s="115">
        <v>3</v>
      </c>
      <c r="K57" s="116">
        <v>2.5641025641025643</v>
      </c>
    </row>
    <row r="58" spans="1:11" ht="14.1" customHeight="1" x14ac:dyDescent="0.2">
      <c r="A58" s="306">
        <v>73</v>
      </c>
      <c r="B58" s="307" t="s">
        <v>286</v>
      </c>
      <c r="C58" s="308"/>
      <c r="D58" s="113">
        <v>0.73717318655396102</v>
      </c>
      <c r="E58" s="115">
        <v>75</v>
      </c>
      <c r="F58" s="114">
        <v>75</v>
      </c>
      <c r="G58" s="114">
        <v>77</v>
      </c>
      <c r="H58" s="114">
        <v>73</v>
      </c>
      <c r="I58" s="140">
        <v>72</v>
      </c>
      <c r="J58" s="115">
        <v>3</v>
      </c>
      <c r="K58" s="116">
        <v>4.166666666666667</v>
      </c>
    </row>
    <row r="59" spans="1:11" ht="14.1" customHeight="1" x14ac:dyDescent="0.2">
      <c r="A59" s="306" t="s">
        <v>287</v>
      </c>
      <c r="B59" s="307" t="s">
        <v>288</v>
      </c>
      <c r="C59" s="308"/>
      <c r="D59" s="113">
        <v>0.60939650088460784</v>
      </c>
      <c r="E59" s="115">
        <v>62</v>
      </c>
      <c r="F59" s="114">
        <v>59</v>
      </c>
      <c r="G59" s="114">
        <v>61</v>
      </c>
      <c r="H59" s="114">
        <v>58</v>
      </c>
      <c r="I59" s="140">
        <v>56</v>
      </c>
      <c r="J59" s="115">
        <v>6</v>
      </c>
      <c r="K59" s="116">
        <v>10.714285714285714</v>
      </c>
    </row>
    <row r="60" spans="1:11" ht="14.1" customHeight="1" x14ac:dyDescent="0.2">
      <c r="A60" s="306">
        <v>81</v>
      </c>
      <c r="B60" s="307" t="s">
        <v>289</v>
      </c>
      <c r="C60" s="308"/>
      <c r="D60" s="113">
        <v>2.9978376253194416</v>
      </c>
      <c r="E60" s="115">
        <v>305</v>
      </c>
      <c r="F60" s="114">
        <v>311</v>
      </c>
      <c r="G60" s="114">
        <v>327</v>
      </c>
      <c r="H60" s="114">
        <v>296</v>
      </c>
      <c r="I60" s="140">
        <v>301</v>
      </c>
      <c r="J60" s="115">
        <v>4</v>
      </c>
      <c r="K60" s="116">
        <v>1.3289036544850499</v>
      </c>
    </row>
    <row r="61" spans="1:11" ht="14.1" customHeight="1" x14ac:dyDescent="0.2">
      <c r="A61" s="306" t="s">
        <v>290</v>
      </c>
      <c r="B61" s="307" t="s">
        <v>291</v>
      </c>
      <c r="C61" s="308"/>
      <c r="D61" s="113">
        <v>0.65854137998820528</v>
      </c>
      <c r="E61" s="115">
        <v>67</v>
      </c>
      <c r="F61" s="114">
        <v>72</v>
      </c>
      <c r="G61" s="114">
        <v>75</v>
      </c>
      <c r="H61" s="114">
        <v>71</v>
      </c>
      <c r="I61" s="140">
        <v>74</v>
      </c>
      <c r="J61" s="115">
        <v>-7</v>
      </c>
      <c r="K61" s="116">
        <v>-9.4594594594594597</v>
      </c>
    </row>
    <row r="62" spans="1:11" ht="14.1" customHeight="1" x14ac:dyDescent="0.2">
      <c r="A62" s="306" t="s">
        <v>292</v>
      </c>
      <c r="B62" s="307" t="s">
        <v>293</v>
      </c>
      <c r="C62" s="308"/>
      <c r="D62" s="113">
        <v>1.3957145665421664</v>
      </c>
      <c r="E62" s="115">
        <v>142</v>
      </c>
      <c r="F62" s="114">
        <v>138</v>
      </c>
      <c r="G62" s="114">
        <v>147</v>
      </c>
      <c r="H62" s="114">
        <v>130</v>
      </c>
      <c r="I62" s="140">
        <v>136</v>
      </c>
      <c r="J62" s="115">
        <v>6</v>
      </c>
      <c r="K62" s="116">
        <v>4.4117647058823533</v>
      </c>
    </row>
    <row r="63" spans="1:11" ht="14.1" customHeight="1" x14ac:dyDescent="0.2">
      <c r="A63" s="306"/>
      <c r="B63" s="307" t="s">
        <v>294</v>
      </c>
      <c r="C63" s="308"/>
      <c r="D63" s="113">
        <v>0.99272655789266762</v>
      </c>
      <c r="E63" s="115">
        <v>101</v>
      </c>
      <c r="F63" s="114">
        <v>94</v>
      </c>
      <c r="G63" s="114">
        <v>101</v>
      </c>
      <c r="H63" s="114">
        <v>90</v>
      </c>
      <c r="I63" s="140">
        <v>96</v>
      </c>
      <c r="J63" s="115">
        <v>5</v>
      </c>
      <c r="K63" s="116">
        <v>5.208333333333333</v>
      </c>
    </row>
    <row r="64" spans="1:11" ht="14.1" customHeight="1" x14ac:dyDescent="0.2">
      <c r="A64" s="306" t="s">
        <v>295</v>
      </c>
      <c r="B64" s="307" t="s">
        <v>296</v>
      </c>
      <c r="C64" s="308"/>
      <c r="D64" s="113">
        <v>0.11794770984863377</v>
      </c>
      <c r="E64" s="115">
        <v>12</v>
      </c>
      <c r="F64" s="114">
        <v>14</v>
      </c>
      <c r="G64" s="114">
        <v>14</v>
      </c>
      <c r="H64" s="114">
        <v>14</v>
      </c>
      <c r="I64" s="140">
        <v>14</v>
      </c>
      <c r="J64" s="115">
        <v>-2</v>
      </c>
      <c r="K64" s="116">
        <v>-14.285714285714286</v>
      </c>
    </row>
    <row r="65" spans="1:11" ht="14.1" customHeight="1" x14ac:dyDescent="0.2">
      <c r="A65" s="306" t="s">
        <v>297</v>
      </c>
      <c r="B65" s="307" t="s">
        <v>298</v>
      </c>
      <c r="C65" s="308"/>
      <c r="D65" s="113">
        <v>0.48161981521525454</v>
      </c>
      <c r="E65" s="115">
        <v>49</v>
      </c>
      <c r="F65" s="114">
        <v>53</v>
      </c>
      <c r="G65" s="114">
        <v>56</v>
      </c>
      <c r="H65" s="114">
        <v>49</v>
      </c>
      <c r="I65" s="140">
        <v>47</v>
      </c>
      <c r="J65" s="115">
        <v>2</v>
      </c>
      <c r="K65" s="116">
        <v>4.2553191489361701</v>
      </c>
    </row>
    <row r="66" spans="1:11" ht="14.1" customHeight="1" x14ac:dyDescent="0.2">
      <c r="A66" s="306">
        <v>82</v>
      </c>
      <c r="B66" s="307" t="s">
        <v>299</v>
      </c>
      <c r="C66" s="308"/>
      <c r="D66" s="113">
        <v>1.6905838411637508</v>
      </c>
      <c r="E66" s="115">
        <v>172</v>
      </c>
      <c r="F66" s="114">
        <v>170</v>
      </c>
      <c r="G66" s="114">
        <v>160</v>
      </c>
      <c r="H66" s="114">
        <v>155</v>
      </c>
      <c r="I66" s="140">
        <v>157</v>
      </c>
      <c r="J66" s="115">
        <v>15</v>
      </c>
      <c r="K66" s="116">
        <v>9.5541401273885356</v>
      </c>
    </row>
    <row r="67" spans="1:11" ht="14.1" customHeight="1" x14ac:dyDescent="0.2">
      <c r="A67" s="306" t="s">
        <v>300</v>
      </c>
      <c r="B67" s="307" t="s">
        <v>301</v>
      </c>
      <c r="C67" s="308"/>
      <c r="D67" s="113">
        <v>1.0517004128169845</v>
      </c>
      <c r="E67" s="115">
        <v>107</v>
      </c>
      <c r="F67" s="114">
        <v>102</v>
      </c>
      <c r="G67" s="114">
        <v>99</v>
      </c>
      <c r="H67" s="114">
        <v>96</v>
      </c>
      <c r="I67" s="140">
        <v>93</v>
      </c>
      <c r="J67" s="115">
        <v>14</v>
      </c>
      <c r="K67" s="116">
        <v>15.053763440860216</v>
      </c>
    </row>
    <row r="68" spans="1:11" ht="14.1" customHeight="1" x14ac:dyDescent="0.2">
      <c r="A68" s="306" t="s">
        <v>302</v>
      </c>
      <c r="B68" s="307" t="s">
        <v>303</v>
      </c>
      <c r="C68" s="308"/>
      <c r="D68" s="113">
        <v>0.29486927462158441</v>
      </c>
      <c r="E68" s="115">
        <v>30</v>
      </c>
      <c r="F68" s="114">
        <v>31</v>
      </c>
      <c r="G68" s="114">
        <v>28</v>
      </c>
      <c r="H68" s="114">
        <v>27</v>
      </c>
      <c r="I68" s="140">
        <v>30</v>
      </c>
      <c r="J68" s="115">
        <v>0</v>
      </c>
      <c r="K68" s="116">
        <v>0</v>
      </c>
    </row>
    <row r="69" spans="1:11" ht="14.1" customHeight="1" x14ac:dyDescent="0.2">
      <c r="A69" s="306">
        <v>83</v>
      </c>
      <c r="B69" s="307" t="s">
        <v>304</v>
      </c>
      <c r="C69" s="308"/>
      <c r="D69" s="113">
        <v>2.7619422056221743</v>
      </c>
      <c r="E69" s="115">
        <v>281</v>
      </c>
      <c r="F69" s="114">
        <v>281</v>
      </c>
      <c r="G69" s="114">
        <v>290</v>
      </c>
      <c r="H69" s="114">
        <v>300</v>
      </c>
      <c r="I69" s="140">
        <v>312</v>
      </c>
      <c r="J69" s="115">
        <v>-31</v>
      </c>
      <c r="K69" s="116">
        <v>-9.9358974358974361</v>
      </c>
    </row>
    <row r="70" spans="1:11" ht="14.1" customHeight="1" x14ac:dyDescent="0.2">
      <c r="A70" s="306" t="s">
        <v>305</v>
      </c>
      <c r="B70" s="307" t="s">
        <v>306</v>
      </c>
      <c r="C70" s="308"/>
      <c r="D70" s="113">
        <v>1.4645173972872028</v>
      </c>
      <c r="E70" s="115">
        <v>149</v>
      </c>
      <c r="F70" s="114">
        <v>153</v>
      </c>
      <c r="G70" s="114">
        <v>156</v>
      </c>
      <c r="H70" s="114">
        <v>164</v>
      </c>
      <c r="I70" s="140">
        <v>169</v>
      </c>
      <c r="J70" s="115">
        <v>-20</v>
      </c>
      <c r="K70" s="116">
        <v>-11.834319526627219</v>
      </c>
    </row>
    <row r="71" spans="1:11" ht="14.1" customHeight="1" x14ac:dyDescent="0.2">
      <c r="A71" s="306"/>
      <c r="B71" s="307" t="s">
        <v>307</v>
      </c>
      <c r="C71" s="308"/>
      <c r="D71" s="113">
        <v>0.98289758207194811</v>
      </c>
      <c r="E71" s="115">
        <v>100</v>
      </c>
      <c r="F71" s="114">
        <v>104</v>
      </c>
      <c r="G71" s="114">
        <v>106</v>
      </c>
      <c r="H71" s="114">
        <v>110</v>
      </c>
      <c r="I71" s="140">
        <v>114</v>
      </c>
      <c r="J71" s="115">
        <v>-14</v>
      </c>
      <c r="K71" s="116">
        <v>-12.280701754385966</v>
      </c>
    </row>
    <row r="72" spans="1:11" ht="14.1" customHeight="1" x14ac:dyDescent="0.2">
      <c r="A72" s="306">
        <v>84</v>
      </c>
      <c r="B72" s="307" t="s">
        <v>308</v>
      </c>
      <c r="C72" s="308"/>
      <c r="D72" s="113">
        <v>0.85512089640259481</v>
      </c>
      <c r="E72" s="115">
        <v>87</v>
      </c>
      <c r="F72" s="114">
        <v>82</v>
      </c>
      <c r="G72" s="114">
        <v>88</v>
      </c>
      <c r="H72" s="114">
        <v>88</v>
      </c>
      <c r="I72" s="140">
        <v>91</v>
      </c>
      <c r="J72" s="115">
        <v>-4</v>
      </c>
      <c r="K72" s="116">
        <v>-4.395604395604396</v>
      </c>
    </row>
    <row r="73" spans="1:11" ht="14.1" customHeight="1" x14ac:dyDescent="0.2">
      <c r="A73" s="306" t="s">
        <v>309</v>
      </c>
      <c r="B73" s="307" t="s">
        <v>310</v>
      </c>
      <c r="C73" s="308"/>
      <c r="D73" s="113">
        <v>0.21623746805582858</v>
      </c>
      <c r="E73" s="115">
        <v>22</v>
      </c>
      <c r="F73" s="114">
        <v>19</v>
      </c>
      <c r="G73" s="114">
        <v>20</v>
      </c>
      <c r="H73" s="114">
        <v>19</v>
      </c>
      <c r="I73" s="140">
        <v>25</v>
      </c>
      <c r="J73" s="115">
        <v>-3</v>
      </c>
      <c r="K73" s="116">
        <v>-12</v>
      </c>
    </row>
    <row r="74" spans="1:11" ht="14.1" customHeight="1" x14ac:dyDescent="0.2">
      <c r="A74" s="306" t="s">
        <v>311</v>
      </c>
      <c r="B74" s="307" t="s">
        <v>312</v>
      </c>
      <c r="C74" s="308"/>
      <c r="D74" s="113">
        <v>0.1474346373107922</v>
      </c>
      <c r="E74" s="115">
        <v>15</v>
      </c>
      <c r="F74" s="114">
        <v>16</v>
      </c>
      <c r="G74" s="114">
        <v>18</v>
      </c>
      <c r="H74" s="114">
        <v>17</v>
      </c>
      <c r="I74" s="140">
        <v>19</v>
      </c>
      <c r="J74" s="115">
        <v>-4</v>
      </c>
      <c r="K74" s="116">
        <v>-21.05263157894737</v>
      </c>
    </row>
    <row r="75" spans="1:11" ht="14.1" customHeight="1" x14ac:dyDescent="0.2">
      <c r="A75" s="306" t="s">
        <v>313</v>
      </c>
      <c r="B75" s="307" t="s">
        <v>314</v>
      </c>
      <c r="C75" s="308"/>
      <c r="D75" s="113">
        <v>2.9486927462158443E-2</v>
      </c>
      <c r="E75" s="115">
        <v>3</v>
      </c>
      <c r="F75" s="114" t="s">
        <v>513</v>
      </c>
      <c r="G75" s="114">
        <v>3</v>
      </c>
      <c r="H75" s="114">
        <v>3</v>
      </c>
      <c r="I75" s="140" t="s">
        <v>513</v>
      </c>
      <c r="J75" s="115" t="s">
        <v>513</v>
      </c>
      <c r="K75" s="116" t="s">
        <v>513</v>
      </c>
    </row>
    <row r="76" spans="1:11" ht="14.1" customHeight="1" x14ac:dyDescent="0.2">
      <c r="A76" s="306">
        <v>91</v>
      </c>
      <c r="B76" s="307" t="s">
        <v>315</v>
      </c>
      <c r="C76" s="308"/>
      <c r="D76" s="113">
        <v>3.9315903282877922E-2</v>
      </c>
      <c r="E76" s="115">
        <v>4</v>
      </c>
      <c r="F76" s="114">
        <v>5</v>
      </c>
      <c r="G76" s="114">
        <v>5</v>
      </c>
      <c r="H76" s="114">
        <v>6</v>
      </c>
      <c r="I76" s="140">
        <v>6</v>
      </c>
      <c r="J76" s="115">
        <v>-2</v>
      </c>
      <c r="K76" s="116">
        <v>-33.333333333333336</v>
      </c>
    </row>
    <row r="77" spans="1:11" ht="14.1" customHeight="1" x14ac:dyDescent="0.2">
      <c r="A77" s="306">
        <v>92</v>
      </c>
      <c r="B77" s="307" t="s">
        <v>316</v>
      </c>
      <c r="C77" s="308"/>
      <c r="D77" s="113">
        <v>0.33418517790446234</v>
      </c>
      <c r="E77" s="115">
        <v>34</v>
      </c>
      <c r="F77" s="114">
        <v>32</v>
      </c>
      <c r="G77" s="114">
        <v>31</v>
      </c>
      <c r="H77" s="114">
        <v>28</v>
      </c>
      <c r="I77" s="140">
        <v>27</v>
      </c>
      <c r="J77" s="115">
        <v>7</v>
      </c>
      <c r="K77" s="116">
        <v>25.925925925925927</v>
      </c>
    </row>
    <row r="78" spans="1:11" ht="14.1" customHeight="1" x14ac:dyDescent="0.2">
      <c r="A78" s="306">
        <v>93</v>
      </c>
      <c r="B78" s="307" t="s">
        <v>317</v>
      </c>
      <c r="C78" s="308"/>
      <c r="D78" s="113">
        <v>0.11794770984863377</v>
      </c>
      <c r="E78" s="115">
        <v>12</v>
      </c>
      <c r="F78" s="114">
        <v>11</v>
      </c>
      <c r="G78" s="114">
        <v>7</v>
      </c>
      <c r="H78" s="114">
        <v>9</v>
      </c>
      <c r="I78" s="140">
        <v>9</v>
      </c>
      <c r="J78" s="115">
        <v>3</v>
      </c>
      <c r="K78" s="116">
        <v>33.333333333333336</v>
      </c>
    </row>
    <row r="79" spans="1:11" ht="14.1" customHeight="1" x14ac:dyDescent="0.2">
      <c r="A79" s="306">
        <v>94</v>
      </c>
      <c r="B79" s="307" t="s">
        <v>318</v>
      </c>
      <c r="C79" s="308"/>
      <c r="D79" s="113">
        <v>0.18675054059367013</v>
      </c>
      <c r="E79" s="115">
        <v>19</v>
      </c>
      <c r="F79" s="114">
        <v>22</v>
      </c>
      <c r="G79" s="114">
        <v>15</v>
      </c>
      <c r="H79" s="114">
        <v>16</v>
      </c>
      <c r="I79" s="140">
        <v>15</v>
      </c>
      <c r="J79" s="115">
        <v>4</v>
      </c>
      <c r="K79" s="116">
        <v>26.666666666666668</v>
      </c>
    </row>
    <row r="80" spans="1:11" ht="14.1" customHeight="1" x14ac:dyDescent="0.2">
      <c r="A80" s="306" t="s">
        <v>319</v>
      </c>
      <c r="B80" s="307" t="s">
        <v>320</v>
      </c>
      <c r="C80" s="308"/>
      <c r="D80" s="113" t="s">
        <v>513</v>
      </c>
      <c r="E80" s="115" t="s">
        <v>513</v>
      </c>
      <c r="F80" s="114">
        <v>3</v>
      </c>
      <c r="G80" s="114" t="s">
        <v>513</v>
      </c>
      <c r="H80" s="114">
        <v>3</v>
      </c>
      <c r="I80" s="140">
        <v>0</v>
      </c>
      <c r="J80" s="115" t="s">
        <v>513</v>
      </c>
      <c r="K80" s="116" t="s">
        <v>513</v>
      </c>
    </row>
    <row r="81" spans="1:11" ht="14.1" customHeight="1" x14ac:dyDescent="0.2">
      <c r="A81" s="310" t="s">
        <v>321</v>
      </c>
      <c r="B81" s="311" t="s">
        <v>333</v>
      </c>
      <c r="C81" s="312"/>
      <c r="D81" s="125">
        <v>2.879889915470808</v>
      </c>
      <c r="E81" s="143">
        <v>293</v>
      </c>
      <c r="F81" s="144">
        <v>312</v>
      </c>
      <c r="G81" s="144">
        <v>314</v>
      </c>
      <c r="H81" s="144">
        <v>310</v>
      </c>
      <c r="I81" s="145">
        <v>301</v>
      </c>
      <c r="J81" s="143">
        <v>-8</v>
      </c>
      <c r="K81" s="146">
        <v>-2.6578073089700998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5676</v>
      </c>
      <c r="G12" s="536">
        <v>4178</v>
      </c>
      <c r="H12" s="536">
        <v>5961</v>
      </c>
      <c r="I12" s="536">
        <v>5546</v>
      </c>
      <c r="J12" s="537">
        <v>5116</v>
      </c>
      <c r="K12" s="538">
        <v>560</v>
      </c>
      <c r="L12" s="349">
        <v>10.946051602814698</v>
      </c>
    </row>
    <row r="13" spans="1:17" s="110" customFormat="1" ht="15" customHeight="1" x14ac:dyDescent="0.2">
      <c r="A13" s="350" t="s">
        <v>344</v>
      </c>
      <c r="B13" s="351" t="s">
        <v>345</v>
      </c>
      <c r="C13" s="347"/>
      <c r="D13" s="347"/>
      <c r="E13" s="348"/>
      <c r="F13" s="536">
        <v>2988</v>
      </c>
      <c r="G13" s="536">
        <v>2225</v>
      </c>
      <c r="H13" s="536">
        <v>3277</v>
      </c>
      <c r="I13" s="536">
        <v>3014</v>
      </c>
      <c r="J13" s="537">
        <v>2800</v>
      </c>
      <c r="K13" s="538">
        <v>188</v>
      </c>
      <c r="L13" s="349">
        <v>6.7142857142857144</v>
      </c>
    </row>
    <row r="14" spans="1:17" s="110" customFormat="1" ht="22.5" customHeight="1" x14ac:dyDescent="0.2">
      <c r="A14" s="350"/>
      <c r="B14" s="351" t="s">
        <v>346</v>
      </c>
      <c r="C14" s="347"/>
      <c r="D14" s="347"/>
      <c r="E14" s="348"/>
      <c r="F14" s="536">
        <v>2688</v>
      </c>
      <c r="G14" s="536">
        <v>1953</v>
      </c>
      <c r="H14" s="536">
        <v>2684</v>
      </c>
      <c r="I14" s="536">
        <v>2532</v>
      </c>
      <c r="J14" s="537">
        <v>2316</v>
      </c>
      <c r="K14" s="538">
        <v>372</v>
      </c>
      <c r="L14" s="349">
        <v>16.062176165803109</v>
      </c>
    </row>
    <row r="15" spans="1:17" s="110" customFormat="1" ht="15" customHeight="1" x14ac:dyDescent="0.2">
      <c r="A15" s="350" t="s">
        <v>347</v>
      </c>
      <c r="B15" s="351" t="s">
        <v>108</v>
      </c>
      <c r="C15" s="347"/>
      <c r="D15" s="347"/>
      <c r="E15" s="348"/>
      <c r="F15" s="536">
        <v>743</v>
      </c>
      <c r="G15" s="536">
        <v>618</v>
      </c>
      <c r="H15" s="536">
        <v>2012</v>
      </c>
      <c r="I15" s="536">
        <v>861</v>
      </c>
      <c r="J15" s="537">
        <v>693</v>
      </c>
      <c r="K15" s="538">
        <v>50</v>
      </c>
      <c r="L15" s="349">
        <v>7.2150072150072146</v>
      </c>
    </row>
    <row r="16" spans="1:17" s="110" customFormat="1" ht="15" customHeight="1" x14ac:dyDescent="0.2">
      <c r="A16" s="350"/>
      <c r="B16" s="351" t="s">
        <v>109</v>
      </c>
      <c r="C16" s="347"/>
      <c r="D16" s="347"/>
      <c r="E16" s="348"/>
      <c r="F16" s="536">
        <v>3920</v>
      </c>
      <c r="G16" s="536">
        <v>2975</v>
      </c>
      <c r="H16" s="536">
        <v>3379</v>
      </c>
      <c r="I16" s="536">
        <v>3867</v>
      </c>
      <c r="J16" s="537">
        <v>3653</v>
      </c>
      <c r="K16" s="538">
        <v>267</v>
      </c>
      <c r="L16" s="349">
        <v>7.3090610457158496</v>
      </c>
    </row>
    <row r="17" spans="1:12" s="110" customFormat="1" ht="15" customHeight="1" x14ac:dyDescent="0.2">
      <c r="A17" s="350"/>
      <c r="B17" s="351" t="s">
        <v>110</v>
      </c>
      <c r="C17" s="347"/>
      <c r="D17" s="347"/>
      <c r="E17" s="348"/>
      <c r="F17" s="536">
        <v>938</v>
      </c>
      <c r="G17" s="536">
        <v>531</v>
      </c>
      <c r="H17" s="536">
        <v>491</v>
      </c>
      <c r="I17" s="536">
        <v>740</v>
      </c>
      <c r="J17" s="537">
        <v>697</v>
      </c>
      <c r="K17" s="538">
        <v>241</v>
      </c>
      <c r="L17" s="349">
        <v>34.576757532281206</v>
      </c>
    </row>
    <row r="18" spans="1:12" s="110" customFormat="1" ht="15" customHeight="1" x14ac:dyDescent="0.2">
      <c r="A18" s="350"/>
      <c r="B18" s="351" t="s">
        <v>111</v>
      </c>
      <c r="C18" s="347"/>
      <c r="D18" s="347"/>
      <c r="E18" s="348"/>
      <c r="F18" s="536">
        <v>75</v>
      </c>
      <c r="G18" s="536">
        <v>54</v>
      </c>
      <c r="H18" s="536">
        <v>79</v>
      </c>
      <c r="I18" s="536">
        <v>78</v>
      </c>
      <c r="J18" s="537">
        <v>73</v>
      </c>
      <c r="K18" s="538">
        <v>2</v>
      </c>
      <c r="L18" s="349">
        <v>2.7397260273972601</v>
      </c>
    </row>
    <row r="19" spans="1:12" s="110" customFormat="1" ht="15" customHeight="1" x14ac:dyDescent="0.2">
      <c r="A19" s="118" t="s">
        <v>113</v>
      </c>
      <c r="B19" s="119" t="s">
        <v>181</v>
      </c>
      <c r="C19" s="347"/>
      <c r="D19" s="347"/>
      <c r="E19" s="348"/>
      <c r="F19" s="536">
        <v>3616</v>
      </c>
      <c r="G19" s="536">
        <v>2787</v>
      </c>
      <c r="H19" s="536">
        <v>4160</v>
      </c>
      <c r="I19" s="536">
        <v>3463</v>
      </c>
      <c r="J19" s="537">
        <v>3332</v>
      </c>
      <c r="K19" s="538">
        <v>284</v>
      </c>
      <c r="L19" s="349">
        <v>8.5234093637454986</v>
      </c>
    </row>
    <row r="20" spans="1:12" s="110" customFormat="1" ht="15" customHeight="1" x14ac:dyDescent="0.2">
      <c r="A20" s="118"/>
      <c r="B20" s="119" t="s">
        <v>182</v>
      </c>
      <c r="C20" s="347"/>
      <c r="D20" s="347"/>
      <c r="E20" s="348"/>
      <c r="F20" s="536">
        <v>2060</v>
      </c>
      <c r="G20" s="536">
        <v>1391</v>
      </c>
      <c r="H20" s="536">
        <v>1801</v>
      </c>
      <c r="I20" s="536">
        <v>2083</v>
      </c>
      <c r="J20" s="537">
        <v>1784</v>
      </c>
      <c r="K20" s="538">
        <v>276</v>
      </c>
      <c r="L20" s="349">
        <v>15.47085201793722</v>
      </c>
    </row>
    <row r="21" spans="1:12" s="110" customFormat="1" ht="15" customHeight="1" x14ac:dyDescent="0.2">
      <c r="A21" s="118" t="s">
        <v>113</v>
      </c>
      <c r="B21" s="119" t="s">
        <v>116</v>
      </c>
      <c r="C21" s="347"/>
      <c r="D21" s="347"/>
      <c r="E21" s="348"/>
      <c r="F21" s="536">
        <v>5126</v>
      </c>
      <c r="G21" s="536">
        <v>3759</v>
      </c>
      <c r="H21" s="536">
        <v>5290</v>
      </c>
      <c r="I21" s="536">
        <v>4782</v>
      </c>
      <c r="J21" s="537">
        <v>4673</v>
      </c>
      <c r="K21" s="538">
        <v>453</v>
      </c>
      <c r="L21" s="349">
        <v>9.69398673229189</v>
      </c>
    </row>
    <row r="22" spans="1:12" s="110" customFormat="1" ht="15" customHeight="1" x14ac:dyDescent="0.2">
      <c r="A22" s="118"/>
      <c r="B22" s="119" t="s">
        <v>117</v>
      </c>
      <c r="C22" s="347"/>
      <c r="D22" s="347"/>
      <c r="E22" s="348"/>
      <c r="F22" s="536">
        <v>544</v>
      </c>
      <c r="G22" s="536">
        <v>418</v>
      </c>
      <c r="H22" s="536">
        <v>668</v>
      </c>
      <c r="I22" s="536">
        <v>759</v>
      </c>
      <c r="J22" s="537">
        <v>439</v>
      </c>
      <c r="K22" s="538">
        <v>105</v>
      </c>
      <c r="L22" s="349">
        <v>23.917995444191344</v>
      </c>
    </row>
    <row r="23" spans="1:12" s="110" customFormat="1" ht="15" customHeight="1" x14ac:dyDescent="0.2">
      <c r="A23" s="352" t="s">
        <v>347</v>
      </c>
      <c r="B23" s="353" t="s">
        <v>193</v>
      </c>
      <c r="C23" s="354"/>
      <c r="D23" s="354"/>
      <c r="E23" s="355"/>
      <c r="F23" s="539">
        <v>95</v>
      </c>
      <c r="G23" s="539">
        <v>109</v>
      </c>
      <c r="H23" s="539">
        <v>1037</v>
      </c>
      <c r="I23" s="539">
        <v>61</v>
      </c>
      <c r="J23" s="540">
        <v>75</v>
      </c>
      <c r="K23" s="541">
        <v>20</v>
      </c>
      <c r="L23" s="356">
        <v>26.666666666666668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24.2</v>
      </c>
      <c r="G25" s="542">
        <v>31.4</v>
      </c>
      <c r="H25" s="542">
        <v>34.1</v>
      </c>
      <c r="I25" s="542">
        <v>37.799999999999997</v>
      </c>
      <c r="J25" s="542">
        <v>27.8</v>
      </c>
      <c r="K25" s="543" t="s">
        <v>349</v>
      </c>
      <c r="L25" s="364">
        <v>-3.6000000000000014</v>
      </c>
    </row>
    <row r="26" spans="1:12" s="110" customFormat="1" ht="15" customHeight="1" x14ac:dyDescent="0.2">
      <c r="A26" s="365" t="s">
        <v>105</v>
      </c>
      <c r="B26" s="366" t="s">
        <v>345</v>
      </c>
      <c r="C26" s="362"/>
      <c r="D26" s="362"/>
      <c r="E26" s="363"/>
      <c r="F26" s="542">
        <v>22.6</v>
      </c>
      <c r="G26" s="542">
        <v>27.8</v>
      </c>
      <c r="H26" s="542">
        <v>31.9</v>
      </c>
      <c r="I26" s="542">
        <v>34.5</v>
      </c>
      <c r="J26" s="544">
        <v>24.1</v>
      </c>
      <c r="K26" s="543" t="s">
        <v>349</v>
      </c>
      <c r="L26" s="364">
        <v>-1.5</v>
      </c>
    </row>
    <row r="27" spans="1:12" s="110" customFormat="1" ht="15" customHeight="1" x14ac:dyDescent="0.2">
      <c r="A27" s="365"/>
      <c r="B27" s="366" t="s">
        <v>346</v>
      </c>
      <c r="C27" s="362"/>
      <c r="D27" s="362"/>
      <c r="E27" s="363"/>
      <c r="F27" s="542">
        <v>26</v>
      </c>
      <c r="G27" s="542">
        <v>35.4</v>
      </c>
      <c r="H27" s="542">
        <v>36.700000000000003</v>
      </c>
      <c r="I27" s="542">
        <v>41.8</v>
      </c>
      <c r="J27" s="542">
        <v>32.299999999999997</v>
      </c>
      <c r="K27" s="543" t="s">
        <v>349</v>
      </c>
      <c r="L27" s="364">
        <v>-6.2999999999999972</v>
      </c>
    </row>
    <row r="28" spans="1:12" s="110" customFormat="1" ht="15" customHeight="1" x14ac:dyDescent="0.2">
      <c r="A28" s="365" t="s">
        <v>113</v>
      </c>
      <c r="B28" s="366" t="s">
        <v>108</v>
      </c>
      <c r="C28" s="362"/>
      <c r="D28" s="362"/>
      <c r="E28" s="363"/>
      <c r="F28" s="542">
        <v>37.9</v>
      </c>
      <c r="G28" s="542">
        <v>45.2</v>
      </c>
      <c r="H28" s="542">
        <v>47.2</v>
      </c>
      <c r="I28" s="542">
        <v>53.4</v>
      </c>
      <c r="J28" s="542">
        <v>39.799999999999997</v>
      </c>
      <c r="K28" s="543" t="s">
        <v>349</v>
      </c>
      <c r="L28" s="364">
        <v>-1.8999999999999986</v>
      </c>
    </row>
    <row r="29" spans="1:12" s="110" customFormat="1" ht="11.25" x14ac:dyDescent="0.2">
      <c r="A29" s="365"/>
      <c r="B29" s="366" t="s">
        <v>109</v>
      </c>
      <c r="C29" s="362"/>
      <c r="D29" s="362"/>
      <c r="E29" s="363"/>
      <c r="F29" s="542">
        <v>22.9</v>
      </c>
      <c r="G29" s="542">
        <v>29.1</v>
      </c>
      <c r="H29" s="542">
        <v>30</v>
      </c>
      <c r="I29" s="542">
        <v>34.1</v>
      </c>
      <c r="J29" s="544">
        <v>26.2</v>
      </c>
      <c r="K29" s="543" t="s">
        <v>349</v>
      </c>
      <c r="L29" s="364">
        <v>-3.3000000000000007</v>
      </c>
    </row>
    <row r="30" spans="1:12" s="110" customFormat="1" ht="15" customHeight="1" x14ac:dyDescent="0.2">
      <c r="A30" s="365"/>
      <c r="B30" s="366" t="s">
        <v>110</v>
      </c>
      <c r="C30" s="362"/>
      <c r="D30" s="362"/>
      <c r="E30" s="363"/>
      <c r="F30" s="542">
        <v>19</v>
      </c>
      <c r="G30" s="542">
        <v>28.4</v>
      </c>
      <c r="H30" s="542">
        <v>29.1</v>
      </c>
      <c r="I30" s="542">
        <v>38.6</v>
      </c>
      <c r="J30" s="542">
        <v>24.9</v>
      </c>
      <c r="K30" s="543" t="s">
        <v>349</v>
      </c>
      <c r="L30" s="364">
        <v>-5.8999999999999986</v>
      </c>
    </row>
    <row r="31" spans="1:12" s="110" customFormat="1" ht="15" customHeight="1" x14ac:dyDescent="0.2">
      <c r="A31" s="365"/>
      <c r="B31" s="366" t="s">
        <v>111</v>
      </c>
      <c r="C31" s="362"/>
      <c r="D31" s="362"/>
      <c r="E31" s="363"/>
      <c r="F31" s="542">
        <v>43.2</v>
      </c>
      <c r="G31" s="542">
        <v>53.7</v>
      </c>
      <c r="H31" s="542">
        <v>69.599999999999994</v>
      </c>
      <c r="I31" s="542">
        <v>55.8</v>
      </c>
      <c r="J31" s="542">
        <v>31.5</v>
      </c>
      <c r="K31" s="543" t="s">
        <v>349</v>
      </c>
      <c r="L31" s="364">
        <v>11.700000000000003</v>
      </c>
    </row>
    <row r="32" spans="1:12" s="110" customFormat="1" ht="15" customHeight="1" x14ac:dyDescent="0.2">
      <c r="A32" s="367" t="s">
        <v>113</v>
      </c>
      <c r="B32" s="368" t="s">
        <v>181</v>
      </c>
      <c r="C32" s="362"/>
      <c r="D32" s="362"/>
      <c r="E32" s="363"/>
      <c r="F32" s="542">
        <v>21</v>
      </c>
      <c r="G32" s="542">
        <v>26.6</v>
      </c>
      <c r="H32" s="542">
        <v>30.3</v>
      </c>
      <c r="I32" s="542">
        <v>33.9</v>
      </c>
      <c r="J32" s="544">
        <v>24.6</v>
      </c>
      <c r="K32" s="543" t="s">
        <v>349</v>
      </c>
      <c r="L32" s="364">
        <v>-3.6000000000000014</v>
      </c>
    </row>
    <row r="33" spans="1:12" s="110" customFormat="1" ht="15" customHeight="1" x14ac:dyDescent="0.2">
      <c r="A33" s="367"/>
      <c r="B33" s="368" t="s">
        <v>182</v>
      </c>
      <c r="C33" s="362"/>
      <c r="D33" s="362"/>
      <c r="E33" s="363"/>
      <c r="F33" s="542">
        <v>29.8</v>
      </c>
      <c r="G33" s="542">
        <v>40.6</v>
      </c>
      <c r="H33" s="542">
        <v>40.9</v>
      </c>
      <c r="I33" s="542">
        <v>44.3</v>
      </c>
      <c r="J33" s="542">
        <v>33.700000000000003</v>
      </c>
      <c r="K33" s="543" t="s">
        <v>349</v>
      </c>
      <c r="L33" s="364">
        <v>-3.9000000000000021</v>
      </c>
    </row>
    <row r="34" spans="1:12" s="369" customFormat="1" ht="15" customHeight="1" x14ac:dyDescent="0.2">
      <c r="A34" s="367" t="s">
        <v>113</v>
      </c>
      <c r="B34" s="368" t="s">
        <v>116</v>
      </c>
      <c r="C34" s="362"/>
      <c r="D34" s="362"/>
      <c r="E34" s="363"/>
      <c r="F34" s="542">
        <v>22.8</v>
      </c>
      <c r="G34" s="542">
        <v>29.8</v>
      </c>
      <c r="H34" s="542">
        <v>32</v>
      </c>
      <c r="I34" s="542">
        <v>35.6</v>
      </c>
      <c r="J34" s="542">
        <v>26.9</v>
      </c>
      <c r="K34" s="543" t="s">
        <v>349</v>
      </c>
      <c r="L34" s="364">
        <v>-4.0999999999999979</v>
      </c>
    </row>
    <row r="35" spans="1:12" s="369" customFormat="1" ht="11.25" x14ac:dyDescent="0.2">
      <c r="A35" s="370"/>
      <c r="B35" s="371" t="s">
        <v>117</v>
      </c>
      <c r="C35" s="372"/>
      <c r="D35" s="372"/>
      <c r="E35" s="373"/>
      <c r="F35" s="545">
        <v>38.9</v>
      </c>
      <c r="G35" s="545">
        <v>45.3</v>
      </c>
      <c r="H35" s="545">
        <v>49.2</v>
      </c>
      <c r="I35" s="545">
        <v>51.7</v>
      </c>
      <c r="J35" s="546">
        <v>37.1</v>
      </c>
      <c r="K35" s="547" t="s">
        <v>349</v>
      </c>
      <c r="L35" s="374">
        <v>1.7999999999999972</v>
      </c>
    </row>
    <row r="36" spans="1:12" s="369" customFormat="1" ht="15.95" customHeight="1" x14ac:dyDescent="0.2">
      <c r="A36" s="375" t="s">
        <v>350</v>
      </c>
      <c r="B36" s="376"/>
      <c r="C36" s="377"/>
      <c r="D36" s="376"/>
      <c r="E36" s="378"/>
      <c r="F36" s="548">
        <v>5547</v>
      </c>
      <c r="G36" s="548">
        <v>4046</v>
      </c>
      <c r="H36" s="548">
        <v>4850</v>
      </c>
      <c r="I36" s="548">
        <v>5456</v>
      </c>
      <c r="J36" s="548">
        <v>5006</v>
      </c>
      <c r="K36" s="549">
        <v>541</v>
      </c>
      <c r="L36" s="380">
        <v>10.807031562125449</v>
      </c>
    </row>
    <row r="37" spans="1:12" s="369" customFormat="1" ht="15.95" customHeight="1" x14ac:dyDescent="0.2">
      <c r="A37" s="381"/>
      <c r="B37" s="382" t="s">
        <v>113</v>
      </c>
      <c r="C37" s="382" t="s">
        <v>351</v>
      </c>
      <c r="D37" s="382"/>
      <c r="E37" s="383"/>
      <c r="F37" s="548">
        <v>1344</v>
      </c>
      <c r="G37" s="548">
        <v>1269</v>
      </c>
      <c r="H37" s="548">
        <v>1655</v>
      </c>
      <c r="I37" s="548">
        <v>2064</v>
      </c>
      <c r="J37" s="548">
        <v>1393</v>
      </c>
      <c r="K37" s="549">
        <v>-49</v>
      </c>
      <c r="L37" s="380">
        <v>-3.5175879396984926</v>
      </c>
    </row>
    <row r="38" spans="1:12" s="369" customFormat="1" ht="15.95" customHeight="1" x14ac:dyDescent="0.2">
      <c r="A38" s="381"/>
      <c r="B38" s="384" t="s">
        <v>105</v>
      </c>
      <c r="C38" s="384" t="s">
        <v>106</v>
      </c>
      <c r="D38" s="385"/>
      <c r="E38" s="383"/>
      <c r="F38" s="548">
        <v>2913</v>
      </c>
      <c r="G38" s="548">
        <v>2146</v>
      </c>
      <c r="H38" s="548">
        <v>2611</v>
      </c>
      <c r="I38" s="548">
        <v>2963</v>
      </c>
      <c r="J38" s="550">
        <v>2731</v>
      </c>
      <c r="K38" s="549">
        <v>182</v>
      </c>
      <c r="L38" s="380">
        <v>6.6642255584035155</v>
      </c>
    </row>
    <row r="39" spans="1:12" s="369" customFormat="1" ht="15.95" customHeight="1" x14ac:dyDescent="0.2">
      <c r="A39" s="381"/>
      <c r="B39" s="385"/>
      <c r="C39" s="382" t="s">
        <v>352</v>
      </c>
      <c r="D39" s="385"/>
      <c r="E39" s="383"/>
      <c r="F39" s="548">
        <v>659</v>
      </c>
      <c r="G39" s="548">
        <v>596</v>
      </c>
      <c r="H39" s="548">
        <v>833</v>
      </c>
      <c r="I39" s="548">
        <v>1021</v>
      </c>
      <c r="J39" s="548">
        <v>659</v>
      </c>
      <c r="K39" s="549">
        <v>0</v>
      </c>
      <c r="L39" s="380">
        <v>0</v>
      </c>
    </row>
    <row r="40" spans="1:12" s="369" customFormat="1" ht="15.95" customHeight="1" x14ac:dyDescent="0.2">
      <c r="A40" s="381"/>
      <c r="B40" s="384"/>
      <c r="C40" s="384" t="s">
        <v>107</v>
      </c>
      <c r="D40" s="385"/>
      <c r="E40" s="383"/>
      <c r="F40" s="548">
        <v>2634</v>
      </c>
      <c r="G40" s="548">
        <v>1900</v>
      </c>
      <c r="H40" s="548">
        <v>2239</v>
      </c>
      <c r="I40" s="548">
        <v>2493</v>
      </c>
      <c r="J40" s="548">
        <v>2275</v>
      </c>
      <c r="K40" s="549">
        <v>359</v>
      </c>
      <c r="L40" s="380">
        <v>15.780219780219781</v>
      </c>
    </row>
    <row r="41" spans="1:12" s="369" customFormat="1" ht="24" customHeight="1" x14ac:dyDescent="0.2">
      <c r="A41" s="381"/>
      <c r="B41" s="385"/>
      <c r="C41" s="382" t="s">
        <v>352</v>
      </c>
      <c r="D41" s="385"/>
      <c r="E41" s="383"/>
      <c r="F41" s="548">
        <v>685</v>
      </c>
      <c r="G41" s="548">
        <v>673</v>
      </c>
      <c r="H41" s="548">
        <v>822</v>
      </c>
      <c r="I41" s="548">
        <v>1043</v>
      </c>
      <c r="J41" s="550">
        <v>734</v>
      </c>
      <c r="K41" s="549">
        <v>-49</v>
      </c>
      <c r="L41" s="380">
        <v>-6.6757493188010901</v>
      </c>
    </row>
    <row r="42" spans="1:12" s="110" customFormat="1" ht="15" customHeight="1" x14ac:dyDescent="0.2">
      <c r="A42" s="381"/>
      <c r="B42" s="384" t="s">
        <v>113</v>
      </c>
      <c r="C42" s="384" t="s">
        <v>353</v>
      </c>
      <c r="D42" s="385"/>
      <c r="E42" s="383"/>
      <c r="F42" s="548">
        <v>643</v>
      </c>
      <c r="G42" s="548">
        <v>507</v>
      </c>
      <c r="H42" s="548">
        <v>1015</v>
      </c>
      <c r="I42" s="548">
        <v>803</v>
      </c>
      <c r="J42" s="548">
        <v>620</v>
      </c>
      <c r="K42" s="549">
        <v>23</v>
      </c>
      <c r="L42" s="380">
        <v>3.7096774193548385</v>
      </c>
    </row>
    <row r="43" spans="1:12" s="110" customFormat="1" ht="15" customHeight="1" x14ac:dyDescent="0.2">
      <c r="A43" s="381"/>
      <c r="B43" s="385"/>
      <c r="C43" s="382" t="s">
        <v>352</v>
      </c>
      <c r="D43" s="385"/>
      <c r="E43" s="383"/>
      <c r="F43" s="548">
        <v>244</v>
      </c>
      <c r="G43" s="548">
        <v>229</v>
      </c>
      <c r="H43" s="548">
        <v>479</v>
      </c>
      <c r="I43" s="548">
        <v>429</v>
      </c>
      <c r="J43" s="548">
        <v>247</v>
      </c>
      <c r="K43" s="549">
        <v>-3</v>
      </c>
      <c r="L43" s="380">
        <v>-1.214574898785425</v>
      </c>
    </row>
    <row r="44" spans="1:12" s="110" customFormat="1" ht="15" customHeight="1" x14ac:dyDescent="0.2">
      <c r="A44" s="381"/>
      <c r="B44" s="384"/>
      <c r="C44" s="366" t="s">
        <v>109</v>
      </c>
      <c r="D44" s="385"/>
      <c r="E44" s="383"/>
      <c r="F44" s="548">
        <v>3896</v>
      </c>
      <c r="G44" s="548">
        <v>2956</v>
      </c>
      <c r="H44" s="548">
        <v>3265</v>
      </c>
      <c r="I44" s="548">
        <v>3840</v>
      </c>
      <c r="J44" s="550">
        <v>3623</v>
      </c>
      <c r="K44" s="549">
        <v>273</v>
      </c>
      <c r="L44" s="380">
        <v>7.535191829975159</v>
      </c>
    </row>
    <row r="45" spans="1:12" s="110" customFormat="1" ht="15" customHeight="1" x14ac:dyDescent="0.2">
      <c r="A45" s="381"/>
      <c r="B45" s="385"/>
      <c r="C45" s="382" t="s">
        <v>352</v>
      </c>
      <c r="D45" s="385"/>
      <c r="E45" s="383"/>
      <c r="F45" s="548">
        <v>891</v>
      </c>
      <c r="G45" s="548">
        <v>861</v>
      </c>
      <c r="H45" s="548">
        <v>978</v>
      </c>
      <c r="I45" s="548">
        <v>1308</v>
      </c>
      <c r="J45" s="548">
        <v>951</v>
      </c>
      <c r="K45" s="549">
        <v>-60</v>
      </c>
      <c r="L45" s="380">
        <v>-6.309148264984227</v>
      </c>
    </row>
    <row r="46" spans="1:12" s="110" customFormat="1" ht="15" customHeight="1" x14ac:dyDescent="0.2">
      <c r="A46" s="381"/>
      <c r="B46" s="384"/>
      <c r="C46" s="366" t="s">
        <v>110</v>
      </c>
      <c r="D46" s="385"/>
      <c r="E46" s="383"/>
      <c r="F46" s="548">
        <v>934</v>
      </c>
      <c r="G46" s="548">
        <v>529</v>
      </c>
      <c r="H46" s="548">
        <v>491</v>
      </c>
      <c r="I46" s="548">
        <v>736</v>
      </c>
      <c r="J46" s="548">
        <v>690</v>
      </c>
      <c r="K46" s="549">
        <v>244</v>
      </c>
      <c r="L46" s="380">
        <v>35.362318840579711</v>
      </c>
    </row>
    <row r="47" spans="1:12" s="110" customFormat="1" ht="15" customHeight="1" x14ac:dyDescent="0.2">
      <c r="A47" s="381"/>
      <c r="B47" s="385"/>
      <c r="C47" s="382" t="s">
        <v>352</v>
      </c>
      <c r="D47" s="385"/>
      <c r="E47" s="383"/>
      <c r="F47" s="548">
        <v>177</v>
      </c>
      <c r="G47" s="548">
        <v>150</v>
      </c>
      <c r="H47" s="548">
        <v>143</v>
      </c>
      <c r="I47" s="548">
        <v>284</v>
      </c>
      <c r="J47" s="550">
        <v>172</v>
      </c>
      <c r="K47" s="549">
        <v>5</v>
      </c>
      <c r="L47" s="380">
        <v>2.9069767441860463</v>
      </c>
    </row>
    <row r="48" spans="1:12" s="110" customFormat="1" ht="15" customHeight="1" x14ac:dyDescent="0.2">
      <c r="A48" s="381"/>
      <c r="B48" s="385"/>
      <c r="C48" s="366" t="s">
        <v>111</v>
      </c>
      <c r="D48" s="386"/>
      <c r="E48" s="387"/>
      <c r="F48" s="548">
        <v>74</v>
      </c>
      <c r="G48" s="548">
        <v>54</v>
      </c>
      <c r="H48" s="548">
        <v>79</v>
      </c>
      <c r="I48" s="548">
        <v>77</v>
      </c>
      <c r="J48" s="548">
        <v>73</v>
      </c>
      <c r="K48" s="549">
        <v>1</v>
      </c>
      <c r="L48" s="380">
        <v>1.3698630136986301</v>
      </c>
    </row>
    <row r="49" spans="1:12" s="110" customFormat="1" ht="15" customHeight="1" x14ac:dyDescent="0.2">
      <c r="A49" s="381"/>
      <c r="B49" s="385"/>
      <c r="C49" s="382" t="s">
        <v>352</v>
      </c>
      <c r="D49" s="385"/>
      <c r="E49" s="383"/>
      <c r="F49" s="548">
        <v>32</v>
      </c>
      <c r="G49" s="548">
        <v>29</v>
      </c>
      <c r="H49" s="548">
        <v>55</v>
      </c>
      <c r="I49" s="548">
        <v>43</v>
      </c>
      <c r="J49" s="548">
        <v>23</v>
      </c>
      <c r="K49" s="549">
        <v>9</v>
      </c>
      <c r="L49" s="380">
        <v>39.130434782608695</v>
      </c>
    </row>
    <row r="50" spans="1:12" s="110" customFormat="1" ht="15" customHeight="1" x14ac:dyDescent="0.2">
      <c r="A50" s="381"/>
      <c r="B50" s="384" t="s">
        <v>113</v>
      </c>
      <c r="C50" s="382" t="s">
        <v>181</v>
      </c>
      <c r="D50" s="385"/>
      <c r="E50" s="383"/>
      <c r="F50" s="548">
        <v>3504</v>
      </c>
      <c r="G50" s="548">
        <v>2665</v>
      </c>
      <c r="H50" s="548">
        <v>3094</v>
      </c>
      <c r="I50" s="548">
        <v>3399</v>
      </c>
      <c r="J50" s="550">
        <v>3243</v>
      </c>
      <c r="K50" s="549">
        <v>261</v>
      </c>
      <c r="L50" s="380">
        <v>8.0481036077705834</v>
      </c>
    </row>
    <row r="51" spans="1:12" s="110" customFormat="1" ht="15" customHeight="1" x14ac:dyDescent="0.2">
      <c r="A51" s="381"/>
      <c r="B51" s="385"/>
      <c r="C51" s="382" t="s">
        <v>352</v>
      </c>
      <c r="D51" s="385"/>
      <c r="E51" s="383"/>
      <c r="F51" s="548">
        <v>735</v>
      </c>
      <c r="G51" s="548">
        <v>708</v>
      </c>
      <c r="H51" s="548">
        <v>937</v>
      </c>
      <c r="I51" s="548">
        <v>1153</v>
      </c>
      <c r="J51" s="548">
        <v>799</v>
      </c>
      <c r="K51" s="549">
        <v>-64</v>
      </c>
      <c r="L51" s="380">
        <v>-8.0100125156445561</v>
      </c>
    </row>
    <row r="52" spans="1:12" s="110" customFormat="1" ht="15" customHeight="1" x14ac:dyDescent="0.2">
      <c r="A52" s="381"/>
      <c r="B52" s="384"/>
      <c r="C52" s="382" t="s">
        <v>182</v>
      </c>
      <c r="D52" s="385"/>
      <c r="E52" s="383"/>
      <c r="F52" s="548">
        <v>2043</v>
      </c>
      <c r="G52" s="548">
        <v>1381</v>
      </c>
      <c r="H52" s="548">
        <v>1756</v>
      </c>
      <c r="I52" s="548">
        <v>2057</v>
      </c>
      <c r="J52" s="548">
        <v>1763</v>
      </c>
      <c r="K52" s="549">
        <v>280</v>
      </c>
      <c r="L52" s="380">
        <v>15.882019285309132</v>
      </c>
    </row>
    <row r="53" spans="1:12" s="269" customFormat="1" ht="11.25" customHeight="1" x14ac:dyDescent="0.2">
      <c r="A53" s="381"/>
      <c r="B53" s="385"/>
      <c r="C53" s="382" t="s">
        <v>352</v>
      </c>
      <c r="D53" s="385"/>
      <c r="E53" s="383"/>
      <c r="F53" s="548">
        <v>609</v>
      </c>
      <c r="G53" s="548">
        <v>561</v>
      </c>
      <c r="H53" s="548">
        <v>718</v>
      </c>
      <c r="I53" s="548">
        <v>911</v>
      </c>
      <c r="J53" s="550">
        <v>594</v>
      </c>
      <c r="K53" s="549">
        <v>15</v>
      </c>
      <c r="L53" s="380">
        <v>2.5252525252525251</v>
      </c>
    </row>
    <row r="54" spans="1:12" s="151" customFormat="1" ht="12.75" customHeight="1" x14ac:dyDescent="0.2">
      <c r="A54" s="381"/>
      <c r="B54" s="384" t="s">
        <v>113</v>
      </c>
      <c r="C54" s="384" t="s">
        <v>116</v>
      </c>
      <c r="D54" s="385"/>
      <c r="E54" s="383"/>
      <c r="F54" s="548">
        <v>5042</v>
      </c>
      <c r="G54" s="548">
        <v>3643</v>
      </c>
      <c r="H54" s="548">
        <v>4260</v>
      </c>
      <c r="I54" s="548">
        <v>4706</v>
      </c>
      <c r="J54" s="548">
        <v>4571</v>
      </c>
      <c r="K54" s="549">
        <v>471</v>
      </c>
      <c r="L54" s="380">
        <v>10.304091008532049</v>
      </c>
    </row>
    <row r="55" spans="1:12" ht="11.25" x14ac:dyDescent="0.2">
      <c r="A55" s="381"/>
      <c r="B55" s="385"/>
      <c r="C55" s="382" t="s">
        <v>352</v>
      </c>
      <c r="D55" s="385"/>
      <c r="E55" s="383"/>
      <c r="F55" s="548">
        <v>1148</v>
      </c>
      <c r="G55" s="548">
        <v>1086</v>
      </c>
      <c r="H55" s="548">
        <v>1365</v>
      </c>
      <c r="I55" s="548">
        <v>1676</v>
      </c>
      <c r="J55" s="548">
        <v>1230</v>
      </c>
      <c r="K55" s="549">
        <v>-82</v>
      </c>
      <c r="L55" s="380">
        <v>-6.666666666666667</v>
      </c>
    </row>
    <row r="56" spans="1:12" ht="14.25" customHeight="1" x14ac:dyDescent="0.2">
      <c r="A56" s="381"/>
      <c r="B56" s="385"/>
      <c r="C56" s="384" t="s">
        <v>117</v>
      </c>
      <c r="D56" s="385"/>
      <c r="E56" s="383"/>
      <c r="F56" s="548">
        <v>499</v>
      </c>
      <c r="G56" s="548">
        <v>402</v>
      </c>
      <c r="H56" s="548">
        <v>587</v>
      </c>
      <c r="I56" s="548">
        <v>745</v>
      </c>
      <c r="J56" s="548">
        <v>431</v>
      </c>
      <c r="K56" s="549">
        <v>68</v>
      </c>
      <c r="L56" s="380">
        <v>15.777262180974478</v>
      </c>
    </row>
    <row r="57" spans="1:12" ht="18.75" customHeight="1" x14ac:dyDescent="0.2">
      <c r="A57" s="388"/>
      <c r="B57" s="389"/>
      <c r="C57" s="390" t="s">
        <v>352</v>
      </c>
      <c r="D57" s="389"/>
      <c r="E57" s="391"/>
      <c r="F57" s="551">
        <v>194</v>
      </c>
      <c r="G57" s="552">
        <v>182</v>
      </c>
      <c r="H57" s="552">
        <v>289</v>
      </c>
      <c r="I57" s="552">
        <v>385</v>
      </c>
      <c r="J57" s="552">
        <v>160</v>
      </c>
      <c r="K57" s="553">
        <f t="shared" ref="K57" si="0">IF(OR(F57=".",J57=".")=TRUE,".",IF(OR(F57="*",J57="*")=TRUE,"*",IF(AND(F57="-",J57="-")=TRUE,"-",IF(AND(ISNUMBER(J57),ISNUMBER(F57))=TRUE,IF(F57-J57=0,0,F57-J57),IF(ISNUMBER(F57)=TRUE,F57,-J57)))))</f>
        <v>34</v>
      </c>
      <c r="L57" s="392">
        <f t="shared" ref="L57" si="1">IF(K57 =".",".",IF(K57 ="*","*",IF(K57="-","-",IF(K57=0,0,IF(OR(J57="-",J57=".",F57="-",F57=".")=TRUE,"X",IF(J57=0,"0,0",IF(ABS(K57*100/J57)&gt;250,".X",(K57*100/J57))))))))</f>
        <v>21.25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5676</v>
      </c>
      <c r="E11" s="114">
        <v>4178</v>
      </c>
      <c r="F11" s="114">
        <v>5961</v>
      </c>
      <c r="G11" s="114">
        <v>5546</v>
      </c>
      <c r="H11" s="140">
        <v>5116</v>
      </c>
      <c r="I11" s="115">
        <v>560</v>
      </c>
      <c r="J11" s="116">
        <v>10.946051602814698</v>
      </c>
    </row>
    <row r="12" spans="1:15" s="110" customFormat="1" ht="24.95" customHeight="1" x14ac:dyDescent="0.2">
      <c r="A12" s="193" t="s">
        <v>132</v>
      </c>
      <c r="B12" s="194" t="s">
        <v>133</v>
      </c>
      <c r="C12" s="113">
        <v>4.9682875264270612</v>
      </c>
      <c r="D12" s="115">
        <v>282</v>
      </c>
      <c r="E12" s="114">
        <v>163</v>
      </c>
      <c r="F12" s="114">
        <v>309</v>
      </c>
      <c r="G12" s="114">
        <v>264</v>
      </c>
      <c r="H12" s="140">
        <v>288</v>
      </c>
      <c r="I12" s="115">
        <v>-6</v>
      </c>
      <c r="J12" s="116">
        <v>-2.0833333333333335</v>
      </c>
    </row>
    <row r="13" spans="1:15" s="110" customFormat="1" ht="24.95" customHeight="1" x14ac:dyDescent="0.2">
      <c r="A13" s="193" t="s">
        <v>134</v>
      </c>
      <c r="B13" s="199" t="s">
        <v>214</v>
      </c>
      <c r="C13" s="113">
        <v>0.96899224806201545</v>
      </c>
      <c r="D13" s="115">
        <v>55</v>
      </c>
      <c r="E13" s="114">
        <v>46</v>
      </c>
      <c r="F13" s="114">
        <v>83</v>
      </c>
      <c r="G13" s="114">
        <v>65</v>
      </c>
      <c r="H13" s="140">
        <v>48</v>
      </c>
      <c r="I13" s="115">
        <v>7</v>
      </c>
      <c r="J13" s="116">
        <v>14.583333333333334</v>
      </c>
    </row>
    <row r="14" spans="1:15" s="287" customFormat="1" ht="24.95" customHeight="1" x14ac:dyDescent="0.2">
      <c r="A14" s="193" t="s">
        <v>215</v>
      </c>
      <c r="B14" s="199" t="s">
        <v>137</v>
      </c>
      <c r="C14" s="113">
        <v>8.7737843551797035</v>
      </c>
      <c r="D14" s="115">
        <v>498</v>
      </c>
      <c r="E14" s="114">
        <v>559</v>
      </c>
      <c r="F14" s="114">
        <v>595</v>
      </c>
      <c r="G14" s="114">
        <v>383</v>
      </c>
      <c r="H14" s="140">
        <v>518</v>
      </c>
      <c r="I14" s="115">
        <v>-20</v>
      </c>
      <c r="J14" s="116">
        <v>-3.8610038610038608</v>
      </c>
      <c r="K14" s="110"/>
      <c r="L14" s="110"/>
      <c r="M14" s="110"/>
      <c r="N14" s="110"/>
      <c r="O14" s="110"/>
    </row>
    <row r="15" spans="1:15" s="110" customFormat="1" ht="24.95" customHeight="1" x14ac:dyDescent="0.2">
      <c r="A15" s="193" t="s">
        <v>216</v>
      </c>
      <c r="B15" s="199" t="s">
        <v>217</v>
      </c>
      <c r="C15" s="113">
        <v>2.4665257223396759</v>
      </c>
      <c r="D15" s="115">
        <v>140</v>
      </c>
      <c r="E15" s="114">
        <v>157</v>
      </c>
      <c r="F15" s="114">
        <v>193</v>
      </c>
      <c r="G15" s="114">
        <v>141</v>
      </c>
      <c r="H15" s="140">
        <v>207</v>
      </c>
      <c r="I15" s="115">
        <v>-67</v>
      </c>
      <c r="J15" s="116">
        <v>-32.367149758454104</v>
      </c>
    </row>
    <row r="16" spans="1:15" s="287" customFormat="1" ht="24.95" customHeight="1" x14ac:dyDescent="0.2">
      <c r="A16" s="193" t="s">
        <v>218</v>
      </c>
      <c r="B16" s="199" t="s">
        <v>141</v>
      </c>
      <c r="C16" s="113">
        <v>5.3206483439041579</v>
      </c>
      <c r="D16" s="115">
        <v>302</v>
      </c>
      <c r="E16" s="114">
        <v>367</v>
      </c>
      <c r="F16" s="114">
        <v>301</v>
      </c>
      <c r="G16" s="114">
        <v>182</v>
      </c>
      <c r="H16" s="140">
        <v>219</v>
      </c>
      <c r="I16" s="115">
        <v>83</v>
      </c>
      <c r="J16" s="116">
        <v>37.899543378995432</v>
      </c>
      <c r="K16" s="110"/>
      <c r="L16" s="110"/>
      <c r="M16" s="110"/>
      <c r="N16" s="110"/>
      <c r="O16" s="110"/>
    </row>
    <row r="17" spans="1:15" s="110" customFormat="1" ht="24.95" customHeight="1" x14ac:dyDescent="0.2">
      <c r="A17" s="193" t="s">
        <v>142</v>
      </c>
      <c r="B17" s="199" t="s">
        <v>220</v>
      </c>
      <c r="C17" s="113">
        <v>0.98661028893587033</v>
      </c>
      <c r="D17" s="115">
        <v>56</v>
      </c>
      <c r="E17" s="114">
        <v>35</v>
      </c>
      <c r="F17" s="114">
        <v>101</v>
      </c>
      <c r="G17" s="114">
        <v>60</v>
      </c>
      <c r="H17" s="140">
        <v>92</v>
      </c>
      <c r="I17" s="115">
        <v>-36</v>
      </c>
      <c r="J17" s="116">
        <v>-39.130434782608695</v>
      </c>
    </row>
    <row r="18" spans="1:15" s="287" customFormat="1" ht="24.95" customHeight="1" x14ac:dyDescent="0.2">
      <c r="A18" s="201" t="s">
        <v>144</v>
      </c>
      <c r="B18" s="202" t="s">
        <v>145</v>
      </c>
      <c r="C18" s="113">
        <v>9.0028188865398171</v>
      </c>
      <c r="D18" s="115">
        <v>511</v>
      </c>
      <c r="E18" s="114">
        <v>233</v>
      </c>
      <c r="F18" s="114">
        <v>512</v>
      </c>
      <c r="G18" s="114">
        <v>497</v>
      </c>
      <c r="H18" s="140">
        <v>559</v>
      </c>
      <c r="I18" s="115">
        <v>-48</v>
      </c>
      <c r="J18" s="116">
        <v>-8.5867620751341676</v>
      </c>
      <c r="K18" s="110"/>
      <c r="L18" s="110"/>
      <c r="M18" s="110"/>
      <c r="N18" s="110"/>
      <c r="O18" s="110"/>
    </row>
    <row r="19" spans="1:15" s="110" customFormat="1" ht="24.95" customHeight="1" x14ac:dyDescent="0.2">
      <c r="A19" s="193" t="s">
        <v>146</v>
      </c>
      <c r="B19" s="199" t="s">
        <v>147</v>
      </c>
      <c r="C19" s="113">
        <v>13.865398167723749</v>
      </c>
      <c r="D19" s="115">
        <v>787</v>
      </c>
      <c r="E19" s="114">
        <v>537</v>
      </c>
      <c r="F19" s="114">
        <v>968</v>
      </c>
      <c r="G19" s="114">
        <v>940</v>
      </c>
      <c r="H19" s="140">
        <v>774</v>
      </c>
      <c r="I19" s="115">
        <v>13</v>
      </c>
      <c r="J19" s="116">
        <v>1.6795865633074936</v>
      </c>
    </row>
    <row r="20" spans="1:15" s="287" customFormat="1" ht="24.95" customHeight="1" x14ac:dyDescent="0.2">
      <c r="A20" s="193" t="s">
        <v>148</v>
      </c>
      <c r="B20" s="199" t="s">
        <v>149</v>
      </c>
      <c r="C20" s="113">
        <v>7.0472163495419311</v>
      </c>
      <c r="D20" s="115">
        <v>400</v>
      </c>
      <c r="E20" s="114">
        <v>365</v>
      </c>
      <c r="F20" s="114">
        <v>452</v>
      </c>
      <c r="G20" s="114">
        <v>410</v>
      </c>
      <c r="H20" s="140">
        <v>387</v>
      </c>
      <c r="I20" s="115">
        <v>13</v>
      </c>
      <c r="J20" s="116">
        <v>3.3591731266149871</v>
      </c>
      <c r="K20" s="110"/>
      <c r="L20" s="110"/>
      <c r="M20" s="110"/>
      <c r="N20" s="110"/>
      <c r="O20" s="110"/>
    </row>
    <row r="21" spans="1:15" s="110" customFormat="1" ht="24.95" customHeight="1" x14ac:dyDescent="0.2">
      <c r="A21" s="201" t="s">
        <v>150</v>
      </c>
      <c r="B21" s="202" t="s">
        <v>151</v>
      </c>
      <c r="C21" s="113">
        <v>13.125440451021847</v>
      </c>
      <c r="D21" s="115">
        <v>745</v>
      </c>
      <c r="E21" s="114">
        <v>402</v>
      </c>
      <c r="F21" s="114">
        <v>687</v>
      </c>
      <c r="G21" s="114">
        <v>1069</v>
      </c>
      <c r="H21" s="140">
        <v>531</v>
      </c>
      <c r="I21" s="115">
        <v>214</v>
      </c>
      <c r="J21" s="116">
        <v>40.301318267419965</v>
      </c>
    </row>
    <row r="22" spans="1:15" s="110" customFormat="1" ht="24.95" customHeight="1" x14ac:dyDescent="0.2">
      <c r="A22" s="201" t="s">
        <v>152</v>
      </c>
      <c r="B22" s="199" t="s">
        <v>153</v>
      </c>
      <c r="C22" s="113">
        <v>0.96899224806201545</v>
      </c>
      <c r="D22" s="115">
        <v>55</v>
      </c>
      <c r="E22" s="114">
        <v>34</v>
      </c>
      <c r="F22" s="114">
        <v>65</v>
      </c>
      <c r="G22" s="114">
        <v>55</v>
      </c>
      <c r="H22" s="140">
        <v>50</v>
      </c>
      <c r="I22" s="115">
        <v>5</v>
      </c>
      <c r="J22" s="116">
        <v>10</v>
      </c>
    </row>
    <row r="23" spans="1:15" s="110" customFormat="1" ht="24.95" customHeight="1" x14ac:dyDescent="0.2">
      <c r="A23" s="193" t="s">
        <v>154</v>
      </c>
      <c r="B23" s="199" t="s">
        <v>155</v>
      </c>
      <c r="C23" s="113">
        <v>0.28188865398167723</v>
      </c>
      <c r="D23" s="115">
        <v>16</v>
      </c>
      <c r="E23" s="114">
        <v>10</v>
      </c>
      <c r="F23" s="114">
        <v>24</v>
      </c>
      <c r="G23" s="114">
        <v>9</v>
      </c>
      <c r="H23" s="140">
        <v>29</v>
      </c>
      <c r="I23" s="115">
        <v>-13</v>
      </c>
      <c r="J23" s="116">
        <v>-44.827586206896555</v>
      </c>
    </row>
    <row r="24" spans="1:15" s="110" customFormat="1" ht="24.95" customHeight="1" x14ac:dyDescent="0.2">
      <c r="A24" s="193" t="s">
        <v>156</v>
      </c>
      <c r="B24" s="199" t="s">
        <v>221</v>
      </c>
      <c r="C24" s="113">
        <v>5.2854122621564485</v>
      </c>
      <c r="D24" s="115">
        <v>300</v>
      </c>
      <c r="E24" s="114">
        <v>573</v>
      </c>
      <c r="F24" s="114">
        <v>276</v>
      </c>
      <c r="G24" s="114">
        <v>272</v>
      </c>
      <c r="H24" s="140">
        <v>276</v>
      </c>
      <c r="I24" s="115">
        <v>24</v>
      </c>
      <c r="J24" s="116">
        <v>8.695652173913043</v>
      </c>
    </row>
    <row r="25" spans="1:15" s="110" customFormat="1" ht="24.95" customHeight="1" x14ac:dyDescent="0.2">
      <c r="A25" s="193" t="s">
        <v>222</v>
      </c>
      <c r="B25" s="204" t="s">
        <v>159</v>
      </c>
      <c r="C25" s="113">
        <v>6.4482029598308666</v>
      </c>
      <c r="D25" s="115">
        <v>366</v>
      </c>
      <c r="E25" s="114">
        <v>224</v>
      </c>
      <c r="F25" s="114">
        <v>381</v>
      </c>
      <c r="G25" s="114">
        <v>414</v>
      </c>
      <c r="H25" s="140">
        <v>360</v>
      </c>
      <c r="I25" s="115">
        <v>6</v>
      </c>
      <c r="J25" s="116">
        <v>1.6666666666666667</v>
      </c>
    </row>
    <row r="26" spans="1:15" s="110" customFormat="1" ht="24.95" customHeight="1" x14ac:dyDescent="0.2">
      <c r="A26" s="201">
        <v>782.78300000000002</v>
      </c>
      <c r="B26" s="203" t="s">
        <v>160</v>
      </c>
      <c r="C26" s="113">
        <v>0.7399577167019028</v>
      </c>
      <c r="D26" s="115">
        <v>42</v>
      </c>
      <c r="E26" s="114">
        <v>40</v>
      </c>
      <c r="F26" s="114">
        <v>40</v>
      </c>
      <c r="G26" s="114">
        <v>55</v>
      </c>
      <c r="H26" s="140">
        <v>26</v>
      </c>
      <c r="I26" s="115">
        <v>16</v>
      </c>
      <c r="J26" s="116">
        <v>61.53846153846154</v>
      </c>
    </row>
    <row r="27" spans="1:15" s="110" customFormat="1" ht="24.95" customHeight="1" x14ac:dyDescent="0.2">
      <c r="A27" s="193" t="s">
        <v>161</v>
      </c>
      <c r="B27" s="199" t="s">
        <v>162</v>
      </c>
      <c r="C27" s="113">
        <v>2.2903453136011276</v>
      </c>
      <c r="D27" s="115">
        <v>130</v>
      </c>
      <c r="E27" s="114">
        <v>90</v>
      </c>
      <c r="F27" s="114">
        <v>143</v>
      </c>
      <c r="G27" s="114">
        <v>121</v>
      </c>
      <c r="H27" s="140">
        <v>126</v>
      </c>
      <c r="I27" s="115">
        <v>4</v>
      </c>
      <c r="J27" s="116">
        <v>3.1746031746031744</v>
      </c>
    </row>
    <row r="28" spans="1:15" s="110" customFormat="1" ht="24.95" customHeight="1" x14ac:dyDescent="0.2">
      <c r="A28" s="193" t="s">
        <v>163</v>
      </c>
      <c r="B28" s="199" t="s">
        <v>164</v>
      </c>
      <c r="C28" s="113">
        <v>3.5059901338971105</v>
      </c>
      <c r="D28" s="115">
        <v>199</v>
      </c>
      <c r="E28" s="114">
        <v>170</v>
      </c>
      <c r="F28" s="114">
        <v>364</v>
      </c>
      <c r="G28" s="114">
        <v>161</v>
      </c>
      <c r="H28" s="140">
        <v>237</v>
      </c>
      <c r="I28" s="115">
        <v>-38</v>
      </c>
      <c r="J28" s="116">
        <v>-16.033755274261605</v>
      </c>
    </row>
    <row r="29" spans="1:15" s="110" customFormat="1" ht="24.95" customHeight="1" x14ac:dyDescent="0.2">
      <c r="A29" s="193">
        <v>86</v>
      </c>
      <c r="B29" s="199" t="s">
        <v>165</v>
      </c>
      <c r="C29" s="113">
        <v>7.2410147991543337</v>
      </c>
      <c r="D29" s="115">
        <v>411</v>
      </c>
      <c r="E29" s="114">
        <v>227</v>
      </c>
      <c r="F29" s="114">
        <v>426</v>
      </c>
      <c r="G29" s="114">
        <v>222</v>
      </c>
      <c r="H29" s="140">
        <v>280</v>
      </c>
      <c r="I29" s="115">
        <v>131</v>
      </c>
      <c r="J29" s="116">
        <v>46.785714285714285</v>
      </c>
    </row>
    <row r="30" spans="1:15" s="110" customFormat="1" ht="24.95" customHeight="1" x14ac:dyDescent="0.2">
      <c r="A30" s="193">
        <v>87.88</v>
      </c>
      <c r="B30" s="204" t="s">
        <v>166</v>
      </c>
      <c r="C30" s="113">
        <v>12.279774489076814</v>
      </c>
      <c r="D30" s="115">
        <v>697</v>
      </c>
      <c r="E30" s="114">
        <v>352</v>
      </c>
      <c r="F30" s="114">
        <v>442</v>
      </c>
      <c r="G30" s="114">
        <v>395</v>
      </c>
      <c r="H30" s="140">
        <v>388</v>
      </c>
      <c r="I30" s="115">
        <v>309</v>
      </c>
      <c r="J30" s="116">
        <v>79.639175257731964</v>
      </c>
    </row>
    <row r="31" spans="1:15" s="110" customFormat="1" ht="24.95" customHeight="1" x14ac:dyDescent="0.2">
      <c r="A31" s="193" t="s">
        <v>167</v>
      </c>
      <c r="B31" s="199" t="s">
        <v>168</v>
      </c>
      <c r="C31" s="113">
        <v>3.2064834390415786</v>
      </c>
      <c r="D31" s="115">
        <v>182</v>
      </c>
      <c r="E31" s="114">
        <v>153</v>
      </c>
      <c r="F31" s="114">
        <v>194</v>
      </c>
      <c r="G31" s="114">
        <v>214</v>
      </c>
      <c r="H31" s="140">
        <v>239</v>
      </c>
      <c r="I31" s="115">
        <v>-57</v>
      </c>
      <c r="J31" s="116">
        <v>-23.84937238493724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4.9682875264270612</v>
      </c>
      <c r="D34" s="115">
        <v>282</v>
      </c>
      <c r="E34" s="114">
        <v>163</v>
      </c>
      <c r="F34" s="114">
        <v>309</v>
      </c>
      <c r="G34" s="114">
        <v>264</v>
      </c>
      <c r="H34" s="140">
        <v>288</v>
      </c>
      <c r="I34" s="115">
        <v>-6</v>
      </c>
      <c r="J34" s="116">
        <v>-2.0833333333333335</v>
      </c>
    </row>
    <row r="35" spans="1:10" s="110" customFormat="1" ht="24.95" customHeight="1" x14ac:dyDescent="0.2">
      <c r="A35" s="292" t="s">
        <v>171</v>
      </c>
      <c r="B35" s="293" t="s">
        <v>172</v>
      </c>
      <c r="C35" s="113">
        <v>18.745595489781536</v>
      </c>
      <c r="D35" s="115">
        <v>1064</v>
      </c>
      <c r="E35" s="114">
        <v>838</v>
      </c>
      <c r="F35" s="114">
        <v>1190</v>
      </c>
      <c r="G35" s="114">
        <v>945</v>
      </c>
      <c r="H35" s="140">
        <v>1125</v>
      </c>
      <c r="I35" s="115">
        <v>-61</v>
      </c>
      <c r="J35" s="116">
        <v>-5.4222222222222225</v>
      </c>
    </row>
    <row r="36" spans="1:10" s="110" customFormat="1" ht="24.95" customHeight="1" x14ac:dyDescent="0.2">
      <c r="A36" s="294" t="s">
        <v>173</v>
      </c>
      <c r="B36" s="295" t="s">
        <v>174</v>
      </c>
      <c r="C36" s="125">
        <v>76.286116983791402</v>
      </c>
      <c r="D36" s="143">
        <v>4330</v>
      </c>
      <c r="E36" s="144">
        <v>3177</v>
      </c>
      <c r="F36" s="144">
        <v>4462</v>
      </c>
      <c r="G36" s="144">
        <v>4337</v>
      </c>
      <c r="H36" s="145">
        <v>3703</v>
      </c>
      <c r="I36" s="143">
        <v>627</v>
      </c>
      <c r="J36" s="146">
        <v>16.932217121253039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5676</v>
      </c>
      <c r="F11" s="264">
        <v>4178</v>
      </c>
      <c r="G11" s="264">
        <v>5961</v>
      </c>
      <c r="H11" s="264">
        <v>5546</v>
      </c>
      <c r="I11" s="265">
        <v>5116</v>
      </c>
      <c r="J11" s="263">
        <v>560</v>
      </c>
      <c r="K11" s="266">
        <v>10.946051602814698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20.172656800563779</v>
      </c>
      <c r="E13" s="115">
        <v>1145</v>
      </c>
      <c r="F13" s="114">
        <v>855</v>
      </c>
      <c r="G13" s="114">
        <v>1276</v>
      </c>
      <c r="H13" s="114">
        <v>1387</v>
      </c>
      <c r="I13" s="140">
        <v>1069</v>
      </c>
      <c r="J13" s="115">
        <v>76</v>
      </c>
      <c r="K13" s="116">
        <v>7.1094480823199255</v>
      </c>
    </row>
    <row r="14" spans="1:15" ht="15.95" customHeight="1" x14ac:dyDescent="0.2">
      <c r="A14" s="306" t="s">
        <v>230</v>
      </c>
      <c r="B14" s="307"/>
      <c r="C14" s="308"/>
      <c r="D14" s="113">
        <v>62.103594080338269</v>
      </c>
      <c r="E14" s="115">
        <v>3525</v>
      </c>
      <c r="F14" s="114">
        <v>2514</v>
      </c>
      <c r="G14" s="114">
        <v>3887</v>
      </c>
      <c r="H14" s="114">
        <v>3476</v>
      </c>
      <c r="I14" s="140">
        <v>3211</v>
      </c>
      <c r="J14" s="115">
        <v>314</v>
      </c>
      <c r="K14" s="116">
        <v>9.7788850825288076</v>
      </c>
    </row>
    <row r="15" spans="1:15" ht="15.95" customHeight="1" x14ac:dyDescent="0.2">
      <c r="A15" s="306" t="s">
        <v>231</v>
      </c>
      <c r="B15" s="307"/>
      <c r="C15" s="308"/>
      <c r="D15" s="113">
        <v>8.1747709654686407</v>
      </c>
      <c r="E15" s="115">
        <v>464</v>
      </c>
      <c r="F15" s="114">
        <v>424</v>
      </c>
      <c r="G15" s="114">
        <v>363</v>
      </c>
      <c r="H15" s="114">
        <v>345</v>
      </c>
      <c r="I15" s="140">
        <v>388</v>
      </c>
      <c r="J15" s="115">
        <v>76</v>
      </c>
      <c r="K15" s="116">
        <v>19.587628865979383</v>
      </c>
    </row>
    <row r="16" spans="1:15" ht="15.95" customHeight="1" x14ac:dyDescent="0.2">
      <c r="A16" s="306" t="s">
        <v>232</v>
      </c>
      <c r="B16" s="307"/>
      <c r="C16" s="308"/>
      <c r="D16" s="113">
        <v>9.372797744890768</v>
      </c>
      <c r="E16" s="115">
        <v>532</v>
      </c>
      <c r="F16" s="114">
        <v>382</v>
      </c>
      <c r="G16" s="114">
        <v>415</v>
      </c>
      <c r="H16" s="114">
        <v>330</v>
      </c>
      <c r="I16" s="140">
        <v>437</v>
      </c>
      <c r="J16" s="115">
        <v>95</v>
      </c>
      <c r="K16" s="116">
        <v>21.739130434782609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4.2107117688513034</v>
      </c>
      <c r="E18" s="115">
        <v>239</v>
      </c>
      <c r="F18" s="114">
        <v>167</v>
      </c>
      <c r="G18" s="114">
        <v>379</v>
      </c>
      <c r="H18" s="114">
        <v>239</v>
      </c>
      <c r="I18" s="140">
        <v>265</v>
      </c>
      <c r="J18" s="115">
        <v>-26</v>
      </c>
      <c r="K18" s="116">
        <v>-9.8113207547169807</v>
      </c>
    </row>
    <row r="19" spans="1:11" ht="14.1" customHeight="1" x14ac:dyDescent="0.2">
      <c r="A19" s="306" t="s">
        <v>235</v>
      </c>
      <c r="B19" s="307" t="s">
        <v>236</v>
      </c>
      <c r="C19" s="308"/>
      <c r="D19" s="113">
        <v>2.9598308668076112</v>
      </c>
      <c r="E19" s="115">
        <v>168</v>
      </c>
      <c r="F19" s="114">
        <v>91</v>
      </c>
      <c r="G19" s="114">
        <v>259</v>
      </c>
      <c r="H19" s="114">
        <v>165</v>
      </c>
      <c r="I19" s="140">
        <v>170</v>
      </c>
      <c r="J19" s="115">
        <v>-2</v>
      </c>
      <c r="K19" s="116">
        <v>-1.1764705882352942</v>
      </c>
    </row>
    <row r="20" spans="1:11" ht="14.1" customHeight="1" x14ac:dyDescent="0.2">
      <c r="A20" s="306">
        <v>12</v>
      </c>
      <c r="B20" s="307" t="s">
        <v>237</v>
      </c>
      <c r="C20" s="308"/>
      <c r="D20" s="113">
        <v>1.2684989429175475</v>
      </c>
      <c r="E20" s="115">
        <v>72</v>
      </c>
      <c r="F20" s="114">
        <v>23</v>
      </c>
      <c r="G20" s="114">
        <v>68</v>
      </c>
      <c r="H20" s="114">
        <v>90</v>
      </c>
      <c r="I20" s="140">
        <v>72</v>
      </c>
      <c r="J20" s="115">
        <v>0</v>
      </c>
      <c r="K20" s="116">
        <v>0</v>
      </c>
    </row>
    <row r="21" spans="1:11" ht="14.1" customHeight="1" x14ac:dyDescent="0.2">
      <c r="A21" s="306">
        <v>21</v>
      </c>
      <c r="B21" s="307" t="s">
        <v>238</v>
      </c>
      <c r="C21" s="308"/>
      <c r="D21" s="113">
        <v>0.26427061310782241</v>
      </c>
      <c r="E21" s="115">
        <v>15</v>
      </c>
      <c r="F21" s="114" t="s">
        <v>513</v>
      </c>
      <c r="G21" s="114">
        <v>4</v>
      </c>
      <c r="H21" s="114">
        <v>18</v>
      </c>
      <c r="I21" s="140">
        <v>19</v>
      </c>
      <c r="J21" s="115">
        <v>-4</v>
      </c>
      <c r="K21" s="116">
        <v>-21.05263157894737</v>
      </c>
    </row>
    <row r="22" spans="1:11" ht="14.1" customHeight="1" x14ac:dyDescent="0.2">
      <c r="A22" s="306">
        <v>22</v>
      </c>
      <c r="B22" s="307" t="s">
        <v>239</v>
      </c>
      <c r="C22" s="308"/>
      <c r="D22" s="113">
        <v>1.0218463706835801</v>
      </c>
      <c r="E22" s="115">
        <v>58</v>
      </c>
      <c r="F22" s="114">
        <v>101</v>
      </c>
      <c r="G22" s="114">
        <v>89</v>
      </c>
      <c r="H22" s="114">
        <v>53</v>
      </c>
      <c r="I22" s="140">
        <v>72</v>
      </c>
      <c r="J22" s="115">
        <v>-14</v>
      </c>
      <c r="K22" s="116">
        <v>-19.444444444444443</v>
      </c>
    </row>
    <row r="23" spans="1:11" ht="14.1" customHeight="1" x14ac:dyDescent="0.2">
      <c r="A23" s="306">
        <v>23</v>
      </c>
      <c r="B23" s="307" t="s">
        <v>240</v>
      </c>
      <c r="C23" s="308"/>
      <c r="D23" s="113">
        <v>0.29950669485553205</v>
      </c>
      <c r="E23" s="115">
        <v>17</v>
      </c>
      <c r="F23" s="114">
        <v>28</v>
      </c>
      <c r="G23" s="114">
        <v>30</v>
      </c>
      <c r="H23" s="114">
        <v>10</v>
      </c>
      <c r="I23" s="140">
        <v>18</v>
      </c>
      <c r="J23" s="115">
        <v>-1</v>
      </c>
      <c r="K23" s="116">
        <v>-5.5555555555555554</v>
      </c>
    </row>
    <row r="24" spans="1:11" ht="14.1" customHeight="1" x14ac:dyDescent="0.2">
      <c r="A24" s="306">
        <v>24</v>
      </c>
      <c r="B24" s="307" t="s">
        <v>241</v>
      </c>
      <c r="C24" s="308"/>
      <c r="D24" s="113">
        <v>2.5898520084566594</v>
      </c>
      <c r="E24" s="115">
        <v>147</v>
      </c>
      <c r="F24" s="114">
        <v>58</v>
      </c>
      <c r="G24" s="114">
        <v>129</v>
      </c>
      <c r="H24" s="114">
        <v>87</v>
      </c>
      <c r="I24" s="140">
        <v>79</v>
      </c>
      <c r="J24" s="115">
        <v>68</v>
      </c>
      <c r="K24" s="116">
        <v>86.075949367088612</v>
      </c>
    </row>
    <row r="25" spans="1:11" ht="14.1" customHeight="1" x14ac:dyDescent="0.2">
      <c r="A25" s="306">
        <v>25</v>
      </c>
      <c r="B25" s="307" t="s">
        <v>242</v>
      </c>
      <c r="C25" s="308"/>
      <c r="D25" s="113">
        <v>4.3516560958421424</v>
      </c>
      <c r="E25" s="115">
        <v>247</v>
      </c>
      <c r="F25" s="114">
        <v>304</v>
      </c>
      <c r="G25" s="114">
        <v>248</v>
      </c>
      <c r="H25" s="114">
        <v>169</v>
      </c>
      <c r="I25" s="140">
        <v>228</v>
      </c>
      <c r="J25" s="115">
        <v>19</v>
      </c>
      <c r="K25" s="116">
        <v>8.3333333333333339</v>
      </c>
    </row>
    <row r="26" spans="1:11" ht="14.1" customHeight="1" x14ac:dyDescent="0.2">
      <c r="A26" s="306">
        <v>26</v>
      </c>
      <c r="B26" s="307" t="s">
        <v>243</v>
      </c>
      <c r="C26" s="308"/>
      <c r="D26" s="113">
        <v>1.6737138830162086</v>
      </c>
      <c r="E26" s="115">
        <v>95</v>
      </c>
      <c r="F26" s="114">
        <v>77</v>
      </c>
      <c r="G26" s="114">
        <v>119</v>
      </c>
      <c r="H26" s="114">
        <v>75</v>
      </c>
      <c r="I26" s="140">
        <v>89</v>
      </c>
      <c r="J26" s="115">
        <v>6</v>
      </c>
      <c r="K26" s="116">
        <v>6.7415730337078648</v>
      </c>
    </row>
    <row r="27" spans="1:11" ht="14.1" customHeight="1" x14ac:dyDescent="0.2">
      <c r="A27" s="306">
        <v>27</v>
      </c>
      <c r="B27" s="307" t="s">
        <v>244</v>
      </c>
      <c r="C27" s="308"/>
      <c r="D27" s="113">
        <v>1.3565891472868217</v>
      </c>
      <c r="E27" s="115">
        <v>77</v>
      </c>
      <c r="F27" s="114">
        <v>133</v>
      </c>
      <c r="G27" s="114">
        <v>46</v>
      </c>
      <c r="H27" s="114">
        <v>48</v>
      </c>
      <c r="I27" s="140">
        <v>52</v>
      </c>
      <c r="J27" s="115">
        <v>25</v>
      </c>
      <c r="K27" s="116">
        <v>48.07692307692308</v>
      </c>
    </row>
    <row r="28" spans="1:11" ht="14.1" customHeight="1" x14ac:dyDescent="0.2">
      <c r="A28" s="306">
        <v>28</v>
      </c>
      <c r="B28" s="307" t="s">
        <v>245</v>
      </c>
      <c r="C28" s="308"/>
      <c r="D28" s="113">
        <v>0.12332628611698379</v>
      </c>
      <c r="E28" s="115">
        <v>7</v>
      </c>
      <c r="F28" s="114">
        <v>8</v>
      </c>
      <c r="G28" s="114">
        <v>7</v>
      </c>
      <c r="H28" s="114">
        <v>12</v>
      </c>
      <c r="I28" s="140">
        <v>12</v>
      </c>
      <c r="J28" s="115">
        <v>-5</v>
      </c>
      <c r="K28" s="116">
        <v>-41.666666666666664</v>
      </c>
    </row>
    <row r="29" spans="1:11" ht="14.1" customHeight="1" x14ac:dyDescent="0.2">
      <c r="A29" s="306">
        <v>29</v>
      </c>
      <c r="B29" s="307" t="s">
        <v>246</v>
      </c>
      <c r="C29" s="308"/>
      <c r="D29" s="113">
        <v>4.3692741367159975</v>
      </c>
      <c r="E29" s="115">
        <v>248</v>
      </c>
      <c r="F29" s="114">
        <v>204</v>
      </c>
      <c r="G29" s="114">
        <v>289</v>
      </c>
      <c r="H29" s="114">
        <v>347</v>
      </c>
      <c r="I29" s="140">
        <v>235</v>
      </c>
      <c r="J29" s="115">
        <v>13</v>
      </c>
      <c r="K29" s="116">
        <v>5.5319148936170217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3.5059901338971105</v>
      </c>
      <c r="E31" s="115">
        <v>199</v>
      </c>
      <c r="F31" s="114">
        <v>146</v>
      </c>
      <c r="G31" s="114">
        <v>211</v>
      </c>
      <c r="H31" s="114">
        <v>293</v>
      </c>
      <c r="I31" s="140">
        <v>161</v>
      </c>
      <c r="J31" s="115">
        <v>38</v>
      </c>
      <c r="K31" s="116">
        <v>23.602484472049689</v>
      </c>
    </row>
    <row r="32" spans="1:11" ht="14.1" customHeight="1" x14ac:dyDescent="0.2">
      <c r="A32" s="306">
        <v>31</v>
      </c>
      <c r="B32" s="307" t="s">
        <v>251</v>
      </c>
      <c r="C32" s="308"/>
      <c r="D32" s="113">
        <v>0.3699788583509514</v>
      </c>
      <c r="E32" s="115">
        <v>21</v>
      </c>
      <c r="F32" s="114">
        <v>9</v>
      </c>
      <c r="G32" s="114">
        <v>13</v>
      </c>
      <c r="H32" s="114">
        <v>21</v>
      </c>
      <c r="I32" s="140">
        <v>24</v>
      </c>
      <c r="J32" s="115">
        <v>-3</v>
      </c>
      <c r="K32" s="116">
        <v>-12.5</v>
      </c>
    </row>
    <row r="33" spans="1:11" ht="14.1" customHeight="1" x14ac:dyDescent="0.2">
      <c r="A33" s="306">
        <v>32</v>
      </c>
      <c r="B33" s="307" t="s">
        <v>252</v>
      </c>
      <c r="C33" s="308"/>
      <c r="D33" s="113">
        <v>3.1360112755461591</v>
      </c>
      <c r="E33" s="115">
        <v>178</v>
      </c>
      <c r="F33" s="114">
        <v>70</v>
      </c>
      <c r="G33" s="114">
        <v>166</v>
      </c>
      <c r="H33" s="114">
        <v>216</v>
      </c>
      <c r="I33" s="140">
        <v>224</v>
      </c>
      <c r="J33" s="115">
        <v>-46</v>
      </c>
      <c r="K33" s="116">
        <v>-20.535714285714285</v>
      </c>
    </row>
    <row r="34" spans="1:11" ht="14.1" customHeight="1" x14ac:dyDescent="0.2">
      <c r="A34" s="306">
        <v>33</v>
      </c>
      <c r="B34" s="307" t="s">
        <v>253</v>
      </c>
      <c r="C34" s="308"/>
      <c r="D34" s="113">
        <v>1.6737138830162086</v>
      </c>
      <c r="E34" s="115">
        <v>95</v>
      </c>
      <c r="F34" s="114">
        <v>45</v>
      </c>
      <c r="G34" s="114">
        <v>104</v>
      </c>
      <c r="H34" s="114">
        <v>76</v>
      </c>
      <c r="I34" s="140">
        <v>144</v>
      </c>
      <c r="J34" s="115">
        <v>-49</v>
      </c>
      <c r="K34" s="116">
        <v>-34.027777777777779</v>
      </c>
    </row>
    <row r="35" spans="1:11" ht="14.1" customHeight="1" x14ac:dyDescent="0.2">
      <c r="A35" s="306">
        <v>34</v>
      </c>
      <c r="B35" s="307" t="s">
        <v>254</v>
      </c>
      <c r="C35" s="308"/>
      <c r="D35" s="113">
        <v>3.8231148696264974</v>
      </c>
      <c r="E35" s="115">
        <v>217</v>
      </c>
      <c r="F35" s="114">
        <v>123</v>
      </c>
      <c r="G35" s="114">
        <v>170</v>
      </c>
      <c r="H35" s="114">
        <v>183</v>
      </c>
      <c r="I35" s="140">
        <v>161</v>
      </c>
      <c r="J35" s="115">
        <v>56</v>
      </c>
      <c r="K35" s="116">
        <v>34.782608695652172</v>
      </c>
    </row>
    <row r="36" spans="1:11" ht="14.1" customHeight="1" x14ac:dyDescent="0.2">
      <c r="A36" s="306">
        <v>41</v>
      </c>
      <c r="B36" s="307" t="s">
        <v>255</v>
      </c>
      <c r="C36" s="308"/>
      <c r="D36" s="113">
        <v>0.7399577167019028</v>
      </c>
      <c r="E36" s="115">
        <v>42</v>
      </c>
      <c r="F36" s="114">
        <v>147</v>
      </c>
      <c r="G36" s="114">
        <v>76</v>
      </c>
      <c r="H36" s="114">
        <v>78</v>
      </c>
      <c r="I36" s="140">
        <v>71</v>
      </c>
      <c r="J36" s="115">
        <v>-29</v>
      </c>
      <c r="K36" s="116">
        <v>-40.845070422535208</v>
      </c>
    </row>
    <row r="37" spans="1:11" ht="14.1" customHeight="1" x14ac:dyDescent="0.2">
      <c r="A37" s="306">
        <v>42</v>
      </c>
      <c r="B37" s="307" t="s">
        <v>256</v>
      </c>
      <c r="C37" s="308"/>
      <c r="D37" s="113">
        <v>5.2854122621564484E-2</v>
      </c>
      <c r="E37" s="115">
        <v>3</v>
      </c>
      <c r="F37" s="114">
        <v>3</v>
      </c>
      <c r="G37" s="114">
        <v>9</v>
      </c>
      <c r="H37" s="114" t="s">
        <v>513</v>
      </c>
      <c r="I37" s="140">
        <v>4</v>
      </c>
      <c r="J37" s="115">
        <v>-1</v>
      </c>
      <c r="K37" s="116">
        <v>-25</v>
      </c>
    </row>
    <row r="38" spans="1:11" ht="14.1" customHeight="1" x14ac:dyDescent="0.2">
      <c r="A38" s="306">
        <v>43</v>
      </c>
      <c r="B38" s="307" t="s">
        <v>257</v>
      </c>
      <c r="C38" s="308"/>
      <c r="D38" s="113">
        <v>0.63424947145877375</v>
      </c>
      <c r="E38" s="115">
        <v>36</v>
      </c>
      <c r="F38" s="114">
        <v>37</v>
      </c>
      <c r="G38" s="114">
        <v>43</v>
      </c>
      <c r="H38" s="114">
        <v>31</v>
      </c>
      <c r="I38" s="140">
        <v>24</v>
      </c>
      <c r="J38" s="115">
        <v>12</v>
      </c>
      <c r="K38" s="116">
        <v>50</v>
      </c>
    </row>
    <row r="39" spans="1:11" ht="14.1" customHeight="1" x14ac:dyDescent="0.2">
      <c r="A39" s="306">
        <v>51</v>
      </c>
      <c r="B39" s="307" t="s">
        <v>258</v>
      </c>
      <c r="C39" s="308"/>
      <c r="D39" s="113">
        <v>3.5412262156448202</v>
      </c>
      <c r="E39" s="115">
        <v>201</v>
      </c>
      <c r="F39" s="114">
        <v>203</v>
      </c>
      <c r="G39" s="114">
        <v>354</v>
      </c>
      <c r="H39" s="114">
        <v>296</v>
      </c>
      <c r="I39" s="140">
        <v>246</v>
      </c>
      <c r="J39" s="115">
        <v>-45</v>
      </c>
      <c r="K39" s="116">
        <v>-18.292682926829269</v>
      </c>
    </row>
    <row r="40" spans="1:11" ht="14.1" customHeight="1" x14ac:dyDescent="0.2">
      <c r="A40" s="306" t="s">
        <v>259</v>
      </c>
      <c r="B40" s="307" t="s">
        <v>260</v>
      </c>
      <c r="C40" s="308"/>
      <c r="D40" s="113">
        <v>2.4136715997181115</v>
      </c>
      <c r="E40" s="115">
        <v>137</v>
      </c>
      <c r="F40" s="114">
        <v>171</v>
      </c>
      <c r="G40" s="114">
        <v>296</v>
      </c>
      <c r="H40" s="114">
        <v>230</v>
      </c>
      <c r="I40" s="140">
        <v>206</v>
      </c>
      <c r="J40" s="115">
        <v>-69</v>
      </c>
      <c r="K40" s="116">
        <v>-33.495145631067963</v>
      </c>
    </row>
    <row r="41" spans="1:11" ht="14.1" customHeight="1" x14ac:dyDescent="0.2">
      <c r="A41" s="306"/>
      <c r="B41" s="307" t="s">
        <v>261</v>
      </c>
      <c r="C41" s="308"/>
      <c r="D41" s="113">
        <v>1.8851303735024665</v>
      </c>
      <c r="E41" s="115">
        <v>107</v>
      </c>
      <c r="F41" s="114">
        <v>124</v>
      </c>
      <c r="G41" s="114">
        <v>222</v>
      </c>
      <c r="H41" s="114">
        <v>178</v>
      </c>
      <c r="I41" s="140">
        <v>144</v>
      </c>
      <c r="J41" s="115">
        <v>-37</v>
      </c>
      <c r="K41" s="116">
        <v>-25.694444444444443</v>
      </c>
    </row>
    <row r="42" spans="1:11" ht="14.1" customHeight="1" x14ac:dyDescent="0.2">
      <c r="A42" s="306">
        <v>52</v>
      </c>
      <c r="B42" s="307" t="s">
        <v>262</v>
      </c>
      <c r="C42" s="308"/>
      <c r="D42" s="113">
        <v>7.2586328400281888</v>
      </c>
      <c r="E42" s="115">
        <v>412</v>
      </c>
      <c r="F42" s="114">
        <v>274</v>
      </c>
      <c r="G42" s="114">
        <v>347</v>
      </c>
      <c r="H42" s="114">
        <v>360</v>
      </c>
      <c r="I42" s="140">
        <v>363</v>
      </c>
      <c r="J42" s="115">
        <v>49</v>
      </c>
      <c r="K42" s="116">
        <v>13.49862258953168</v>
      </c>
    </row>
    <row r="43" spans="1:11" ht="14.1" customHeight="1" x14ac:dyDescent="0.2">
      <c r="A43" s="306" t="s">
        <v>263</v>
      </c>
      <c r="B43" s="307" t="s">
        <v>264</v>
      </c>
      <c r="C43" s="308"/>
      <c r="D43" s="113">
        <v>6.1839323467230445</v>
      </c>
      <c r="E43" s="115">
        <v>351</v>
      </c>
      <c r="F43" s="114">
        <v>264</v>
      </c>
      <c r="G43" s="114">
        <v>318</v>
      </c>
      <c r="H43" s="114">
        <v>308</v>
      </c>
      <c r="I43" s="140">
        <v>304</v>
      </c>
      <c r="J43" s="115">
        <v>47</v>
      </c>
      <c r="K43" s="116">
        <v>15.460526315789474</v>
      </c>
    </row>
    <row r="44" spans="1:11" ht="14.1" customHeight="1" x14ac:dyDescent="0.2">
      <c r="A44" s="306">
        <v>53</v>
      </c>
      <c r="B44" s="307" t="s">
        <v>265</v>
      </c>
      <c r="C44" s="308"/>
      <c r="D44" s="113">
        <v>0.6694855532064834</v>
      </c>
      <c r="E44" s="115">
        <v>38</v>
      </c>
      <c r="F44" s="114">
        <v>44</v>
      </c>
      <c r="G44" s="114">
        <v>38</v>
      </c>
      <c r="H44" s="114">
        <v>27</v>
      </c>
      <c r="I44" s="140">
        <v>35</v>
      </c>
      <c r="J44" s="115">
        <v>3</v>
      </c>
      <c r="K44" s="116">
        <v>8.5714285714285712</v>
      </c>
    </row>
    <row r="45" spans="1:11" ht="14.1" customHeight="1" x14ac:dyDescent="0.2">
      <c r="A45" s="306" t="s">
        <v>266</v>
      </c>
      <c r="B45" s="307" t="s">
        <v>267</v>
      </c>
      <c r="C45" s="308"/>
      <c r="D45" s="113">
        <v>0.58139534883720934</v>
      </c>
      <c r="E45" s="115">
        <v>33</v>
      </c>
      <c r="F45" s="114">
        <v>43</v>
      </c>
      <c r="G45" s="114">
        <v>34</v>
      </c>
      <c r="H45" s="114">
        <v>26</v>
      </c>
      <c r="I45" s="140">
        <v>28</v>
      </c>
      <c r="J45" s="115">
        <v>5</v>
      </c>
      <c r="K45" s="116">
        <v>17.857142857142858</v>
      </c>
    </row>
    <row r="46" spans="1:11" ht="14.1" customHeight="1" x14ac:dyDescent="0.2">
      <c r="A46" s="306">
        <v>54</v>
      </c>
      <c r="B46" s="307" t="s">
        <v>268</v>
      </c>
      <c r="C46" s="308"/>
      <c r="D46" s="113">
        <v>4.4221282593375619</v>
      </c>
      <c r="E46" s="115">
        <v>251</v>
      </c>
      <c r="F46" s="114">
        <v>138</v>
      </c>
      <c r="G46" s="114">
        <v>249</v>
      </c>
      <c r="H46" s="114">
        <v>343</v>
      </c>
      <c r="I46" s="140">
        <v>238</v>
      </c>
      <c r="J46" s="115">
        <v>13</v>
      </c>
      <c r="K46" s="116">
        <v>5.46218487394958</v>
      </c>
    </row>
    <row r="47" spans="1:11" ht="14.1" customHeight="1" x14ac:dyDescent="0.2">
      <c r="A47" s="306">
        <v>61</v>
      </c>
      <c r="B47" s="307" t="s">
        <v>269</v>
      </c>
      <c r="C47" s="308"/>
      <c r="D47" s="113">
        <v>1.7089499647639184</v>
      </c>
      <c r="E47" s="115">
        <v>97</v>
      </c>
      <c r="F47" s="114">
        <v>68</v>
      </c>
      <c r="G47" s="114">
        <v>100</v>
      </c>
      <c r="H47" s="114">
        <v>73</v>
      </c>
      <c r="I47" s="140">
        <v>70</v>
      </c>
      <c r="J47" s="115">
        <v>27</v>
      </c>
      <c r="K47" s="116">
        <v>38.571428571428569</v>
      </c>
    </row>
    <row r="48" spans="1:11" ht="14.1" customHeight="1" x14ac:dyDescent="0.2">
      <c r="A48" s="306">
        <v>62</v>
      </c>
      <c r="B48" s="307" t="s">
        <v>270</v>
      </c>
      <c r="C48" s="308"/>
      <c r="D48" s="113">
        <v>8.720930232558139</v>
      </c>
      <c r="E48" s="115">
        <v>495</v>
      </c>
      <c r="F48" s="114">
        <v>371</v>
      </c>
      <c r="G48" s="114">
        <v>547</v>
      </c>
      <c r="H48" s="114">
        <v>733</v>
      </c>
      <c r="I48" s="140">
        <v>451</v>
      </c>
      <c r="J48" s="115">
        <v>44</v>
      </c>
      <c r="K48" s="116">
        <v>9.7560975609756095</v>
      </c>
    </row>
    <row r="49" spans="1:11" ht="14.1" customHeight="1" x14ac:dyDescent="0.2">
      <c r="A49" s="306">
        <v>63</v>
      </c>
      <c r="B49" s="307" t="s">
        <v>271</v>
      </c>
      <c r="C49" s="308"/>
      <c r="D49" s="113">
        <v>8.6152219873150102</v>
      </c>
      <c r="E49" s="115">
        <v>489</v>
      </c>
      <c r="F49" s="114">
        <v>283</v>
      </c>
      <c r="G49" s="114">
        <v>486</v>
      </c>
      <c r="H49" s="114">
        <v>699</v>
      </c>
      <c r="I49" s="140">
        <v>338</v>
      </c>
      <c r="J49" s="115">
        <v>151</v>
      </c>
      <c r="K49" s="116">
        <v>44.674556213017752</v>
      </c>
    </row>
    <row r="50" spans="1:11" ht="14.1" customHeight="1" x14ac:dyDescent="0.2">
      <c r="A50" s="306" t="s">
        <v>272</v>
      </c>
      <c r="B50" s="307" t="s">
        <v>273</v>
      </c>
      <c r="C50" s="308"/>
      <c r="D50" s="113">
        <v>2.3608174770965467</v>
      </c>
      <c r="E50" s="115">
        <v>134</v>
      </c>
      <c r="F50" s="114">
        <v>66</v>
      </c>
      <c r="G50" s="114">
        <v>136</v>
      </c>
      <c r="H50" s="114">
        <v>172</v>
      </c>
      <c r="I50" s="140">
        <v>89</v>
      </c>
      <c r="J50" s="115">
        <v>45</v>
      </c>
      <c r="K50" s="116">
        <v>50.561797752808985</v>
      </c>
    </row>
    <row r="51" spans="1:11" ht="14.1" customHeight="1" x14ac:dyDescent="0.2">
      <c r="A51" s="306" t="s">
        <v>274</v>
      </c>
      <c r="B51" s="307" t="s">
        <v>275</v>
      </c>
      <c r="C51" s="308"/>
      <c r="D51" s="113">
        <v>5.7787174066243834</v>
      </c>
      <c r="E51" s="115">
        <v>328</v>
      </c>
      <c r="F51" s="114">
        <v>202</v>
      </c>
      <c r="G51" s="114">
        <v>316</v>
      </c>
      <c r="H51" s="114">
        <v>490</v>
      </c>
      <c r="I51" s="140">
        <v>221</v>
      </c>
      <c r="J51" s="115">
        <v>107</v>
      </c>
      <c r="K51" s="116">
        <v>48.41628959276018</v>
      </c>
    </row>
    <row r="52" spans="1:11" ht="14.1" customHeight="1" x14ac:dyDescent="0.2">
      <c r="A52" s="306">
        <v>71</v>
      </c>
      <c r="B52" s="307" t="s">
        <v>276</v>
      </c>
      <c r="C52" s="308"/>
      <c r="D52" s="113">
        <v>7.293868921775899</v>
      </c>
      <c r="E52" s="115">
        <v>414</v>
      </c>
      <c r="F52" s="114">
        <v>314</v>
      </c>
      <c r="G52" s="114">
        <v>408</v>
      </c>
      <c r="H52" s="114">
        <v>304</v>
      </c>
      <c r="I52" s="140">
        <v>367</v>
      </c>
      <c r="J52" s="115">
        <v>47</v>
      </c>
      <c r="K52" s="116">
        <v>12.806539509536785</v>
      </c>
    </row>
    <row r="53" spans="1:11" ht="14.1" customHeight="1" x14ac:dyDescent="0.2">
      <c r="A53" s="306" t="s">
        <v>277</v>
      </c>
      <c r="B53" s="307" t="s">
        <v>278</v>
      </c>
      <c r="C53" s="308"/>
      <c r="D53" s="113">
        <v>2.0613107822410148</v>
      </c>
      <c r="E53" s="115">
        <v>117</v>
      </c>
      <c r="F53" s="114">
        <v>117</v>
      </c>
      <c r="G53" s="114">
        <v>128</v>
      </c>
      <c r="H53" s="114">
        <v>92</v>
      </c>
      <c r="I53" s="140">
        <v>108</v>
      </c>
      <c r="J53" s="115">
        <v>9</v>
      </c>
      <c r="K53" s="116">
        <v>8.3333333333333339</v>
      </c>
    </row>
    <row r="54" spans="1:11" ht="14.1" customHeight="1" x14ac:dyDescent="0.2">
      <c r="A54" s="306" t="s">
        <v>279</v>
      </c>
      <c r="B54" s="307" t="s">
        <v>280</v>
      </c>
      <c r="C54" s="308"/>
      <c r="D54" s="113">
        <v>4.3340380549682873</v>
      </c>
      <c r="E54" s="115">
        <v>246</v>
      </c>
      <c r="F54" s="114">
        <v>157</v>
      </c>
      <c r="G54" s="114">
        <v>239</v>
      </c>
      <c r="H54" s="114">
        <v>184</v>
      </c>
      <c r="I54" s="140">
        <v>217</v>
      </c>
      <c r="J54" s="115">
        <v>29</v>
      </c>
      <c r="K54" s="116">
        <v>13.364055299539171</v>
      </c>
    </row>
    <row r="55" spans="1:11" ht="14.1" customHeight="1" x14ac:dyDescent="0.2">
      <c r="A55" s="306">
        <v>72</v>
      </c>
      <c r="B55" s="307" t="s">
        <v>281</v>
      </c>
      <c r="C55" s="308"/>
      <c r="D55" s="113">
        <v>1.1275546159267089</v>
      </c>
      <c r="E55" s="115">
        <v>64</v>
      </c>
      <c r="F55" s="114">
        <v>48</v>
      </c>
      <c r="G55" s="114">
        <v>65</v>
      </c>
      <c r="H55" s="114">
        <v>55</v>
      </c>
      <c r="I55" s="140">
        <v>82</v>
      </c>
      <c r="J55" s="115">
        <v>-18</v>
      </c>
      <c r="K55" s="116">
        <v>-21.951219512195124</v>
      </c>
    </row>
    <row r="56" spans="1:11" ht="14.1" customHeight="1" x14ac:dyDescent="0.2">
      <c r="A56" s="306" t="s">
        <v>282</v>
      </c>
      <c r="B56" s="307" t="s">
        <v>283</v>
      </c>
      <c r="C56" s="308"/>
      <c r="D56" s="113">
        <v>0.10570824524312897</v>
      </c>
      <c r="E56" s="115">
        <v>6</v>
      </c>
      <c r="F56" s="114">
        <v>6</v>
      </c>
      <c r="G56" s="114">
        <v>14</v>
      </c>
      <c r="H56" s="114">
        <v>8</v>
      </c>
      <c r="I56" s="140">
        <v>18</v>
      </c>
      <c r="J56" s="115">
        <v>-12</v>
      </c>
      <c r="K56" s="116">
        <v>-66.666666666666671</v>
      </c>
    </row>
    <row r="57" spans="1:11" ht="14.1" customHeight="1" x14ac:dyDescent="0.2">
      <c r="A57" s="306" t="s">
        <v>284</v>
      </c>
      <c r="B57" s="307" t="s">
        <v>285</v>
      </c>
      <c r="C57" s="308"/>
      <c r="D57" s="113">
        <v>0.86328400281888651</v>
      </c>
      <c r="E57" s="115">
        <v>49</v>
      </c>
      <c r="F57" s="114">
        <v>36</v>
      </c>
      <c r="G57" s="114">
        <v>26</v>
      </c>
      <c r="H57" s="114">
        <v>34</v>
      </c>
      <c r="I57" s="140">
        <v>49</v>
      </c>
      <c r="J57" s="115">
        <v>0</v>
      </c>
      <c r="K57" s="116">
        <v>0</v>
      </c>
    </row>
    <row r="58" spans="1:11" ht="14.1" customHeight="1" x14ac:dyDescent="0.2">
      <c r="A58" s="306">
        <v>73</v>
      </c>
      <c r="B58" s="307" t="s">
        <v>286</v>
      </c>
      <c r="C58" s="308"/>
      <c r="D58" s="113">
        <v>1.233262861169838</v>
      </c>
      <c r="E58" s="115">
        <v>70</v>
      </c>
      <c r="F58" s="114">
        <v>81</v>
      </c>
      <c r="G58" s="114">
        <v>102</v>
      </c>
      <c r="H58" s="114">
        <v>72</v>
      </c>
      <c r="I58" s="140">
        <v>121</v>
      </c>
      <c r="J58" s="115">
        <v>-51</v>
      </c>
      <c r="K58" s="116">
        <v>-42.148760330578511</v>
      </c>
    </row>
    <row r="59" spans="1:11" ht="14.1" customHeight="1" x14ac:dyDescent="0.2">
      <c r="A59" s="306" t="s">
        <v>287</v>
      </c>
      <c r="B59" s="307" t="s">
        <v>288</v>
      </c>
      <c r="C59" s="308"/>
      <c r="D59" s="113">
        <v>1.0923185341789994</v>
      </c>
      <c r="E59" s="115">
        <v>62</v>
      </c>
      <c r="F59" s="114">
        <v>67</v>
      </c>
      <c r="G59" s="114">
        <v>91</v>
      </c>
      <c r="H59" s="114">
        <v>67</v>
      </c>
      <c r="I59" s="140">
        <v>108</v>
      </c>
      <c r="J59" s="115">
        <v>-46</v>
      </c>
      <c r="K59" s="116">
        <v>-42.592592592592595</v>
      </c>
    </row>
    <row r="60" spans="1:11" ht="14.1" customHeight="1" x14ac:dyDescent="0.2">
      <c r="A60" s="306">
        <v>81</v>
      </c>
      <c r="B60" s="307" t="s">
        <v>289</v>
      </c>
      <c r="C60" s="308"/>
      <c r="D60" s="113">
        <v>7.5757575757575761</v>
      </c>
      <c r="E60" s="115">
        <v>430</v>
      </c>
      <c r="F60" s="114">
        <v>306</v>
      </c>
      <c r="G60" s="114">
        <v>461</v>
      </c>
      <c r="H60" s="114">
        <v>275</v>
      </c>
      <c r="I60" s="140">
        <v>315</v>
      </c>
      <c r="J60" s="115">
        <v>115</v>
      </c>
      <c r="K60" s="116">
        <v>36.507936507936506</v>
      </c>
    </row>
    <row r="61" spans="1:11" ht="14.1" customHeight="1" x14ac:dyDescent="0.2">
      <c r="A61" s="306" t="s">
        <v>290</v>
      </c>
      <c r="B61" s="307" t="s">
        <v>291</v>
      </c>
      <c r="C61" s="308"/>
      <c r="D61" s="113">
        <v>1.0394644115574347</v>
      </c>
      <c r="E61" s="115">
        <v>59</v>
      </c>
      <c r="F61" s="114">
        <v>44</v>
      </c>
      <c r="G61" s="114">
        <v>79</v>
      </c>
      <c r="H61" s="114">
        <v>54</v>
      </c>
      <c r="I61" s="140">
        <v>58</v>
      </c>
      <c r="J61" s="115">
        <v>1</v>
      </c>
      <c r="K61" s="116">
        <v>1.7241379310344827</v>
      </c>
    </row>
    <row r="62" spans="1:11" ht="14.1" customHeight="1" x14ac:dyDescent="0.2">
      <c r="A62" s="306" t="s">
        <v>292</v>
      </c>
      <c r="B62" s="307" t="s">
        <v>293</v>
      </c>
      <c r="C62" s="308"/>
      <c r="D62" s="113">
        <v>3.1183932346723044</v>
      </c>
      <c r="E62" s="115">
        <v>177</v>
      </c>
      <c r="F62" s="114">
        <v>141</v>
      </c>
      <c r="G62" s="114">
        <v>280</v>
      </c>
      <c r="H62" s="114">
        <v>136</v>
      </c>
      <c r="I62" s="140">
        <v>120</v>
      </c>
      <c r="J62" s="115">
        <v>57</v>
      </c>
      <c r="K62" s="116">
        <v>47.5</v>
      </c>
    </row>
    <row r="63" spans="1:11" ht="14.1" customHeight="1" x14ac:dyDescent="0.2">
      <c r="A63" s="306"/>
      <c r="B63" s="307" t="s">
        <v>294</v>
      </c>
      <c r="C63" s="308"/>
      <c r="D63" s="113">
        <v>2.8012684989429175</v>
      </c>
      <c r="E63" s="115">
        <v>159</v>
      </c>
      <c r="F63" s="114">
        <v>125</v>
      </c>
      <c r="G63" s="114">
        <v>245</v>
      </c>
      <c r="H63" s="114">
        <v>119</v>
      </c>
      <c r="I63" s="140">
        <v>109</v>
      </c>
      <c r="J63" s="115">
        <v>50</v>
      </c>
      <c r="K63" s="116">
        <v>45.871559633027523</v>
      </c>
    </row>
    <row r="64" spans="1:11" ht="14.1" customHeight="1" x14ac:dyDescent="0.2">
      <c r="A64" s="306" t="s">
        <v>295</v>
      </c>
      <c r="B64" s="307" t="s">
        <v>296</v>
      </c>
      <c r="C64" s="308"/>
      <c r="D64" s="113">
        <v>1.427061310782241</v>
      </c>
      <c r="E64" s="115">
        <v>81</v>
      </c>
      <c r="F64" s="114">
        <v>30</v>
      </c>
      <c r="G64" s="114">
        <v>43</v>
      </c>
      <c r="H64" s="114">
        <v>33</v>
      </c>
      <c r="I64" s="140">
        <v>50</v>
      </c>
      <c r="J64" s="115">
        <v>31</v>
      </c>
      <c r="K64" s="116">
        <v>62</v>
      </c>
    </row>
    <row r="65" spans="1:11" ht="14.1" customHeight="1" x14ac:dyDescent="0.2">
      <c r="A65" s="306" t="s">
        <v>297</v>
      </c>
      <c r="B65" s="307" t="s">
        <v>298</v>
      </c>
      <c r="C65" s="308"/>
      <c r="D65" s="113">
        <v>1.2156448202959831</v>
      </c>
      <c r="E65" s="115">
        <v>69</v>
      </c>
      <c r="F65" s="114">
        <v>31</v>
      </c>
      <c r="G65" s="114">
        <v>29</v>
      </c>
      <c r="H65" s="114">
        <v>22</v>
      </c>
      <c r="I65" s="140">
        <v>48</v>
      </c>
      <c r="J65" s="115">
        <v>21</v>
      </c>
      <c r="K65" s="116">
        <v>43.75</v>
      </c>
    </row>
    <row r="66" spans="1:11" ht="14.1" customHeight="1" x14ac:dyDescent="0.2">
      <c r="A66" s="306">
        <v>82</v>
      </c>
      <c r="B66" s="307" t="s">
        <v>299</v>
      </c>
      <c r="C66" s="308"/>
      <c r="D66" s="113">
        <v>4.8449612403100772</v>
      </c>
      <c r="E66" s="115">
        <v>275</v>
      </c>
      <c r="F66" s="114">
        <v>157</v>
      </c>
      <c r="G66" s="114">
        <v>204</v>
      </c>
      <c r="H66" s="114">
        <v>184</v>
      </c>
      <c r="I66" s="140">
        <v>190</v>
      </c>
      <c r="J66" s="115">
        <v>85</v>
      </c>
      <c r="K66" s="116">
        <v>44.736842105263158</v>
      </c>
    </row>
    <row r="67" spans="1:11" ht="14.1" customHeight="1" x14ac:dyDescent="0.2">
      <c r="A67" s="306" t="s">
        <v>300</v>
      </c>
      <c r="B67" s="307" t="s">
        <v>301</v>
      </c>
      <c r="C67" s="308"/>
      <c r="D67" s="113">
        <v>4.1754756871035941</v>
      </c>
      <c r="E67" s="115">
        <v>237</v>
      </c>
      <c r="F67" s="114">
        <v>130</v>
      </c>
      <c r="G67" s="114">
        <v>154</v>
      </c>
      <c r="H67" s="114">
        <v>141</v>
      </c>
      <c r="I67" s="140">
        <v>129</v>
      </c>
      <c r="J67" s="115">
        <v>108</v>
      </c>
      <c r="K67" s="116">
        <v>83.720930232558146</v>
      </c>
    </row>
    <row r="68" spans="1:11" ht="14.1" customHeight="1" x14ac:dyDescent="0.2">
      <c r="A68" s="306" t="s">
        <v>302</v>
      </c>
      <c r="B68" s="307" t="s">
        <v>303</v>
      </c>
      <c r="C68" s="308"/>
      <c r="D68" s="113">
        <v>0.29950669485553205</v>
      </c>
      <c r="E68" s="115">
        <v>17</v>
      </c>
      <c r="F68" s="114">
        <v>15</v>
      </c>
      <c r="G68" s="114">
        <v>22</v>
      </c>
      <c r="H68" s="114">
        <v>27</v>
      </c>
      <c r="I68" s="140">
        <v>45</v>
      </c>
      <c r="J68" s="115">
        <v>-28</v>
      </c>
      <c r="K68" s="116">
        <v>-62.222222222222221</v>
      </c>
    </row>
    <row r="69" spans="1:11" ht="14.1" customHeight="1" x14ac:dyDescent="0.2">
      <c r="A69" s="306">
        <v>83</v>
      </c>
      <c r="B69" s="307" t="s">
        <v>304</v>
      </c>
      <c r="C69" s="308"/>
      <c r="D69" s="113">
        <v>7.2762508809020439</v>
      </c>
      <c r="E69" s="115">
        <v>413</v>
      </c>
      <c r="F69" s="114">
        <v>175</v>
      </c>
      <c r="G69" s="114">
        <v>320</v>
      </c>
      <c r="H69" s="114">
        <v>197</v>
      </c>
      <c r="I69" s="140">
        <v>255</v>
      </c>
      <c r="J69" s="115">
        <v>158</v>
      </c>
      <c r="K69" s="116">
        <v>61.96078431372549</v>
      </c>
    </row>
    <row r="70" spans="1:11" ht="14.1" customHeight="1" x14ac:dyDescent="0.2">
      <c r="A70" s="306" t="s">
        <v>305</v>
      </c>
      <c r="B70" s="307" t="s">
        <v>306</v>
      </c>
      <c r="C70" s="308"/>
      <c r="D70" s="113">
        <v>5.1797040169133188</v>
      </c>
      <c r="E70" s="115">
        <v>294</v>
      </c>
      <c r="F70" s="114">
        <v>133</v>
      </c>
      <c r="G70" s="114">
        <v>273</v>
      </c>
      <c r="H70" s="114">
        <v>144</v>
      </c>
      <c r="I70" s="140">
        <v>200</v>
      </c>
      <c r="J70" s="115">
        <v>94</v>
      </c>
      <c r="K70" s="116">
        <v>47</v>
      </c>
    </row>
    <row r="71" spans="1:11" ht="14.1" customHeight="1" x14ac:dyDescent="0.2">
      <c r="A71" s="306"/>
      <c r="B71" s="307" t="s">
        <v>307</v>
      </c>
      <c r="C71" s="308"/>
      <c r="D71" s="113">
        <v>3.2241014799154333</v>
      </c>
      <c r="E71" s="115">
        <v>183</v>
      </c>
      <c r="F71" s="114">
        <v>71</v>
      </c>
      <c r="G71" s="114">
        <v>197</v>
      </c>
      <c r="H71" s="114">
        <v>97</v>
      </c>
      <c r="I71" s="140">
        <v>144</v>
      </c>
      <c r="J71" s="115">
        <v>39</v>
      </c>
      <c r="K71" s="116">
        <v>27.083333333333332</v>
      </c>
    </row>
    <row r="72" spans="1:11" ht="14.1" customHeight="1" x14ac:dyDescent="0.2">
      <c r="A72" s="306">
        <v>84</v>
      </c>
      <c r="B72" s="307" t="s">
        <v>308</v>
      </c>
      <c r="C72" s="308"/>
      <c r="D72" s="113">
        <v>2.6603241719520789</v>
      </c>
      <c r="E72" s="115">
        <v>151</v>
      </c>
      <c r="F72" s="114">
        <v>114</v>
      </c>
      <c r="G72" s="114">
        <v>214</v>
      </c>
      <c r="H72" s="114">
        <v>104</v>
      </c>
      <c r="I72" s="140">
        <v>173</v>
      </c>
      <c r="J72" s="115">
        <v>-22</v>
      </c>
      <c r="K72" s="116">
        <v>-12.716763005780347</v>
      </c>
    </row>
    <row r="73" spans="1:11" ht="14.1" customHeight="1" x14ac:dyDescent="0.2">
      <c r="A73" s="306" t="s">
        <v>309</v>
      </c>
      <c r="B73" s="307" t="s">
        <v>310</v>
      </c>
      <c r="C73" s="308"/>
      <c r="D73" s="113">
        <v>1.8498942917547569</v>
      </c>
      <c r="E73" s="115">
        <v>105</v>
      </c>
      <c r="F73" s="114">
        <v>88</v>
      </c>
      <c r="G73" s="114">
        <v>166</v>
      </c>
      <c r="H73" s="114">
        <v>56</v>
      </c>
      <c r="I73" s="140">
        <v>115</v>
      </c>
      <c r="J73" s="115">
        <v>-10</v>
      </c>
      <c r="K73" s="116">
        <v>-8.695652173913043</v>
      </c>
    </row>
    <row r="74" spans="1:11" ht="14.1" customHeight="1" x14ac:dyDescent="0.2">
      <c r="A74" s="306" t="s">
        <v>311</v>
      </c>
      <c r="B74" s="307" t="s">
        <v>312</v>
      </c>
      <c r="C74" s="308"/>
      <c r="D74" s="113">
        <v>0.14094432699083861</v>
      </c>
      <c r="E74" s="115">
        <v>8</v>
      </c>
      <c r="F74" s="114">
        <v>8</v>
      </c>
      <c r="G74" s="114">
        <v>13</v>
      </c>
      <c r="H74" s="114" t="s">
        <v>513</v>
      </c>
      <c r="I74" s="140">
        <v>10</v>
      </c>
      <c r="J74" s="115">
        <v>-2</v>
      </c>
      <c r="K74" s="116">
        <v>-20</v>
      </c>
    </row>
    <row r="75" spans="1:11" ht="14.1" customHeight="1" x14ac:dyDescent="0.2">
      <c r="A75" s="306" t="s">
        <v>313</v>
      </c>
      <c r="B75" s="307" t="s">
        <v>314</v>
      </c>
      <c r="C75" s="308"/>
      <c r="D75" s="113">
        <v>0.19379844961240311</v>
      </c>
      <c r="E75" s="115">
        <v>11</v>
      </c>
      <c r="F75" s="114" t="s">
        <v>513</v>
      </c>
      <c r="G75" s="114">
        <v>9</v>
      </c>
      <c r="H75" s="114">
        <v>14</v>
      </c>
      <c r="I75" s="140">
        <v>18</v>
      </c>
      <c r="J75" s="115">
        <v>-7</v>
      </c>
      <c r="K75" s="116">
        <v>-38.888888888888886</v>
      </c>
    </row>
    <row r="76" spans="1:11" ht="14.1" customHeight="1" x14ac:dyDescent="0.2">
      <c r="A76" s="306">
        <v>91</v>
      </c>
      <c r="B76" s="307" t="s">
        <v>315</v>
      </c>
      <c r="C76" s="308"/>
      <c r="D76" s="113">
        <v>5.2854122621564484E-2</v>
      </c>
      <c r="E76" s="115">
        <v>3</v>
      </c>
      <c r="F76" s="114" t="s">
        <v>513</v>
      </c>
      <c r="G76" s="114">
        <v>0</v>
      </c>
      <c r="H76" s="114">
        <v>0</v>
      </c>
      <c r="I76" s="140">
        <v>0</v>
      </c>
      <c r="J76" s="115">
        <v>3</v>
      </c>
      <c r="K76" s="116" t="s">
        <v>514</v>
      </c>
    </row>
    <row r="77" spans="1:11" ht="14.1" customHeight="1" x14ac:dyDescent="0.2">
      <c r="A77" s="306">
        <v>92</v>
      </c>
      <c r="B77" s="307" t="s">
        <v>316</v>
      </c>
      <c r="C77" s="308"/>
      <c r="D77" s="113">
        <v>0.6694855532064834</v>
      </c>
      <c r="E77" s="115">
        <v>38</v>
      </c>
      <c r="F77" s="114">
        <v>36</v>
      </c>
      <c r="G77" s="114">
        <v>36</v>
      </c>
      <c r="H77" s="114">
        <v>32</v>
      </c>
      <c r="I77" s="140">
        <v>56</v>
      </c>
      <c r="J77" s="115">
        <v>-18</v>
      </c>
      <c r="K77" s="116">
        <v>-32.142857142857146</v>
      </c>
    </row>
    <row r="78" spans="1:11" ht="14.1" customHeight="1" x14ac:dyDescent="0.2">
      <c r="A78" s="306">
        <v>93</v>
      </c>
      <c r="B78" s="307" t="s">
        <v>317</v>
      </c>
      <c r="C78" s="308"/>
      <c r="D78" s="113">
        <v>0.14094432699083861</v>
      </c>
      <c r="E78" s="115">
        <v>8</v>
      </c>
      <c r="F78" s="114">
        <v>8</v>
      </c>
      <c r="G78" s="114">
        <v>13</v>
      </c>
      <c r="H78" s="114">
        <v>6</v>
      </c>
      <c r="I78" s="140">
        <v>4</v>
      </c>
      <c r="J78" s="115">
        <v>4</v>
      </c>
      <c r="K78" s="116">
        <v>100</v>
      </c>
    </row>
    <row r="79" spans="1:11" ht="14.1" customHeight="1" x14ac:dyDescent="0.2">
      <c r="A79" s="306">
        <v>94</v>
      </c>
      <c r="B79" s="307" t="s">
        <v>318</v>
      </c>
      <c r="C79" s="308"/>
      <c r="D79" s="113">
        <v>5.2854122621564484E-2</v>
      </c>
      <c r="E79" s="115">
        <v>3</v>
      </c>
      <c r="F79" s="114">
        <v>15</v>
      </c>
      <c r="G79" s="114">
        <v>5</v>
      </c>
      <c r="H79" s="114">
        <v>21</v>
      </c>
      <c r="I79" s="140">
        <v>8</v>
      </c>
      <c r="J79" s="115">
        <v>-5</v>
      </c>
      <c r="K79" s="116">
        <v>-62.5</v>
      </c>
    </row>
    <row r="80" spans="1:11" ht="14.1" customHeight="1" x14ac:dyDescent="0.2">
      <c r="A80" s="306" t="s">
        <v>319</v>
      </c>
      <c r="B80" s="307" t="s">
        <v>320</v>
      </c>
      <c r="C80" s="308"/>
      <c r="D80" s="113">
        <v>0</v>
      </c>
      <c r="E80" s="115">
        <v>0</v>
      </c>
      <c r="F80" s="114">
        <v>0</v>
      </c>
      <c r="G80" s="114">
        <v>3</v>
      </c>
      <c r="H80" s="114" t="s">
        <v>513</v>
      </c>
      <c r="I80" s="140">
        <v>0</v>
      </c>
      <c r="J80" s="115">
        <v>0</v>
      </c>
      <c r="K80" s="116">
        <v>0</v>
      </c>
    </row>
    <row r="81" spans="1:11" ht="14.1" customHeight="1" x14ac:dyDescent="0.2">
      <c r="A81" s="310" t="s">
        <v>321</v>
      </c>
      <c r="B81" s="311" t="s">
        <v>333</v>
      </c>
      <c r="C81" s="312"/>
      <c r="D81" s="125">
        <v>0.17618040873854826</v>
      </c>
      <c r="E81" s="143">
        <v>10</v>
      </c>
      <c r="F81" s="144">
        <v>3</v>
      </c>
      <c r="G81" s="144">
        <v>20</v>
      </c>
      <c r="H81" s="144">
        <v>8</v>
      </c>
      <c r="I81" s="145">
        <v>11</v>
      </c>
      <c r="J81" s="143">
        <v>-1</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5982</v>
      </c>
      <c r="E11" s="114">
        <v>5509</v>
      </c>
      <c r="F11" s="114">
        <v>5487</v>
      </c>
      <c r="G11" s="114">
        <v>4386</v>
      </c>
      <c r="H11" s="140">
        <v>5269</v>
      </c>
      <c r="I11" s="115">
        <v>713</v>
      </c>
      <c r="J11" s="116">
        <v>13.531979502751945</v>
      </c>
    </row>
    <row r="12" spans="1:15" s="110" customFormat="1" ht="24.95" customHeight="1" x14ac:dyDescent="0.2">
      <c r="A12" s="193" t="s">
        <v>132</v>
      </c>
      <c r="B12" s="194" t="s">
        <v>133</v>
      </c>
      <c r="C12" s="113">
        <v>4.12905382815112</v>
      </c>
      <c r="D12" s="115">
        <v>247</v>
      </c>
      <c r="E12" s="114">
        <v>306</v>
      </c>
      <c r="F12" s="114">
        <v>260</v>
      </c>
      <c r="G12" s="114">
        <v>192</v>
      </c>
      <c r="H12" s="140">
        <v>248</v>
      </c>
      <c r="I12" s="115">
        <v>-1</v>
      </c>
      <c r="J12" s="116">
        <v>-0.40322580645161288</v>
      </c>
    </row>
    <row r="13" spans="1:15" s="110" customFormat="1" ht="24.95" customHeight="1" x14ac:dyDescent="0.2">
      <c r="A13" s="193" t="s">
        <v>134</v>
      </c>
      <c r="B13" s="199" t="s">
        <v>214</v>
      </c>
      <c r="C13" s="113">
        <v>1.0865931126713473</v>
      </c>
      <c r="D13" s="115">
        <v>65</v>
      </c>
      <c r="E13" s="114">
        <v>42</v>
      </c>
      <c r="F13" s="114">
        <v>63</v>
      </c>
      <c r="G13" s="114">
        <v>43</v>
      </c>
      <c r="H13" s="140">
        <v>61</v>
      </c>
      <c r="I13" s="115">
        <v>4</v>
      </c>
      <c r="J13" s="116">
        <v>6.557377049180328</v>
      </c>
    </row>
    <row r="14" spans="1:15" s="287" customFormat="1" ht="24.95" customHeight="1" x14ac:dyDescent="0.2">
      <c r="A14" s="193" t="s">
        <v>215</v>
      </c>
      <c r="B14" s="199" t="s">
        <v>137</v>
      </c>
      <c r="C14" s="113">
        <v>10.381143430290873</v>
      </c>
      <c r="D14" s="115">
        <v>621</v>
      </c>
      <c r="E14" s="114">
        <v>997</v>
      </c>
      <c r="F14" s="114">
        <v>528</v>
      </c>
      <c r="G14" s="114">
        <v>388</v>
      </c>
      <c r="H14" s="140">
        <v>510</v>
      </c>
      <c r="I14" s="115">
        <v>111</v>
      </c>
      <c r="J14" s="116">
        <v>21.764705882352942</v>
      </c>
      <c r="K14" s="110"/>
      <c r="L14" s="110"/>
      <c r="M14" s="110"/>
      <c r="N14" s="110"/>
      <c r="O14" s="110"/>
    </row>
    <row r="15" spans="1:15" s="110" customFormat="1" ht="24.95" customHeight="1" x14ac:dyDescent="0.2">
      <c r="A15" s="193" t="s">
        <v>216</v>
      </c>
      <c r="B15" s="199" t="s">
        <v>217</v>
      </c>
      <c r="C15" s="113">
        <v>2.8084252758274824</v>
      </c>
      <c r="D15" s="115">
        <v>168</v>
      </c>
      <c r="E15" s="114">
        <v>171</v>
      </c>
      <c r="F15" s="114">
        <v>203</v>
      </c>
      <c r="G15" s="114">
        <v>159</v>
      </c>
      <c r="H15" s="140">
        <v>216</v>
      </c>
      <c r="I15" s="115">
        <v>-48</v>
      </c>
      <c r="J15" s="116">
        <v>-22.222222222222221</v>
      </c>
    </row>
    <row r="16" spans="1:15" s="287" customFormat="1" ht="24.95" customHeight="1" x14ac:dyDescent="0.2">
      <c r="A16" s="193" t="s">
        <v>218</v>
      </c>
      <c r="B16" s="199" t="s">
        <v>141</v>
      </c>
      <c r="C16" s="113">
        <v>7.0712136409227684</v>
      </c>
      <c r="D16" s="115">
        <v>423</v>
      </c>
      <c r="E16" s="114">
        <v>378</v>
      </c>
      <c r="F16" s="114">
        <v>253</v>
      </c>
      <c r="G16" s="114">
        <v>185</v>
      </c>
      <c r="H16" s="140">
        <v>224</v>
      </c>
      <c r="I16" s="115">
        <v>199</v>
      </c>
      <c r="J16" s="116">
        <v>88.839285714285708</v>
      </c>
      <c r="K16" s="110"/>
      <c r="L16" s="110"/>
      <c r="M16" s="110"/>
      <c r="N16" s="110"/>
      <c r="O16" s="110"/>
    </row>
    <row r="17" spans="1:15" s="110" customFormat="1" ht="24.95" customHeight="1" x14ac:dyDescent="0.2">
      <c r="A17" s="193" t="s">
        <v>142</v>
      </c>
      <c r="B17" s="199" t="s">
        <v>220</v>
      </c>
      <c r="C17" s="113">
        <v>0.50150451354062187</v>
      </c>
      <c r="D17" s="115">
        <v>30</v>
      </c>
      <c r="E17" s="114">
        <v>448</v>
      </c>
      <c r="F17" s="114">
        <v>72</v>
      </c>
      <c r="G17" s="114">
        <v>44</v>
      </c>
      <c r="H17" s="140">
        <v>70</v>
      </c>
      <c r="I17" s="115">
        <v>-40</v>
      </c>
      <c r="J17" s="116">
        <v>-57.142857142857146</v>
      </c>
    </row>
    <row r="18" spans="1:15" s="287" customFormat="1" ht="24.95" customHeight="1" x14ac:dyDescent="0.2">
      <c r="A18" s="201" t="s">
        <v>144</v>
      </c>
      <c r="B18" s="202" t="s">
        <v>145</v>
      </c>
      <c r="C18" s="113">
        <v>8.391842193246406</v>
      </c>
      <c r="D18" s="115">
        <v>502</v>
      </c>
      <c r="E18" s="114">
        <v>457</v>
      </c>
      <c r="F18" s="114">
        <v>450</v>
      </c>
      <c r="G18" s="114">
        <v>393</v>
      </c>
      <c r="H18" s="140">
        <v>504</v>
      </c>
      <c r="I18" s="115">
        <v>-2</v>
      </c>
      <c r="J18" s="116">
        <v>-0.3968253968253968</v>
      </c>
      <c r="K18" s="110"/>
      <c r="L18" s="110"/>
      <c r="M18" s="110"/>
      <c r="N18" s="110"/>
      <c r="O18" s="110"/>
    </row>
    <row r="19" spans="1:15" s="110" customFormat="1" ht="24.95" customHeight="1" x14ac:dyDescent="0.2">
      <c r="A19" s="193" t="s">
        <v>146</v>
      </c>
      <c r="B19" s="199" t="s">
        <v>147</v>
      </c>
      <c r="C19" s="113">
        <v>15.379471748579071</v>
      </c>
      <c r="D19" s="115">
        <v>920</v>
      </c>
      <c r="E19" s="114">
        <v>649</v>
      </c>
      <c r="F19" s="114">
        <v>959</v>
      </c>
      <c r="G19" s="114">
        <v>697</v>
      </c>
      <c r="H19" s="140">
        <v>804</v>
      </c>
      <c r="I19" s="115">
        <v>116</v>
      </c>
      <c r="J19" s="116">
        <v>14.427860696517413</v>
      </c>
    </row>
    <row r="20" spans="1:15" s="287" customFormat="1" ht="24.95" customHeight="1" x14ac:dyDescent="0.2">
      <c r="A20" s="193" t="s">
        <v>148</v>
      </c>
      <c r="B20" s="199" t="s">
        <v>149</v>
      </c>
      <c r="C20" s="113">
        <v>6.8538950183884992</v>
      </c>
      <c r="D20" s="115">
        <v>410</v>
      </c>
      <c r="E20" s="114">
        <v>472</v>
      </c>
      <c r="F20" s="114">
        <v>442</v>
      </c>
      <c r="G20" s="114">
        <v>424</v>
      </c>
      <c r="H20" s="140">
        <v>375</v>
      </c>
      <c r="I20" s="115">
        <v>35</v>
      </c>
      <c r="J20" s="116">
        <v>9.3333333333333339</v>
      </c>
      <c r="K20" s="110"/>
      <c r="L20" s="110"/>
      <c r="M20" s="110"/>
      <c r="N20" s="110"/>
      <c r="O20" s="110"/>
    </row>
    <row r="21" spans="1:15" s="110" customFormat="1" ht="24.95" customHeight="1" x14ac:dyDescent="0.2">
      <c r="A21" s="201" t="s">
        <v>150</v>
      </c>
      <c r="B21" s="202" t="s">
        <v>151</v>
      </c>
      <c r="C21" s="113">
        <v>11.90237378803076</v>
      </c>
      <c r="D21" s="115">
        <v>712</v>
      </c>
      <c r="E21" s="114">
        <v>884</v>
      </c>
      <c r="F21" s="114">
        <v>684</v>
      </c>
      <c r="G21" s="114">
        <v>522</v>
      </c>
      <c r="H21" s="140">
        <v>560</v>
      </c>
      <c r="I21" s="115">
        <v>152</v>
      </c>
      <c r="J21" s="116">
        <v>27.142857142857142</v>
      </c>
    </row>
    <row r="22" spans="1:15" s="110" customFormat="1" ht="24.95" customHeight="1" x14ac:dyDescent="0.2">
      <c r="A22" s="201" t="s">
        <v>152</v>
      </c>
      <c r="B22" s="199" t="s">
        <v>153</v>
      </c>
      <c r="C22" s="113">
        <v>0.65195586760280844</v>
      </c>
      <c r="D22" s="115">
        <v>39</v>
      </c>
      <c r="E22" s="114">
        <v>47</v>
      </c>
      <c r="F22" s="114">
        <v>52</v>
      </c>
      <c r="G22" s="114">
        <v>32</v>
      </c>
      <c r="H22" s="140">
        <v>58</v>
      </c>
      <c r="I22" s="115">
        <v>-19</v>
      </c>
      <c r="J22" s="116">
        <v>-32.758620689655174</v>
      </c>
    </row>
    <row r="23" spans="1:15" s="110" customFormat="1" ht="24.95" customHeight="1" x14ac:dyDescent="0.2">
      <c r="A23" s="193" t="s">
        <v>154</v>
      </c>
      <c r="B23" s="199" t="s">
        <v>155</v>
      </c>
      <c r="C23" s="113">
        <v>0.3343363423604146</v>
      </c>
      <c r="D23" s="115">
        <v>20</v>
      </c>
      <c r="E23" s="114">
        <v>19</v>
      </c>
      <c r="F23" s="114">
        <v>83</v>
      </c>
      <c r="G23" s="114">
        <v>22</v>
      </c>
      <c r="H23" s="140">
        <v>33</v>
      </c>
      <c r="I23" s="115">
        <v>-13</v>
      </c>
      <c r="J23" s="116">
        <v>-39.393939393939391</v>
      </c>
    </row>
    <row r="24" spans="1:15" s="110" customFormat="1" ht="24.95" customHeight="1" x14ac:dyDescent="0.2">
      <c r="A24" s="193" t="s">
        <v>156</v>
      </c>
      <c r="B24" s="199" t="s">
        <v>221</v>
      </c>
      <c r="C24" s="113">
        <v>5.3828151120026746</v>
      </c>
      <c r="D24" s="115">
        <v>322</v>
      </c>
      <c r="E24" s="114">
        <v>180</v>
      </c>
      <c r="F24" s="114">
        <v>241</v>
      </c>
      <c r="G24" s="114">
        <v>214</v>
      </c>
      <c r="H24" s="140">
        <v>278</v>
      </c>
      <c r="I24" s="115">
        <v>44</v>
      </c>
      <c r="J24" s="116">
        <v>15.827338129496402</v>
      </c>
    </row>
    <row r="25" spans="1:15" s="110" customFormat="1" ht="24.95" customHeight="1" x14ac:dyDescent="0.2">
      <c r="A25" s="193" t="s">
        <v>222</v>
      </c>
      <c r="B25" s="204" t="s">
        <v>159</v>
      </c>
      <c r="C25" s="113">
        <v>5.8843196255432968</v>
      </c>
      <c r="D25" s="115">
        <v>352</v>
      </c>
      <c r="E25" s="114">
        <v>359</v>
      </c>
      <c r="F25" s="114">
        <v>387</v>
      </c>
      <c r="G25" s="114">
        <v>319</v>
      </c>
      <c r="H25" s="140">
        <v>373</v>
      </c>
      <c r="I25" s="115">
        <v>-21</v>
      </c>
      <c r="J25" s="116">
        <v>-5.6300268096514747</v>
      </c>
    </row>
    <row r="26" spans="1:15" s="110" customFormat="1" ht="24.95" customHeight="1" x14ac:dyDescent="0.2">
      <c r="A26" s="201">
        <v>782.78300000000002</v>
      </c>
      <c r="B26" s="203" t="s">
        <v>160</v>
      </c>
      <c r="C26" s="113">
        <v>0.81912403878301576</v>
      </c>
      <c r="D26" s="115">
        <v>49</v>
      </c>
      <c r="E26" s="114">
        <v>46</v>
      </c>
      <c r="F26" s="114">
        <v>44</v>
      </c>
      <c r="G26" s="114">
        <v>50</v>
      </c>
      <c r="H26" s="140">
        <v>39</v>
      </c>
      <c r="I26" s="115">
        <v>10</v>
      </c>
      <c r="J26" s="116">
        <v>25.641025641025642</v>
      </c>
    </row>
    <row r="27" spans="1:15" s="110" customFormat="1" ht="24.95" customHeight="1" x14ac:dyDescent="0.2">
      <c r="A27" s="193" t="s">
        <v>161</v>
      </c>
      <c r="B27" s="199" t="s">
        <v>162</v>
      </c>
      <c r="C27" s="113">
        <v>1.972584419926446</v>
      </c>
      <c r="D27" s="115">
        <v>118</v>
      </c>
      <c r="E27" s="114">
        <v>119</v>
      </c>
      <c r="F27" s="114">
        <v>146</v>
      </c>
      <c r="G27" s="114">
        <v>80</v>
      </c>
      <c r="H27" s="140">
        <v>179</v>
      </c>
      <c r="I27" s="115">
        <v>-61</v>
      </c>
      <c r="J27" s="116">
        <v>-34.07821229050279</v>
      </c>
    </row>
    <row r="28" spans="1:15" s="110" customFormat="1" ht="24.95" customHeight="1" x14ac:dyDescent="0.2">
      <c r="A28" s="193" t="s">
        <v>163</v>
      </c>
      <c r="B28" s="199" t="s">
        <v>164</v>
      </c>
      <c r="C28" s="113">
        <v>3.8950183884988299</v>
      </c>
      <c r="D28" s="115">
        <v>233</v>
      </c>
      <c r="E28" s="114">
        <v>199</v>
      </c>
      <c r="F28" s="114">
        <v>306</v>
      </c>
      <c r="G28" s="114">
        <v>202</v>
      </c>
      <c r="H28" s="140">
        <v>293</v>
      </c>
      <c r="I28" s="115">
        <v>-60</v>
      </c>
      <c r="J28" s="116">
        <v>-20.477815699658702</v>
      </c>
    </row>
    <row r="29" spans="1:15" s="110" customFormat="1" ht="24.95" customHeight="1" x14ac:dyDescent="0.2">
      <c r="A29" s="193">
        <v>86</v>
      </c>
      <c r="B29" s="199" t="s">
        <v>165</v>
      </c>
      <c r="C29" s="113">
        <v>8.0742226680040119</v>
      </c>
      <c r="D29" s="115">
        <v>483</v>
      </c>
      <c r="E29" s="114">
        <v>266</v>
      </c>
      <c r="F29" s="114">
        <v>318</v>
      </c>
      <c r="G29" s="114">
        <v>257</v>
      </c>
      <c r="H29" s="140">
        <v>283</v>
      </c>
      <c r="I29" s="115">
        <v>200</v>
      </c>
      <c r="J29" s="116">
        <v>70.671378091872796</v>
      </c>
    </row>
    <row r="30" spans="1:15" s="110" customFormat="1" ht="24.95" customHeight="1" x14ac:dyDescent="0.2">
      <c r="A30" s="193">
        <v>87.88</v>
      </c>
      <c r="B30" s="204" t="s">
        <v>166</v>
      </c>
      <c r="C30" s="113">
        <v>11.517886994316282</v>
      </c>
      <c r="D30" s="115">
        <v>689</v>
      </c>
      <c r="E30" s="114">
        <v>305</v>
      </c>
      <c r="F30" s="114">
        <v>355</v>
      </c>
      <c r="G30" s="114">
        <v>373</v>
      </c>
      <c r="H30" s="140">
        <v>427</v>
      </c>
      <c r="I30" s="115">
        <v>262</v>
      </c>
      <c r="J30" s="116">
        <v>61.358313817330213</v>
      </c>
    </row>
    <row r="31" spans="1:15" s="110" customFormat="1" ht="24.95" customHeight="1" x14ac:dyDescent="0.2">
      <c r="A31" s="193" t="s">
        <v>167</v>
      </c>
      <c r="B31" s="199" t="s">
        <v>168</v>
      </c>
      <c r="C31" s="113">
        <v>3.3433634236041456</v>
      </c>
      <c r="D31" s="115">
        <v>200</v>
      </c>
      <c r="E31" s="114">
        <v>162</v>
      </c>
      <c r="F31" s="114">
        <v>169</v>
      </c>
      <c r="G31" s="114">
        <v>178</v>
      </c>
      <c r="H31" s="140">
        <v>244</v>
      </c>
      <c r="I31" s="115">
        <v>-44</v>
      </c>
      <c r="J31" s="116">
        <v>-18.032786885245901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4.12905382815112</v>
      </c>
      <c r="D34" s="115">
        <v>247</v>
      </c>
      <c r="E34" s="114">
        <v>306</v>
      </c>
      <c r="F34" s="114">
        <v>260</v>
      </c>
      <c r="G34" s="114">
        <v>192</v>
      </c>
      <c r="H34" s="140">
        <v>248</v>
      </c>
      <c r="I34" s="115">
        <v>-1</v>
      </c>
      <c r="J34" s="116">
        <v>-0.40322580645161288</v>
      </c>
    </row>
    <row r="35" spans="1:10" s="110" customFormat="1" ht="24.95" customHeight="1" x14ac:dyDescent="0.2">
      <c r="A35" s="292" t="s">
        <v>171</v>
      </c>
      <c r="B35" s="293" t="s">
        <v>172</v>
      </c>
      <c r="C35" s="113">
        <v>19.859578736208626</v>
      </c>
      <c r="D35" s="115">
        <v>1188</v>
      </c>
      <c r="E35" s="114">
        <v>1496</v>
      </c>
      <c r="F35" s="114">
        <v>1041</v>
      </c>
      <c r="G35" s="114">
        <v>824</v>
      </c>
      <c r="H35" s="140">
        <v>1075</v>
      </c>
      <c r="I35" s="115">
        <v>113</v>
      </c>
      <c r="J35" s="116">
        <v>10.511627906976743</v>
      </c>
    </row>
    <row r="36" spans="1:10" s="110" customFormat="1" ht="24.95" customHeight="1" x14ac:dyDescent="0.2">
      <c r="A36" s="294" t="s">
        <v>173</v>
      </c>
      <c r="B36" s="295" t="s">
        <v>174</v>
      </c>
      <c r="C36" s="125">
        <v>76.011367435640253</v>
      </c>
      <c r="D36" s="143">
        <v>4547</v>
      </c>
      <c r="E36" s="144">
        <v>3707</v>
      </c>
      <c r="F36" s="144">
        <v>4186</v>
      </c>
      <c r="G36" s="144">
        <v>3370</v>
      </c>
      <c r="H36" s="145">
        <v>3946</v>
      </c>
      <c r="I36" s="143">
        <v>601</v>
      </c>
      <c r="J36" s="146">
        <v>15.230613279270147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5982</v>
      </c>
      <c r="F11" s="264">
        <v>5509</v>
      </c>
      <c r="G11" s="264">
        <v>5487</v>
      </c>
      <c r="H11" s="264">
        <v>4386</v>
      </c>
      <c r="I11" s="265">
        <v>5269</v>
      </c>
      <c r="J11" s="263">
        <v>713</v>
      </c>
      <c r="K11" s="266">
        <v>13.531979502751945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19.257773319959881</v>
      </c>
      <c r="E13" s="115">
        <v>1152</v>
      </c>
      <c r="F13" s="114">
        <v>1267</v>
      </c>
      <c r="G13" s="114">
        <v>1172</v>
      </c>
      <c r="H13" s="114">
        <v>902</v>
      </c>
      <c r="I13" s="140">
        <v>1053</v>
      </c>
      <c r="J13" s="115">
        <v>99</v>
      </c>
      <c r="K13" s="116">
        <v>9.4017094017094021</v>
      </c>
    </row>
    <row r="14" spans="1:17" ht="15.95" customHeight="1" x14ac:dyDescent="0.2">
      <c r="A14" s="306" t="s">
        <v>230</v>
      </c>
      <c r="B14" s="307"/>
      <c r="C14" s="308"/>
      <c r="D14" s="113">
        <v>63.691073219658975</v>
      </c>
      <c r="E14" s="115">
        <v>3810</v>
      </c>
      <c r="F14" s="114">
        <v>3400</v>
      </c>
      <c r="G14" s="114">
        <v>3532</v>
      </c>
      <c r="H14" s="114">
        <v>2783</v>
      </c>
      <c r="I14" s="140">
        <v>3371</v>
      </c>
      <c r="J14" s="115">
        <v>439</v>
      </c>
      <c r="K14" s="116">
        <v>13.02284188668051</v>
      </c>
    </row>
    <row r="15" spans="1:17" ht="15.95" customHeight="1" x14ac:dyDescent="0.2">
      <c r="A15" s="306" t="s">
        <v>231</v>
      </c>
      <c r="B15" s="307"/>
      <c r="C15" s="308"/>
      <c r="D15" s="113">
        <v>7.9237713139418258</v>
      </c>
      <c r="E15" s="115">
        <v>474</v>
      </c>
      <c r="F15" s="114">
        <v>431</v>
      </c>
      <c r="G15" s="114">
        <v>348</v>
      </c>
      <c r="H15" s="114">
        <v>297</v>
      </c>
      <c r="I15" s="140">
        <v>408</v>
      </c>
      <c r="J15" s="115">
        <v>66</v>
      </c>
      <c r="K15" s="116">
        <v>16.176470588235293</v>
      </c>
    </row>
    <row r="16" spans="1:17" ht="15.95" customHeight="1" x14ac:dyDescent="0.2">
      <c r="A16" s="306" t="s">
        <v>232</v>
      </c>
      <c r="B16" s="307"/>
      <c r="C16" s="308"/>
      <c r="D16" s="113">
        <v>8.8264794383149443</v>
      </c>
      <c r="E16" s="115">
        <v>528</v>
      </c>
      <c r="F16" s="114">
        <v>400</v>
      </c>
      <c r="G16" s="114">
        <v>422</v>
      </c>
      <c r="H16" s="114">
        <v>390</v>
      </c>
      <c r="I16" s="140">
        <v>424</v>
      </c>
      <c r="J16" s="115">
        <v>104</v>
      </c>
      <c r="K16" s="116">
        <v>24.528301886792452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3.7947174857907053</v>
      </c>
      <c r="E18" s="115">
        <v>227</v>
      </c>
      <c r="F18" s="114">
        <v>303</v>
      </c>
      <c r="G18" s="114">
        <v>286</v>
      </c>
      <c r="H18" s="114">
        <v>172</v>
      </c>
      <c r="I18" s="140">
        <v>240</v>
      </c>
      <c r="J18" s="115">
        <v>-13</v>
      </c>
      <c r="K18" s="116">
        <v>-5.416666666666667</v>
      </c>
    </row>
    <row r="19" spans="1:11" ht="14.1" customHeight="1" x14ac:dyDescent="0.2">
      <c r="A19" s="306" t="s">
        <v>235</v>
      </c>
      <c r="B19" s="307" t="s">
        <v>236</v>
      </c>
      <c r="C19" s="308"/>
      <c r="D19" s="113">
        <v>2.4908057505850887</v>
      </c>
      <c r="E19" s="115">
        <v>149</v>
      </c>
      <c r="F19" s="114">
        <v>233</v>
      </c>
      <c r="G19" s="114">
        <v>195</v>
      </c>
      <c r="H19" s="114">
        <v>106</v>
      </c>
      <c r="I19" s="140">
        <v>148</v>
      </c>
      <c r="J19" s="115">
        <v>1</v>
      </c>
      <c r="K19" s="116">
        <v>0.67567567567567566</v>
      </c>
    </row>
    <row r="20" spans="1:11" ht="14.1" customHeight="1" x14ac:dyDescent="0.2">
      <c r="A20" s="306">
        <v>12</v>
      </c>
      <c r="B20" s="307" t="s">
        <v>237</v>
      </c>
      <c r="C20" s="308"/>
      <c r="D20" s="113">
        <v>1.3707790036776997</v>
      </c>
      <c r="E20" s="115">
        <v>82</v>
      </c>
      <c r="F20" s="114">
        <v>72</v>
      </c>
      <c r="G20" s="114">
        <v>50</v>
      </c>
      <c r="H20" s="114">
        <v>55</v>
      </c>
      <c r="I20" s="140">
        <v>78</v>
      </c>
      <c r="J20" s="115">
        <v>4</v>
      </c>
      <c r="K20" s="116">
        <v>5.1282051282051286</v>
      </c>
    </row>
    <row r="21" spans="1:11" ht="14.1" customHeight="1" x14ac:dyDescent="0.2">
      <c r="A21" s="306">
        <v>21</v>
      </c>
      <c r="B21" s="307" t="s">
        <v>238</v>
      </c>
      <c r="C21" s="308"/>
      <c r="D21" s="113">
        <v>0.1671681711802073</v>
      </c>
      <c r="E21" s="115">
        <v>10</v>
      </c>
      <c r="F21" s="114">
        <v>4</v>
      </c>
      <c r="G21" s="114">
        <v>7</v>
      </c>
      <c r="H21" s="114">
        <v>10</v>
      </c>
      <c r="I21" s="140">
        <v>21</v>
      </c>
      <c r="J21" s="115">
        <v>-11</v>
      </c>
      <c r="K21" s="116">
        <v>-52.38095238095238</v>
      </c>
    </row>
    <row r="22" spans="1:11" ht="14.1" customHeight="1" x14ac:dyDescent="0.2">
      <c r="A22" s="306">
        <v>22</v>
      </c>
      <c r="B22" s="307" t="s">
        <v>239</v>
      </c>
      <c r="C22" s="308"/>
      <c r="D22" s="113">
        <v>1.053159478435306</v>
      </c>
      <c r="E22" s="115">
        <v>63</v>
      </c>
      <c r="F22" s="114">
        <v>119</v>
      </c>
      <c r="G22" s="114">
        <v>76</v>
      </c>
      <c r="H22" s="114">
        <v>37</v>
      </c>
      <c r="I22" s="140">
        <v>56</v>
      </c>
      <c r="J22" s="115">
        <v>7</v>
      </c>
      <c r="K22" s="116">
        <v>12.5</v>
      </c>
    </row>
    <row r="23" spans="1:11" ht="14.1" customHeight="1" x14ac:dyDescent="0.2">
      <c r="A23" s="306">
        <v>23</v>
      </c>
      <c r="B23" s="307" t="s">
        <v>240</v>
      </c>
      <c r="C23" s="308"/>
      <c r="D23" s="113">
        <v>0.25075225677031093</v>
      </c>
      <c r="E23" s="115">
        <v>15</v>
      </c>
      <c r="F23" s="114">
        <v>24</v>
      </c>
      <c r="G23" s="114">
        <v>16</v>
      </c>
      <c r="H23" s="114">
        <v>17</v>
      </c>
      <c r="I23" s="140">
        <v>20</v>
      </c>
      <c r="J23" s="115">
        <v>-5</v>
      </c>
      <c r="K23" s="116">
        <v>-25</v>
      </c>
    </row>
    <row r="24" spans="1:11" ht="14.1" customHeight="1" x14ac:dyDescent="0.2">
      <c r="A24" s="306">
        <v>24</v>
      </c>
      <c r="B24" s="307" t="s">
        <v>241</v>
      </c>
      <c r="C24" s="308"/>
      <c r="D24" s="113">
        <v>2.7415580073553993</v>
      </c>
      <c r="E24" s="115">
        <v>164</v>
      </c>
      <c r="F24" s="114">
        <v>82</v>
      </c>
      <c r="G24" s="114">
        <v>123</v>
      </c>
      <c r="H24" s="114">
        <v>78</v>
      </c>
      <c r="I24" s="140">
        <v>103</v>
      </c>
      <c r="J24" s="115">
        <v>61</v>
      </c>
      <c r="K24" s="116">
        <v>59.223300970873787</v>
      </c>
    </row>
    <row r="25" spans="1:11" ht="14.1" customHeight="1" x14ac:dyDescent="0.2">
      <c r="A25" s="306">
        <v>25</v>
      </c>
      <c r="B25" s="307" t="s">
        <v>242</v>
      </c>
      <c r="C25" s="308"/>
      <c r="D25" s="113">
        <v>4.7642928786359073</v>
      </c>
      <c r="E25" s="115">
        <v>285</v>
      </c>
      <c r="F25" s="114">
        <v>341</v>
      </c>
      <c r="G25" s="114">
        <v>183</v>
      </c>
      <c r="H25" s="114">
        <v>156</v>
      </c>
      <c r="I25" s="140">
        <v>228</v>
      </c>
      <c r="J25" s="115">
        <v>57</v>
      </c>
      <c r="K25" s="116">
        <v>25</v>
      </c>
    </row>
    <row r="26" spans="1:11" ht="14.1" customHeight="1" x14ac:dyDescent="0.2">
      <c r="A26" s="306">
        <v>26</v>
      </c>
      <c r="B26" s="307" t="s">
        <v>243</v>
      </c>
      <c r="C26" s="308"/>
      <c r="D26" s="113">
        <v>1.972584419926446</v>
      </c>
      <c r="E26" s="115">
        <v>118</v>
      </c>
      <c r="F26" s="114">
        <v>81</v>
      </c>
      <c r="G26" s="114">
        <v>84</v>
      </c>
      <c r="H26" s="114">
        <v>91</v>
      </c>
      <c r="I26" s="140">
        <v>110</v>
      </c>
      <c r="J26" s="115">
        <v>8</v>
      </c>
      <c r="K26" s="116">
        <v>7.2727272727272725</v>
      </c>
    </row>
    <row r="27" spans="1:11" ht="14.1" customHeight="1" x14ac:dyDescent="0.2">
      <c r="A27" s="306">
        <v>27</v>
      </c>
      <c r="B27" s="307" t="s">
        <v>244</v>
      </c>
      <c r="C27" s="308"/>
      <c r="D27" s="113">
        <v>1.2537612838515546</v>
      </c>
      <c r="E27" s="115">
        <v>75</v>
      </c>
      <c r="F27" s="114">
        <v>122</v>
      </c>
      <c r="G27" s="114">
        <v>48</v>
      </c>
      <c r="H27" s="114">
        <v>58</v>
      </c>
      <c r="I27" s="140">
        <v>39</v>
      </c>
      <c r="J27" s="115">
        <v>36</v>
      </c>
      <c r="K27" s="116">
        <v>92.307692307692307</v>
      </c>
    </row>
    <row r="28" spans="1:11" ht="14.1" customHeight="1" x14ac:dyDescent="0.2">
      <c r="A28" s="306">
        <v>28</v>
      </c>
      <c r="B28" s="307" t="s">
        <v>245</v>
      </c>
      <c r="C28" s="308"/>
      <c r="D28" s="113">
        <v>0.1671681711802073</v>
      </c>
      <c r="E28" s="115">
        <v>10</v>
      </c>
      <c r="F28" s="114">
        <v>7</v>
      </c>
      <c r="G28" s="114">
        <v>7</v>
      </c>
      <c r="H28" s="114">
        <v>9</v>
      </c>
      <c r="I28" s="140">
        <v>18</v>
      </c>
      <c r="J28" s="115">
        <v>-8</v>
      </c>
      <c r="K28" s="116">
        <v>-44.444444444444443</v>
      </c>
    </row>
    <row r="29" spans="1:11" ht="14.1" customHeight="1" x14ac:dyDescent="0.2">
      <c r="A29" s="306">
        <v>29</v>
      </c>
      <c r="B29" s="307" t="s">
        <v>246</v>
      </c>
      <c r="C29" s="308"/>
      <c r="D29" s="113">
        <v>4.9314610498161153</v>
      </c>
      <c r="E29" s="115">
        <v>295</v>
      </c>
      <c r="F29" s="114">
        <v>324</v>
      </c>
      <c r="G29" s="114">
        <v>263</v>
      </c>
      <c r="H29" s="114">
        <v>208</v>
      </c>
      <c r="I29" s="140">
        <v>257</v>
      </c>
      <c r="J29" s="115">
        <v>38</v>
      </c>
      <c r="K29" s="116">
        <v>14.785992217898833</v>
      </c>
    </row>
    <row r="30" spans="1:11" ht="14.1" customHeight="1" x14ac:dyDescent="0.2">
      <c r="A30" s="306" t="s">
        <v>247</v>
      </c>
      <c r="B30" s="307" t="s">
        <v>248</v>
      </c>
      <c r="C30" s="308"/>
      <c r="D30" s="113" t="s">
        <v>513</v>
      </c>
      <c r="E30" s="115" t="s">
        <v>513</v>
      </c>
      <c r="F30" s="114">
        <v>74</v>
      </c>
      <c r="G30" s="114" t="s">
        <v>513</v>
      </c>
      <c r="H30" s="114" t="s">
        <v>513</v>
      </c>
      <c r="I30" s="140">
        <v>70</v>
      </c>
      <c r="J30" s="115" t="s">
        <v>513</v>
      </c>
      <c r="K30" s="116" t="s">
        <v>513</v>
      </c>
    </row>
    <row r="31" spans="1:11" ht="14.1" customHeight="1" x14ac:dyDescent="0.2">
      <c r="A31" s="306" t="s">
        <v>249</v>
      </c>
      <c r="B31" s="307" t="s">
        <v>250</v>
      </c>
      <c r="C31" s="308"/>
      <c r="D31" s="113">
        <v>3.8448679371447678</v>
      </c>
      <c r="E31" s="115">
        <v>230</v>
      </c>
      <c r="F31" s="114">
        <v>247</v>
      </c>
      <c r="G31" s="114">
        <v>194</v>
      </c>
      <c r="H31" s="114">
        <v>158</v>
      </c>
      <c r="I31" s="140">
        <v>187</v>
      </c>
      <c r="J31" s="115">
        <v>43</v>
      </c>
      <c r="K31" s="116">
        <v>22.994652406417114</v>
      </c>
    </row>
    <row r="32" spans="1:11" ht="14.1" customHeight="1" x14ac:dyDescent="0.2">
      <c r="A32" s="306">
        <v>31</v>
      </c>
      <c r="B32" s="307" t="s">
        <v>251</v>
      </c>
      <c r="C32" s="308"/>
      <c r="D32" s="113">
        <v>0.35105315947843529</v>
      </c>
      <c r="E32" s="115">
        <v>21</v>
      </c>
      <c r="F32" s="114">
        <v>21</v>
      </c>
      <c r="G32" s="114">
        <v>17</v>
      </c>
      <c r="H32" s="114">
        <v>18</v>
      </c>
      <c r="I32" s="140">
        <v>26</v>
      </c>
      <c r="J32" s="115">
        <v>-5</v>
      </c>
      <c r="K32" s="116">
        <v>-19.23076923076923</v>
      </c>
    </row>
    <row r="33" spans="1:11" ht="14.1" customHeight="1" x14ac:dyDescent="0.2">
      <c r="A33" s="306">
        <v>32</v>
      </c>
      <c r="B33" s="307" t="s">
        <v>252</v>
      </c>
      <c r="C33" s="308"/>
      <c r="D33" s="113">
        <v>2.9254429956536274</v>
      </c>
      <c r="E33" s="115">
        <v>175</v>
      </c>
      <c r="F33" s="114">
        <v>186</v>
      </c>
      <c r="G33" s="114">
        <v>144</v>
      </c>
      <c r="H33" s="114">
        <v>158</v>
      </c>
      <c r="I33" s="140">
        <v>189</v>
      </c>
      <c r="J33" s="115">
        <v>-14</v>
      </c>
      <c r="K33" s="116">
        <v>-7.4074074074074074</v>
      </c>
    </row>
    <row r="34" spans="1:11" ht="14.1" customHeight="1" x14ac:dyDescent="0.2">
      <c r="A34" s="306">
        <v>33</v>
      </c>
      <c r="B34" s="307" t="s">
        <v>253</v>
      </c>
      <c r="C34" s="308"/>
      <c r="D34" s="113">
        <v>1.7385489802741558</v>
      </c>
      <c r="E34" s="115">
        <v>104</v>
      </c>
      <c r="F34" s="114">
        <v>72</v>
      </c>
      <c r="G34" s="114">
        <v>100</v>
      </c>
      <c r="H34" s="114">
        <v>73</v>
      </c>
      <c r="I34" s="140">
        <v>120</v>
      </c>
      <c r="J34" s="115">
        <v>-16</v>
      </c>
      <c r="K34" s="116">
        <v>-13.333333333333334</v>
      </c>
    </row>
    <row r="35" spans="1:11" ht="14.1" customHeight="1" x14ac:dyDescent="0.2">
      <c r="A35" s="306">
        <v>34</v>
      </c>
      <c r="B35" s="307" t="s">
        <v>254</v>
      </c>
      <c r="C35" s="308"/>
      <c r="D35" s="113">
        <v>3.1761952524239385</v>
      </c>
      <c r="E35" s="115">
        <v>190</v>
      </c>
      <c r="F35" s="114">
        <v>161</v>
      </c>
      <c r="G35" s="114">
        <v>139</v>
      </c>
      <c r="H35" s="114">
        <v>122</v>
      </c>
      <c r="I35" s="140">
        <v>163</v>
      </c>
      <c r="J35" s="115">
        <v>27</v>
      </c>
      <c r="K35" s="116">
        <v>16.564417177914109</v>
      </c>
    </row>
    <row r="36" spans="1:11" ht="14.1" customHeight="1" x14ac:dyDescent="0.2">
      <c r="A36" s="306">
        <v>41</v>
      </c>
      <c r="B36" s="307" t="s">
        <v>255</v>
      </c>
      <c r="C36" s="308"/>
      <c r="D36" s="113">
        <v>1.0364426613172852</v>
      </c>
      <c r="E36" s="115">
        <v>62</v>
      </c>
      <c r="F36" s="114">
        <v>159</v>
      </c>
      <c r="G36" s="114">
        <v>62</v>
      </c>
      <c r="H36" s="114">
        <v>46</v>
      </c>
      <c r="I36" s="140">
        <v>65</v>
      </c>
      <c r="J36" s="115">
        <v>-3</v>
      </c>
      <c r="K36" s="116">
        <v>-4.615384615384615</v>
      </c>
    </row>
    <row r="37" spans="1:11" ht="14.1" customHeight="1" x14ac:dyDescent="0.2">
      <c r="A37" s="306">
        <v>42</v>
      </c>
      <c r="B37" s="307" t="s">
        <v>256</v>
      </c>
      <c r="C37" s="308"/>
      <c r="D37" s="113" t="s">
        <v>513</v>
      </c>
      <c r="E37" s="115" t="s">
        <v>513</v>
      </c>
      <c r="F37" s="114" t="s">
        <v>513</v>
      </c>
      <c r="G37" s="114">
        <v>14</v>
      </c>
      <c r="H37" s="114">
        <v>5</v>
      </c>
      <c r="I37" s="140">
        <v>3</v>
      </c>
      <c r="J37" s="115" t="s">
        <v>513</v>
      </c>
      <c r="K37" s="116" t="s">
        <v>513</v>
      </c>
    </row>
    <row r="38" spans="1:11" ht="14.1" customHeight="1" x14ac:dyDescent="0.2">
      <c r="A38" s="306">
        <v>43</v>
      </c>
      <c r="B38" s="307" t="s">
        <v>257</v>
      </c>
      <c r="C38" s="308"/>
      <c r="D38" s="113">
        <v>0.55165496489468402</v>
      </c>
      <c r="E38" s="115">
        <v>33</v>
      </c>
      <c r="F38" s="114">
        <v>31</v>
      </c>
      <c r="G38" s="114">
        <v>26</v>
      </c>
      <c r="H38" s="114">
        <v>26</v>
      </c>
      <c r="I38" s="140">
        <v>22</v>
      </c>
      <c r="J38" s="115">
        <v>11</v>
      </c>
      <c r="K38" s="116">
        <v>50</v>
      </c>
    </row>
    <row r="39" spans="1:11" ht="14.1" customHeight="1" x14ac:dyDescent="0.2">
      <c r="A39" s="306">
        <v>51</v>
      </c>
      <c r="B39" s="307" t="s">
        <v>258</v>
      </c>
      <c r="C39" s="308"/>
      <c r="D39" s="113">
        <v>4.2962219993313271</v>
      </c>
      <c r="E39" s="115">
        <v>257</v>
      </c>
      <c r="F39" s="114">
        <v>246</v>
      </c>
      <c r="G39" s="114">
        <v>367</v>
      </c>
      <c r="H39" s="114">
        <v>258</v>
      </c>
      <c r="I39" s="140">
        <v>243</v>
      </c>
      <c r="J39" s="115">
        <v>14</v>
      </c>
      <c r="K39" s="116">
        <v>5.761316872427984</v>
      </c>
    </row>
    <row r="40" spans="1:11" ht="14.1" customHeight="1" x14ac:dyDescent="0.2">
      <c r="A40" s="306" t="s">
        <v>259</v>
      </c>
      <c r="B40" s="307" t="s">
        <v>260</v>
      </c>
      <c r="C40" s="308"/>
      <c r="D40" s="113">
        <v>3.2430625208960215</v>
      </c>
      <c r="E40" s="115">
        <v>194</v>
      </c>
      <c r="F40" s="114">
        <v>193</v>
      </c>
      <c r="G40" s="114">
        <v>303</v>
      </c>
      <c r="H40" s="114">
        <v>209</v>
      </c>
      <c r="I40" s="140">
        <v>192</v>
      </c>
      <c r="J40" s="115">
        <v>2</v>
      </c>
      <c r="K40" s="116">
        <v>1.0416666666666667</v>
      </c>
    </row>
    <row r="41" spans="1:11" ht="14.1" customHeight="1" x14ac:dyDescent="0.2">
      <c r="A41" s="306"/>
      <c r="B41" s="307" t="s">
        <v>261</v>
      </c>
      <c r="C41" s="308"/>
      <c r="D41" s="113">
        <v>2.5075225677031092</v>
      </c>
      <c r="E41" s="115">
        <v>150</v>
      </c>
      <c r="F41" s="114">
        <v>136</v>
      </c>
      <c r="G41" s="114">
        <v>175</v>
      </c>
      <c r="H41" s="114">
        <v>158</v>
      </c>
      <c r="I41" s="140">
        <v>121</v>
      </c>
      <c r="J41" s="115">
        <v>29</v>
      </c>
      <c r="K41" s="116">
        <v>23.966942148760332</v>
      </c>
    </row>
    <row r="42" spans="1:11" ht="14.1" customHeight="1" x14ac:dyDescent="0.2">
      <c r="A42" s="306">
        <v>52</v>
      </c>
      <c r="B42" s="307" t="s">
        <v>262</v>
      </c>
      <c r="C42" s="308"/>
      <c r="D42" s="113">
        <v>6.302240053493815</v>
      </c>
      <c r="E42" s="115">
        <v>377</v>
      </c>
      <c r="F42" s="114">
        <v>414</v>
      </c>
      <c r="G42" s="114">
        <v>309</v>
      </c>
      <c r="H42" s="114">
        <v>324</v>
      </c>
      <c r="I42" s="140">
        <v>304</v>
      </c>
      <c r="J42" s="115">
        <v>73</v>
      </c>
      <c r="K42" s="116">
        <v>24.013157894736842</v>
      </c>
    </row>
    <row r="43" spans="1:11" ht="14.1" customHeight="1" x14ac:dyDescent="0.2">
      <c r="A43" s="306" t="s">
        <v>263</v>
      </c>
      <c r="B43" s="307" t="s">
        <v>264</v>
      </c>
      <c r="C43" s="308"/>
      <c r="D43" s="113">
        <v>5.7505850885991308</v>
      </c>
      <c r="E43" s="115">
        <v>344</v>
      </c>
      <c r="F43" s="114">
        <v>363</v>
      </c>
      <c r="G43" s="114">
        <v>277</v>
      </c>
      <c r="H43" s="114">
        <v>295</v>
      </c>
      <c r="I43" s="140">
        <v>275</v>
      </c>
      <c r="J43" s="115">
        <v>69</v>
      </c>
      <c r="K43" s="116">
        <v>25.09090909090909</v>
      </c>
    </row>
    <row r="44" spans="1:11" ht="14.1" customHeight="1" x14ac:dyDescent="0.2">
      <c r="A44" s="306">
        <v>53</v>
      </c>
      <c r="B44" s="307" t="s">
        <v>265</v>
      </c>
      <c r="C44" s="308"/>
      <c r="D44" s="113">
        <v>0.56837178201270477</v>
      </c>
      <c r="E44" s="115">
        <v>34</v>
      </c>
      <c r="F44" s="114">
        <v>48</v>
      </c>
      <c r="G44" s="114">
        <v>47</v>
      </c>
      <c r="H44" s="114">
        <v>29</v>
      </c>
      <c r="I44" s="140">
        <v>33</v>
      </c>
      <c r="J44" s="115">
        <v>1</v>
      </c>
      <c r="K44" s="116">
        <v>3.0303030303030303</v>
      </c>
    </row>
    <row r="45" spans="1:11" ht="14.1" customHeight="1" x14ac:dyDescent="0.2">
      <c r="A45" s="306" t="s">
        <v>266</v>
      </c>
      <c r="B45" s="307" t="s">
        <v>267</v>
      </c>
      <c r="C45" s="308"/>
      <c r="D45" s="113">
        <v>0.48478769642260111</v>
      </c>
      <c r="E45" s="115">
        <v>29</v>
      </c>
      <c r="F45" s="114">
        <v>44</v>
      </c>
      <c r="G45" s="114">
        <v>38</v>
      </c>
      <c r="H45" s="114">
        <v>27</v>
      </c>
      <c r="I45" s="140">
        <v>32</v>
      </c>
      <c r="J45" s="115">
        <v>-3</v>
      </c>
      <c r="K45" s="116">
        <v>-9.375</v>
      </c>
    </row>
    <row r="46" spans="1:11" ht="14.1" customHeight="1" x14ac:dyDescent="0.2">
      <c r="A46" s="306">
        <v>54</v>
      </c>
      <c r="B46" s="307" t="s">
        <v>268</v>
      </c>
      <c r="C46" s="308"/>
      <c r="D46" s="113">
        <v>3.7445670344366433</v>
      </c>
      <c r="E46" s="115">
        <v>224</v>
      </c>
      <c r="F46" s="114">
        <v>255</v>
      </c>
      <c r="G46" s="114">
        <v>255</v>
      </c>
      <c r="H46" s="114">
        <v>233</v>
      </c>
      <c r="I46" s="140">
        <v>254</v>
      </c>
      <c r="J46" s="115">
        <v>-30</v>
      </c>
      <c r="K46" s="116">
        <v>-11.811023622047244</v>
      </c>
    </row>
    <row r="47" spans="1:11" ht="14.1" customHeight="1" x14ac:dyDescent="0.2">
      <c r="A47" s="306">
        <v>61</v>
      </c>
      <c r="B47" s="307" t="s">
        <v>269</v>
      </c>
      <c r="C47" s="308"/>
      <c r="D47" s="113">
        <v>1.537947174857907</v>
      </c>
      <c r="E47" s="115">
        <v>92</v>
      </c>
      <c r="F47" s="114">
        <v>79</v>
      </c>
      <c r="G47" s="114">
        <v>82</v>
      </c>
      <c r="H47" s="114">
        <v>57</v>
      </c>
      <c r="I47" s="140">
        <v>74</v>
      </c>
      <c r="J47" s="115">
        <v>18</v>
      </c>
      <c r="K47" s="116">
        <v>24.324324324324323</v>
      </c>
    </row>
    <row r="48" spans="1:11" ht="14.1" customHeight="1" x14ac:dyDescent="0.2">
      <c r="A48" s="306">
        <v>62</v>
      </c>
      <c r="B48" s="307" t="s">
        <v>270</v>
      </c>
      <c r="C48" s="308"/>
      <c r="D48" s="113">
        <v>10.414577064526915</v>
      </c>
      <c r="E48" s="115">
        <v>623</v>
      </c>
      <c r="F48" s="114">
        <v>470</v>
      </c>
      <c r="G48" s="114">
        <v>680</v>
      </c>
      <c r="H48" s="114">
        <v>508</v>
      </c>
      <c r="I48" s="140">
        <v>524</v>
      </c>
      <c r="J48" s="115">
        <v>99</v>
      </c>
      <c r="K48" s="116">
        <v>18.893129770992367</v>
      </c>
    </row>
    <row r="49" spans="1:11" ht="14.1" customHeight="1" x14ac:dyDescent="0.2">
      <c r="A49" s="306">
        <v>63</v>
      </c>
      <c r="B49" s="307" t="s">
        <v>271</v>
      </c>
      <c r="C49" s="308"/>
      <c r="D49" s="113">
        <v>7.3888331661651625</v>
      </c>
      <c r="E49" s="115">
        <v>442</v>
      </c>
      <c r="F49" s="114">
        <v>584</v>
      </c>
      <c r="G49" s="114">
        <v>472</v>
      </c>
      <c r="H49" s="114">
        <v>361</v>
      </c>
      <c r="I49" s="140">
        <v>379</v>
      </c>
      <c r="J49" s="115">
        <v>63</v>
      </c>
      <c r="K49" s="116">
        <v>16.622691292875988</v>
      </c>
    </row>
    <row r="50" spans="1:11" ht="14.1" customHeight="1" x14ac:dyDescent="0.2">
      <c r="A50" s="306" t="s">
        <v>272</v>
      </c>
      <c r="B50" s="307" t="s">
        <v>273</v>
      </c>
      <c r="C50" s="308"/>
      <c r="D50" s="113">
        <v>2.2233366766967571</v>
      </c>
      <c r="E50" s="115">
        <v>133</v>
      </c>
      <c r="F50" s="114">
        <v>140</v>
      </c>
      <c r="G50" s="114">
        <v>140</v>
      </c>
      <c r="H50" s="114">
        <v>80</v>
      </c>
      <c r="I50" s="140">
        <v>118</v>
      </c>
      <c r="J50" s="115">
        <v>15</v>
      </c>
      <c r="K50" s="116">
        <v>12.711864406779661</v>
      </c>
    </row>
    <row r="51" spans="1:11" ht="14.1" customHeight="1" x14ac:dyDescent="0.2">
      <c r="A51" s="306" t="s">
        <v>274</v>
      </c>
      <c r="B51" s="307" t="s">
        <v>275</v>
      </c>
      <c r="C51" s="308"/>
      <c r="D51" s="113">
        <v>4.6472751588097623</v>
      </c>
      <c r="E51" s="115">
        <v>278</v>
      </c>
      <c r="F51" s="114">
        <v>421</v>
      </c>
      <c r="G51" s="114">
        <v>310</v>
      </c>
      <c r="H51" s="114">
        <v>258</v>
      </c>
      <c r="I51" s="140">
        <v>233</v>
      </c>
      <c r="J51" s="115">
        <v>45</v>
      </c>
      <c r="K51" s="116">
        <v>19.313304721030043</v>
      </c>
    </row>
    <row r="52" spans="1:11" ht="14.1" customHeight="1" x14ac:dyDescent="0.2">
      <c r="A52" s="306">
        <v>71</v>
      </c>
      <c r="B52" s="307" t="s">
        <v>276</v>
      </c>
      <c r="C52" s="308"/>
      <c r="D52" s="113">
        <v>6.8371782012704783</v>
      </c>
      <c r="E52" s="115">
        <v>409</v>
      </c>
      <c r="F52" s="114">
        <v>328</v>
      </c>
      <c r="G52" s="114">
        <v>367</v>
      </c>
      <c r="H52" s="114">
        <v>289</v>
      </c>
      <c r="I52" s="140">
        <v>395</v>
      </c>
      <c r="J52" s="115">
        <v>14</v>
      </c>
      <c r="K52" s="116">
        <v>3.5443037974683542</v>
      </c>
    </row>
    <row r="53" spans="1:11" ht="14.1" customHeight="1" x14ac:dyDescent="0.2">
      <c r="A53" s="306" t="s">
        <v>277</v>
      </c>
      <c r="B53" s="307" t="s">
        <v>278</v>
      </c>
      <c r="C53" s="308"/>
      <c r="D53" s="113">
        <v>1.7719826145101973</v>
      </c>
      <c r="E53" s="115">
        <v>106</v>
      </c>
      <c r="F53" s="114">
        <v>116</v>
      </c>
      <c r="G53" s="114">
        <v>112</v>
      </c>
      <c r="H53" s="114">
        <v>75</v>
      </c>
      <c r="I53" s="140">
        <v>111</v>
      </c>
      <c r="J53" s="115">
        <v>-5</v>
      </c>
      <c r="K53" s="116">
        <v>-4.5045045045045047</v>
      </c>
    </row>
    <row r="54" spans="1:11" ht="14.1" customHeight="1" x14ac:dyDescent="0.2">
      <c r="A54" s="306" t="s">
        <v>279</v>
      </c>
      <c r="B54" s="307" t="s">
        <v>280</v>
      </c>
      <c r="C54" s="308"/>
      <c r="D54" s="113">
        <v>4.246071547977265</v>
      </c>
      <c r="E54" s="115">
        <v>254</v>
      </c>
      <c r="F54" s="114">
        <v>172</v>
      </c>
      <c r="G54" s="114">
        <v>219</v>
      </c>
      <c r="H54" s="114">
        <v>185</v>
      </c>
      <c r="I54" s="140">
        <v>244</v>
      </c>
      <c r="J54" s="115">
        <v>10</v>
      </c>
      <c r="K54" s="116">
        <v>4.0983606557377046</v>
      </c>
    </row>
    <row r="55" spans="1:11" ht="14.1" customHeight="1" x14ac:dyDescent="0.2">
      <c r="A55" s="306">
        <v>72</v>
      </c>
      <c r="B55" s="307" t="s">
        <v>281</v>
      </c>
      <c r="C55" s="308"/>
      <c r="D55" s="113">
        <v>1.1534603811434303</v>
      </c>
      <c r="E55" s="115">
        <v>69</v>
      </c>
      <c r="F55" s="114">
        <v>61</v>
      </c>
      <c r="G55" s="114">
        <v>120</v>
      </c>
      <c r="H55" s="114">
        <v>73</v>
      </c>
      <c r="I55" s="140">
        <v>97</v>
      </c>
      <c r="J55" s="115">
        <v>-28</v>
      </c>
      <c r="K55" s="116">
        <v>-28.865979381443299</v>
      </c>
    </row>
    <row r="56" spans="1:11" ht="14.1" customHeight="1" x14ac:dyDescent="0.2">
      <c r="A56" s="306" t="s">
        <v>282</v>
      </c>
      <c r="B56" s="307" t="s">
        <v>283</v>
      </c>
      <c r="C56" s="308"/>
      <c r="D56" s="113">
        <v>0.20060180541624875</v>
      </c>
      <c r="E56" s="115">
        <v>12</v>
      </c>
      <c r="F56" s="114">
        <v>12</v>
      </c>
      <c r="G56" s="114">
        <v>71</v>
      </c>
      <c r="H56" s="114">
        <v>12</v>
      </c>
      <c r="I56" s="140">
        <v>24</v>
      </c>
      <c r="J56" s="115">
        <v>-12</v>
      </c>
      <c r="K56" s="116">
        <v>-50</v>
      </c>
    </row>
    <row r="57" spans="1:11" ht="14.1" customHeight="1" x14ac:dyDescent="0.2">
      <c r="A57" s="306" t="s">
        <v>284</v>
      </c>
      <c r="B57" s="307" t="s">
        <v>285</v>
      </c>
      <c r="C57" s="308"/>
      <c r="D57" s="113">
        <v>0.68538950183884984</v>
      </c>
      <c r="E57" s="115">
        <v>41</v>
      </c>
      <c r="F57" s="114">
        <v>41</v>
      </c>
      <c r="G57" s="114">
        <v>34</v>
      </c>
      <c r="H57" s="114">
        <v>41</v>
      </c>
      <c r="I57" s="140">
        <v>54</v>
      </c>
      <c r="J57" s="115">
        <v>-13</v>
      </c>
      <c r="K57" s="116">
        <v>-24.074074074074073</v>
      </c>
    </row>
    <row r="58" spans="1:11" ht="14.1" customHeight="1" x14ac:dyDescent="0.2">
      <c r="A58" s="306">
        <v>73</v>
      </c>
      <c r="B58" s="307" t="s">
        <v>286</v>
      </c>
      <c r="C58" s="308"/>
      <c r="D58" s="113">
        <v>1.3707790036776997</v>
      </c>
      <c r="E58" s="115">
        <v>82</v>
      </c>
      <c r="F58" s="114">
        <v>85</v>
      </c>
      <c r="G58" s="114">
        <v>72</v>
      </c>
      <c r="H58" s="114">
        <v>52</v>
      </c>
      <c r="I58" s="140">
        <v>129</v>
      </c>
      <c r="J58" s="115">
        <v>-47</v>
      </c>
      <c r="K58" s="116">
        <v>-36.434108527131784</v>
      </c>
    </row>
    <row r="59" spans="1:11" ht="14.1" customHeight="1" x14ac:dyDescent="0.2">
      <c r="A59" s="306" t="s">
        <v>287</v>
      </c>
      <c r="B59" s="307" t="s">
        <v>288</v>
      </c>
      <c r="C59" s="308"/>
      <c r="D59" s="113">
        <v>1.1868940153794718</v>
      </c>
      <c r="E59" s="115">
        <v>71</v>
      </c>
      <c r="F59" s="114">
        <v>70</v>
      </c>
      <c r="G59" s="114">
        <v>66</v>
      </c>
      <c r="H59" s="114">
        <v>48</v>
      </c>
      <c r="I59" s="140">
        <v>119</v>
      </c>
      <c r="J59" s="115">
        <v>-48</v>
      </c>
      <c r="K59" s="116">
        <v>-40.336134453781511</v>
      </c>
    </row>
    <row r="60" spans="1:11" ht="14.1" customHeight="1" x14ac:dyDescent="0.2">
      <c r="A60" s="306">
        <v>81</v>
      </c>
      <c r="B60" s="307" t="s">
        <v>289</v>
      </c>
      <c r="C60" s="308"/>
      <c r="D60" s="113">
        <v>8.1410899364760958</v>
      </c>
      <c r="E60" s="115">
        <v>487</v>
      </c>
      <c r="F60" s="114">
        <v>317</v>
      </c>
      <c r="G60" s="114">
        <v>349</v>
      </c>
      <c r="H60" s="114">
        <v>276</v>
      </c>
      <c r="I60" s="140">
        <v>345</v>
      </c>
      <c r="J60" s="115">
        <v>142</v>
      </c>
      <c r="K60" s="116">
        <v>41.159420289855071</v>
      </c>
    </row>
    <row r="61" spans="1:11" ht="14.1" customHeight="1" x14ac:dyDescent="0.2">
      <c r="A61" s="306" t="s">
        <v>290</v>
      </c>
      <c r="B61" s="307" t="s">
        <v>291</v>
      </c>
      <c r="C61" s="308"/>
      <c r="D61" s="113">
        <v>1.0364426613172852</v>
      </c>
      <c r="E61" s="115">
        <v>62</v>
      </c>
      <c r="F61" s="114">
        <v>47</v>
      </c>
      <c r="G61" s="114">
        <v>56</v>
      </c>
      <c r="H61" s="114">
        <v>64</v>
      </c>
      <c r="I61" s="140">
        <v>69</v>
      </c>
      <c r="J61" s="115">
        <v>-7</v>
      </c>
      <c r="K61" s="116">
        <v>-10.144927536231885</v>
      </c>
    </row>
    <row r="62" spans="1:11" ht="14.1" customHeight="1" x14ac:dyDescent="0.2">
      <c r="A62" s="306" t="s">
        <v>292</v>
      </c>
      <c r="B62" s="307" t="s">
        <v>293</v>
      </c>
      <c r="C62" s="308"/>
      <c r="D62" s="113">
        <v>3.9284520227348714</v>
      </c>
      <c r="E62" s="115">
        <v>235</v>
      </c>
      <c r="F62" s="114">
        <v>147</v>
      </c>
      <c r="G62" s="114">
        <v>174</v>
      </c>
      <c r="H62" s="114">
        <v>121</v>
      </c>
      <c r="I62" s="140">
        <v>146</v>
      </c>
      <c r="J62" s="115">
        <v>89</v>
      </c>
      <c r="K62" s="116">
        <v>60.958904109589042</v>
      </c>
    </row>
    <row r="63" spans="1:11" ht="14.1" customHeight="1" x14ac:dyDescent="0.2">
      <c r="A63" s="306"/>
      <c r="B63" s="307" t="s">
        <v>294</v>
      </c>
      <c r="C63" s="308"/>
      <c r="D63" s="113">
        <v>3.4770979605483117</v>
      </c>
      <c r="E63" s="115">
        <v>208</v>
      </c>
      <c r="F63" s="114">
        <v>135</v>
      </c>
      <c r="G63" s="114">
        <v>153</v>
      </c>
      <c r="H63" s="114">
        <v>112</v>
      </c>
      <c r="I63" s="140">
        <v>134</v>
      </c>
      <c r="J63" s="115">
        <v>74</v>
      </c>
      <c r="K63" s="116">
        <v>55.223880597014926</v>
      </c>
    </row>
    <row r="64" spans="1:11" ht="14.1" customHeight="1" x14ac:dyDescent="0.2">
      <c r="A64" s="306" t="s">
        <v>295</v>
      </c>
      <c r="B64" s="307" t="s">
        <v>296</v>
      </c>
      <c r="C64" s="308"/>
      <c r="D64" s="113">
        <v>1.2370444667335339</v>
      </c>
      <c r="E64" s="115">
        <v>74</v>
      </c>
      <c r="F64" s="114">
        <v>33</v>
      </c>
      <c r="G64" s="114">
        <v>40</v>
      </c>
      <c r="H64" s="114">
        <v>39</v>
      </c>
      <c r="I64" s="140">
        <v>38</v>
      </c>
      <c r="J64" s="115">
        <v>36</v>
      </c>
      <c r="K64" s="116">
        <v>94.736842105263165</v>
      </c>
    </row>
    <row r="65" spans="1:11" ht="14.1" customHeight="1" x14ac:dyDescent="0.2">
      <c r="A65" s="306" t="s">
        <v>297</v>
      </c>
      <c r="B65" s="307" t="s">
        <v>298</v>
      </c>
      <c r="C65" s="308"/>
      <c r="D65" s="113">
        <v>1.1868940153794718</v>
      </c>
      <c r="E65" s="115">
        <v>71</v>
      </c>
      <c r="F65" s="114">
        <v>34</v>
      </c>
      <c r="G65" s="114">
        <v>40</v>
      </c>
      <c r="H65" s="114">
        <v>22</v>
      </c>
      <c r="I65" s="140">
        <v>46</v>
      </c>
      <c r="J65" s="115">
        <v>25</v>
      </c>
      <c r="K65" s="116">
        <v>54.347826086956523</v>
      </c>
    </row>
    <row r="66" spans="1:11" ht="14.1" customHeight="1" x14ac:dyDescent="0.2">
      <c r="A66" s="306">
        <v>82</v>
      </c>
      <c r="B66" s="307" t="s">
        <v>299</v>
      </c>
      <c r="C66" s="308"/>
      <c r="D66" s="113">
        <v>5.0317619525242394</v>
      </c>
      <c r="E66" s="115">
        <v>301</v>
      </c>
      <c r="F66" s="114">
        <v>159</v>
      </c>
      <c r="G66" s="114">
        <v>186</v>
      </c>
      <c r="H66" s="114">
        <v>191</v>
      </c>
      <c r="I66" s="140">
        <v>215</v>
      </c>
      <c r="J66" s="115">
        <v>86</v>
      </c>
      <c r="K66" s="116">
        <v>40</v>
      </c>
    </row>
    <row r="67" spans="1:11" ht="14.1" customHeight="1" x14ac:dyDescent="0.2">
      <c r="A67" s="306" t="s">
        <v>300</v>
      </c>
      <c r="B67" s="307" t="s">
        <v>301</v>
      </c>
      <c r="C67" s="308"/>
      <c r="D67" s="113">
        <v>3.7947174857907053</v>
      </c>
      <c r="E67" s="115">
        <v>227</v>
      </c>
      <c r="F67" s="114">
        <v>125</v>
      </c>
      <c r="G67" s="114">
        <v>141</v>
      </c>
      <c r="H67" s="114">
        <v>135</v>
      </c>
      <c r="I67" s="140">
        <v>136</v>
      </c>
      <c r="J67" s="115">
        <v>91</v>
      </c>
      <c r="K67" s="116">
        <v>66.911764705882348</v>
      </c>
    </row>
    <row r="68" spans="1:11" ht="14.1" customHeight="1" x14ac:dyDescent="0.2">
      <c r="A68" s="306" t="s">
        <v>302</v>
      </c>
      <c r="B68" s="307" t="s">
        <v>303</v>
      </c>
      <c r="C68" s="308"/>
      <c r="D68" s="113">
        <v>0.66867268472082919</v>
      </c>
      <c r="E68" s="115">
        <v>40</v>
      </c>
      <c r="F68" s="114">
        <v>18</v>
      </c>
      <c r="G68" s="114">
        <v>24</v>
      </c>
      <c r="H68" s="114">
        <v>38</v>
      </c>
      <c r="I68" s="140">
        <v>55</v>
      </c>
      <c r="J68" s="115">
        <v>-15</v>
      </c>
      <c r="K68" s="116">
        <v>-27.272727272727273</v>
      </c>
    </row>
    <row r="69" spans="1:11" ht="14.1" customHeight="1" x14ac:dyDescent="0.2">
      <c r="A69" s="306">
        <v>83</v>
      </c>
      <c r="B69" s="307" t="s">
        <v>304</v>
      </c>
      <c r="C69" s="308"/>
      <c r="D69" s="113">
        <v>6.6198595787362082</v>
      </c>
      <c r="E69" s="115">
        <v>396</v>
      </c>
      <c r="F69" s="114">
        <v>134</v>
      </c>
      <c r="G69" s="114">
        <v>267</v>
      </c>
      <c r="H69" s="114">
        <v>182</v>
      </c>
      <c r="I69" s="140">
        <v>279</v>
      </c>
      <c r="J69" s="115">
        <v>117</v>
      </c>
      <c r="K69" s="116">
        <v>41.935483870967744</v>
      </c>
    </row>
    <row r="70" spans="1:11" ht="14.1" customHeight="1" x14ac:dyDescent="0.2">
      <c r="A70" s="306" t="s">
        <v>305</v>
      </c>
      <c r="B70" s="307" t="s">
        <v>306</v>
      </c>
      <c r="C70" s="308"/>
      <c r="D70" s="113">
        <v>5.2156469408224675</v>
      </c>
      <c r="E70" s="115">
        <v>312</v>
      </c>
      <c r="F70" s="114">
        <v>104</v>
      </c>
      <c r="G70" s="114">
        <v>226</v>
      </c>
      <c r="H70" s="114">
        <v>139</v>
      </c>
      <c r="I70" s="140">
        <v>219</v>
      </c>
      <c r="J70" s="115">
        <v>93</v>
      </c>
      <c r="K70" s="116">
        <v>42.465753424657535</v>
      </c>
    </row>
    <row r="71" spans="1:11" ht="14.1" customHeight="1" x14ac:dyDescent="0.2">
      <c r="A71" s="306"/>
      <c r="B71" s="307" t="s">
        <v>307</v>
      </c>
      <c r="C71" s="308"/>
      <c r="D71" s="113">
        <v>3.5773988632564362</v>
      </c>
      <c r="E71" s="115">
        <v>214</v>
      </c>
      <c r="F71" s="114">
        <v>71</v>
      </c>
      <c r="G71" s="114">
        <v>174</v>
      </c>
      <c r="H71" s="114">
        <v>96</v>
      </c>
      <c r="I71" s="140">
        <v>153</v>
      </c>
      <c r="J71" s="115">
        <v>61</v>
      </c>
      <c r="K71" s="116">
        <v>39.869281045751634</v>
      </c>
    </row>
    <row r="72" spans="1:11" ht="14.1" customHeight="1" x14ac:dyDescent="0.2">
      <c r="A72" s="306">
        <v>84</v>
      </c>
      <c r="B72" s="307" t="s">
        <v>308</v>
      </c>
      <c r="C72" s="308"/>
      <c r="D72" s="113">
        <v>2.7749916415914408</v>
      </c>
      <c r="E72" s="115">
        <v>166</v>
      </c>
      <c r="F72" s="114">
        <v>145</v>
      </c>
      <c r="G72" s="114">
        <v>181</v>
      </c>
      <c r="H72" s="114">
        <v>159</v>
      </c>
      <c r="I72" s="140">
        <v>158</v>
      </c>
      <c r="J72" s="115">
        <v>8</v>
      </c>
      <c r="K72" s="116">
        <v>5.0632911392405067</v>
      </c>
    </row>
    <row r="73" spans="1:11" ht="14.1" customHeight="1" x14ac:dyDescent="0.2">
      <c r="A73" s="306" t="s">
        <v>309</v>
      </c>
      <c r="B73" s="307" t="s">
        <v>310</v>
      </c>
      <c r="C73" s="308"/>
      <c r="D73" s="113">
        <v>1.7552657973921766</v>
      </c>
      <c r="E73" s="115">
        <v>105</v>
      </c>
      <c r="F73" s="114">
        <v>99</v>
      </c>
      <c r="G73" s="114">
        <v>129</v>
      </c>
      <c r="H73" s="114">
        <v>133</v>
      </c>
      <c r="I73" s="140">
        <v>121</v>
      </c>
      <c r="J73" s="115">
        <v>-16</v>
      </c>
      <c r="K73" s="116">
        <v>-13.223140495867769</v>
      </c>
    </row>
    <row r="74" spans="1:11" ht="14.1" customHeight="1" x14ac:dyDescent="0.2">
      <c r="A74" s="306" t="s">
        <v>311</v>
      </c>
      <c r="B74" s="307" t="s">
        <v>312</v>
      </c>
      <c r="C74" s="308"/>
      <c r="D74" s="113">
        <v>0.13373453694416584</v>
      </c>
      <c r="E74" s="115">
        <v>8</v>
      </c>
      <c r="F74" s="114">
        <v>7</v>
      </c>
      <c r="G74" s="114">
        <v>13</v>
      </c>
      <c r="H74" s="114">
        <v>6</v>
      </c>
      <c r="I74" s="140">
        <v>9</v>
      </c>
      <c r="J74" s="115">
        <v>-1</v>
      </c>
      <c r="K74" s="116">
        <v>-11.111111111111111</v>
      </c>
    </row>
    <row r="75" spans="1:11" ht="14.1" customHeight="1" x14ac:dyDescent="0.2">
      <c r="A75" s="306" t="s">
        <v>313</v>
      </c>
      <c r="B75" s="307" t="s">
        <v>314</v>
      </c>
      <c r="C75" s="308"/>
      <c r="D75" s="113">
        <v>0.36776997659645605</v>
      </c>
      <c r="E75" s="115">
        <v>22</v>
      </c>
      <c r="F75" s="114">
        <v>12</v>
      </c>
      <c r="G75" s="114">
        <v>10</v>
      </c>
      <c r="H75" s="114">
        <v>8</v>
      </c>
      <c r="I75" s="140">
        <v>11</v>
      </c>
      <c r="J75" s="115">
        <v>11</v>
      </c>
      <c r="K75" s="116">
        <v>100</v>
      </c>
    </row>
    <row r="76" spans="1:11" ht="14.1" customHeight="1" x14ac:dyDescent="0.2">
      <c r="A76" s="306">
        <v>91</v>
      </c>
      <c r="B76" s="307" t="s">
        <v>315</v>
      </c>
      <c r="C76" s="308"/>
      <c r="D76" s="113" t="s">
        <v>513</v>
      </c>
      <c r="E76" s="115" t="s">
        <v>513</v>
      </c>
      <c r="F76" s="114">
        <v>0</v>
      </c>
      <c r="G76" s="114">
        <v>0</v>
      </c>
      <c r="H76" s="114" t="s">
        <v>513</v>
      </c>
      <c r="I76" s="140">
        <v>3</v>
      </c>
      <c r="J76" s="115" t="s">
        <v>513</v>
      </c>
      <c r="K76" s="116" t="s">
        <v>513</v>
      </c>
    </row>
    <row r="77" spans="1:11" ht="14.1" customHeight="1" x14ac:dyDescent="0.2">
      <c r="A77" s="306">
        <v>92</v>
      </c>
      <c r="B77" s="307" t="s">
        <v>316</v>
      </c>
      <c r="C77" s="308"/>
      <c r="D77" s="113">
        <v>0.83584085590103641</v>
      </c>
      <c r="E77" s="115">
        <v>50</v>
      </c>
      <c r="F77" s="114">
        <v>39</v>
      </c>
      <c r="G77" s="114">
        <v>51</v>
      </c>
      <c r="H77" s="114">
        <v>27</v>
      </c>
      <c r="I77" s="140">
        <v>44</v>
      </c>
      <c r="J77" s="115">
        <v>6</v>
      </c>
      <c r="K77" s="116">
        <v>13.636363636363637</v>
      </c>
    </row>
    <row r="78" spans="1:11" ht="14.1" customHeight="1" x14ac:dyDescent="0.2">
      <c r="A78" s="306">
        <v>93</v>
      </c>
      <c r="B78" s="307" t="s">
        <v>317</v>
      </c>
      <c r="C78" s="308"/>
      <c r="D78" s="113">
        <v>0.18388498829822802</v>
      </c>
      <c r="E78" s="115">
        <v>11</v>
      </c>
      <c r="F78" s="114">
        <v>9</v>
      </c>
      <c r="G78" s="114">
        <v>14</v>
      </c>
      <c r="H78" s="114" t="s">
        <v>513</v>
      </c>
      <c r="I78" s="140">
        <v>8</v>
      </c>
      <c r="J78" s="115">
        <v>3</v>
      </c>
      <c r="K78" s="116">
        <v>37.5</v>
      </c>
    </row>
    <row r="79" spans="1:11" ht="14.1" customHeight="1" x14ac:dyDescent="0.2">
      <c r="A79" s="306">
        <v>94</v>
      </c>
      <c r="B79" s="307" t="s">
        <v>318</v>
      </c>
      <c r="C79" s="308"/>
      <c r="D79" s="113">
        <v>0.1170177198261451</v>
      </c>
      <c r="E79" s="115">
        <v>7</v>
      </c>
      <c r="F79" s="114">
        <v>12</v>
      </c>
      <c r="G79" s="114">
        <v>10</v>
      </c>
      <c r="H79" s="114">
        <v>9</v>
      </c>
      <c r="I79" s="140">
        <v>14</v>
      </c>
      <c r="J79" s="115">
        <v>-7</v>
      </c>
      <c r="K79" s="116">
        <v>-50</v>
      </c>
    </row>
    <row r="80" spans="1:11" ht="14.1" customHeight="1" x14ac:dyDescent="0.2">
      <c r="A80" s="306" t="s">
        <v>319</v>
      </c>
      <c r="B80" s="307" t="s">
        <v>320</v>
      </c>
      <c r="C80" s="308"/>
      <c r="D80" s="113" t="s">
        <v>513</v>
      </c>
      <c r="E80" s="115" t="s">
        <v>513</v>
      </c>
      <c r="F80" s="114" t="s">
        <v>513</v>
      </c>
      <c r="G80" s="114">
        <v>0</v>
      </c>
      <c r="H80" s="114" t="s">
        <v>513</v>
      </c>
      <c r="I80" s="140">
        <v>0</v>
      </c>
      <c r="J80" s="115" t="s">
        <v>513</v>
      </c>
      <c r="K80" s="116" t="s">
        <v>513</v>
      </c>
    </row>
    <row r="81" spans="1:11" ht="14.1" customHeight="1" x14ac:dyDescent="0.2">
      <c r="A81" s="310" t="s">
        <v>321</v>
      </c>
      <c r="B81" s="311" t="s">
        <v>333</v>
      </c>
      <c r="C81" s="312"/>
      <c r="D81" s="125">
        <v>0.30090270812437314</v>
      </c>
      <c r="E81" s="143">
        <v>18</v>
      </c>
      <c r="F81" s="144">
        <v>11</v>
      </c>
      <c r="G81" s="144">
        <v>13</v>
      </c>
      <c r="H81" s="144">
        <v>14</v>
      </c>
      <c r="I81" s="145">
        <v>13</v>
      </c>
      <c r="J81" s="143">
        <v>5</v>
      </c>
      <c r="K81" s="146">
        <v>38.46153846153846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58824</v>
      </c>
      <c r="C10" s="114">
        <v>29566</v>
      </c>
      <c r="D10" s="114">
        <v>29258</v>
      </c>
      <c r="E10" s="114">
        <v>45361</v>
      </c>
      <c r="F10" s="114">
        <v>12672</v>
      </c>
      <c r="G10" s="114">
        <v>6986</v>
      </c>
      <c r="H10" s="114">
        <v>17354</v>
      </c>
      <c r="I10" s="115">
        <v>10844</v>
      </c>
      <c r="J10" s="114">
        <v>9040</v>
      </c>
      <c r="K10" s="114">
        <v>1804</v>
      </c>
      <c r="L10" s="423">
        <v>4502</v>
      </c>
      <c r="M10" s="424">
        <v>5034</v>
      </c>
    </row>
    <row r="11" spans="1:13" ht="11.1" customHeight="1" x14ac:dyDescent="0.2">
      <c r="A11" s="422" t="s">
        <v>387</v>
      </c>
      <c r="B11" s="115">
        <v>61298</v>
      </c>
      <c r="C11" s="114">
        <v>31107</v>
      </c>
      <c r="D11" s="114">
        <v>30191</v>
      </c>
      <c r="E11" s="114">
        <v>47555</v>
      </c>
      <c r="F11" s="114">
        <v>12971</v>
      </c>
      <c r="G11" s="114">
        <v>7042</v>
      </c>
      <c r="H11" s="114">
        <v>18317</v>
      </c>
      <c r="I11" s="115">
        <v>10993</v>
      </c>
      <c r="J11" s="114">
        <v>9028</v>
      </c>
      <c r="K11" s="114">
        <v>1965</v>
      </c>
      <c r="L11" s="423">
        <v>5725</v>
      </c>
      <c r="M11" s="424">
        <v>3306</v>
      </c>
    </row>
    <row r="12" spans="1:13" ht="11.1" customHeight="1" x14ac:dyDescent="0.2">
      <c r="A12" s="422" t="s">
        <v>388</v>
      </c>
      <c r="B12" s="115">
        <v>62144</v>
      </c>
      <c r="C12" s="114">
        <v>31732</v>
      </c>
      <c r="D12" s="114">
        <v>30412</v>
      </c>
      <c r="E12" s="114">
        <v>48307</v>
      </c>
      <c r="F12" s="114">
        <v>13037</v>
      </c>
      <c r="G12" s="114">
        <v>7390</v>
      </c>
      <c r="H12" s="114">
        <v>18689</v>
      </c>
      <c r="I12" s="115">
        <v>10900</v>
      </c>
      <c r="J12" s="114">
        <v>8869</v>
      </c>
      <c r="K12" s="114">
        <v>2031</v>
      </c>
      <c r="L12" s="423">
        <v>5738</v>
      </c>
      <c r="M12" s="424">
        <v>4916</v>
      </c>
    </row>
    <row r="13" spans="1:13" s="110" customFormat="1" ht="11.1" customHeight="1" x14ac:dyDescent="0.2">
      <c r="A13" s="422" t="s">
        <v>389</v>
      </c>
      <c r="B13" s="115">
        <v>60025</v>
      </c>
      <c r="C13" s="114">
        <v>30341</v>
      </c>
      <c r="D13" s="114">
        <v>29684</v>
      </c>
      <c r="E13" s="114">
        <v>46441</v>
      </c>
      <c r="F13" s="114">
        <v>12794</v>
      </c>
      <c r="G13" s="114">
        <v>6819</v>
      </c>
      <c r="H13" s="114">
        <v>18508</v>
      </c>
      <c r="I13" s="115">
        <v>10865</v>
      </c>
      <c r="J13" s="114">
        <v>8938</v>
      </c>
      <c r="K13" s="114">
        <v>1927</v>
      </c>
      <c r="L13" s="423">
        <v>3213</v>
      </c>
      <c r="M13" s="424">
        <v>5518</v>
      </c>
    </row>
    <row r="14" spans="1:13" ht="15" customHeight="1" x14ac:dyDescent="0.2">
      <c r="A14" s="422" t="s">
        <v>390</v>
      </c>
      <c r="B14" s="115">
        <v>59824</v>
      </c>
      <c r="C14" s="114">
        <v>30274</v>
      </c>
      <c r="D14" s="114">
        <v>29550</v>
      </c>
      <c r="E14" s="114">
        <v>44530</v>
      </c>
      <c r="F14" s="114">
        <v>14597</v>
      </c>
      <c r="G14" s="114">
        <v>6394</v>
      </c>
      <c r="H14" s="114">
        <v>18776</v>
      </c>
      <c r="I14" s="115">
        <v>10537</v>
      </c>
      <c r="J14" s="114">
        <v>8696</v>
      </c>
      <c r="K14" s="114">
        <v>1841</v>
      </c>
      <c r="L14" s="423">
        <v>5042</v>
      </c>
      <c r="M14" s="424">
        <v>5171</v>
      </c>
    </row>
    <row r="15" spans="1:13" ht="11.1" customHeight="1" x14ac:dyDescent="0.2">
      <c r="A15" s="422" t="s">
        <v>387</v>
      </c>
      <c r="B15" s="115">
        <v>62224</v>
      </c>
      <c r="C15" s="114">
        <v>31546</v>
      </c>
      <c r="D15" s="114">
        <v>30678</v>
      </c>
      <c r="E15" s="114">
        <v>45807</v>
      </c>
      <c r="F15" s="114">
        <v>15734</v>
      </c>
      <c r="G15" s="114">
        <v>6504</v>
      </c>
      <c r="H15" s="114">
        <v>19693</v>
      </c>
      <c r="I15" s="115">
        <v>10817</v>
      </c>
      <c r="J15" s="114">
        <v>8821</v>
      </c>
      <c r="K15" s="114">
        <v>1996</v>
      </c>
      <c r="L15" s="423">
        <v>6051</v>
      </c>
      <c r="M15" s="424">
        <v>3629</v>
      </c>
    </row>
    <row r="16" spans="1:13" ht="11.1" customHeight="1" x14ac:dyDescent="0.2">
      <c r="A16" s="422" t="s">
        <v>388</v>
      </c>
      <c r="B16" s="115">
        <v>62982</v>
      </c>
      <c r="C16" s="114">
        <v>32074</v>
      </c>
      <c r="D16" s="114">
        <v>30908</v>
      </c>
      <c r="E16" s="114">
        <v>46787</v>
      </c>
      <c r="F16" s="114">
        <v>16157</v>
      </c>
      <c r="G16" s="114">
        <v>6849</v>
      </c>
      <c r="H16" s="114">
        <v>20081</v>
      </c>
      <c r="I16" s="115">
        <v>10789</v>
      </c>
      <c r="J16" s="114">
        <v>8730</v>
      </c>
      <c r="K16" s="114">
        <v>2059</v>
      </c>
      <c r="L16" s="423">
        <v>5805</v>
      </c>
      <c r="M16" s="424">
        <v>5101</v>
      </c>
    </row>
    <row r="17" spans="1:13" s="110" customFormat="1" ht="11.1" customHeight="1" x14ac:dyDescent="0.2">
      <c r="A17" s="422" t="s">
        <v>389</v>
      </c>
      <c r="B17" s="115">
        <v>61240</v>
      </c>
      <c r="C17" s="114">
        <v>31038</v>
      </c>
      <c r="D17" s="114">
        <v>30202</v>
      </c>
      <c r="E17" s="114">
        <v>45616</v>
      </c>
      <c r="F17" s="114">
        <v>15595</v>
      </c>
      <c r="G17" s="114">
        <v>6408</v>
      </c>
      <c r="H17" s="114">
        <v>19873</v>
      </c>
      <c r="I17" s="115">
        <v>10835</v>
      </c>
      <c r="J17" s="114">
        <v>8871</v>
      </c>
      <c r="K17" s="114">
        <v>1964</v>
      </c>
      <c r="L17" s="423">
        <v>3330</v>
      </c>
      <c r="M17" s="424">
        <v>5245</v>
      </c>
    </row>
    <row r="18" spans="1:13" ht="15" customHeight="1" x14ac:dyDescent="0.2">
      <c r="A18" s="422" t="s">
        <v>391</v>
      </c>
      <c r="B18" s="115">
        <v>61465</v>
      </c>
      <c r="C18" s="114">
        <v>31147</v>
      </c>
      <c r="D18" s="114">
        <v>30318</v>
      </c>
      <c r="E18" s="114">
        <v>45460</v>
      </c>
      <c r="F18" s="114">
        <v>15956</v>
      </c>
      <c r="G18" s="114">
        <v>6092</v>
      </c>
      <c r="H18" s="114">
        <v>20215</v>
      </c>
      <c r="I18" s="115">
        <v>10660</v>
      </c>
      <c r="J18" s="114">
        <v>8723</v>
      </c>
      <c r="K18" s="114">
        <v>1937</v>
      </c>
      <c r="L18" s="423">
        <v>5249</v>
      </c>
      <c r="M18" s="424">
        <v>5129</v>
      </c>
    </row>
    <row r="19" spans="1:13" ht="11.1" customHeight="1" x14ac:dyDescent="0.2">
      <c r="A19" s="422" t="s">
        <v>387</v>
      </c>
      <c r="B19" s="115">
        <v>63235</v>
      </c>
      <c r="C19" s="114">
        <v>32209</v>
      </c>
      <c r="D19" s="114">
        <v>31026</v>
      </c>
      <c r="E19" s="114">
        <v>46294</v>
      </c>
      <c r="F19" s="114">
        <v>16745</v>
      </c>
      <c r="G19" s="114">
        <v>5987</v>
      </c>
      <c r="H19" s="114">
        <v>21067</v>
      </c>
      <c r="I19" s="115">
        <v>10935</v>
      </c>
      <c r="J19" s="114">
        <v>8829</v>
      </c>
      <c r="K19" s="114">
        <v>2106</v>
      </c>
      <c r="L19" s="423">
        <v>5698</v>
      </c>
      <c r="M19" s="424">
        <v>3921</v>
      </c>
    </row>
    <row r="20" spans="1:13" ht="11.1" customHeight="1" x14ac:dyDescent="0.2">
      <c r="A20" s="422" t="s">
        <v>388</v>
      </c>
      <c r="B20" s="115">
        <v>64078</v>
      </c>
      <c r="C20" s="114">
        <v>32692</v>
      </c>
      <c r="D20" s="114">
        <v>31386</v>
      </c>
      <c r="E20" s="114">
        <v>46858</v>
      </c>
      <c r="F20" s="114">
        <v>17067</v>
      </c>
      <c r="G20" s="114">
        <v>6321</v>
      </c>
      <c r="H20" s="114">
        <v>21446</v>
      </c>
      <c r="I20" s="115">
        <v>11006</v>
      </c>
      <c r="J20" s="114">
        <v>8720</v>
      </c>
      <c r="K20" s="114">
        <v>2286</v>
      </c>
      <c r="L20" s="423">
        <v>5459</v>
      </c>
      <c r="M20" s="424">
        <v>4901</v>
      </c>
    </row>
    <row r="21" spans="1:13" s="110" customFormat="1" ht="11.1" customHeight="1" x14ac:dyDescent="0.2">
      <c r="A21" s="422" t="s">
        <v>389</v>
      </c>
      <c r="B21" s="115">
        <v>61935</v>
      </c>
      <c r="C21" s="114">
        <v>31219</v>
      </c>
      <c r="D21" s="114">
        <v>30716</v>
      </c>
      <c r="E21" s="114">
        <v>45628</v>
      </c>
      <c r="F21" s="114">
        <v>16298</v>
      </c>
      <c r="G21" s="114">
        <v>5832</v>
      </c>
      <c r="H21" s="114">
        <v>21116</v>
      </c>
      <c r="I21" s="115">
        <v>11061</v>
      </c>
      <c r="J21" s="114">
        <v>8887</v>
      </c>
      <c r="K21" s="114">
        <v>2174</v>
      </c>
      <c r="L21" s="423">
        <v>3158</v>
      </c>
      <c r="M21" s="424">
        <v>5450</v>
      </c>
    </row>
    <row r="22" spans="1:13" ht="15" customHeight="1" x14ac:dyDescent="0.2">
      <c r="A22" s="422" t="s">
        <v>392</v>
      </c>
      <c r="B22" s="115">
        <v>61504</v>
      </c>
      <c r="C22" s="114">
        <v>30589</v>
      </c>
      <c r="D22" s="114">
        <v>30915</v>
      </c>
      <c r="E22" s="114">
        <v>44442</v>
      </c>
      <c r="F22" s="114">
        <v>16443</v>
      </c>
      <c r="G22" s="114">
        <v>5437</v>
      </c>
      <c r="H22" s="114">
        <v>21279</v>
      </c>
      <c r="I22" s="115">
        <v>10879</v>
      </c>
      <c r="J22" s="114">
        <v>8782</v>
      </c>
      <c r="K22" s="114">
        <v>2097</v>
      </c>
      <c r="L22" s="423">
        <v>4825</v>
      </c>
      <c r="M22" s="424">
        <v>5377</v>
      </c>
    </row>
    <row r="23" spans="1:13" ht="11.1" customHeight="1" x14ac:dyDescent="0.2">
      <c r="A23" s="422" t="s">
        <v>387</v>
      </c>
      <c r="B23" s="115">
        <v>63436</v>
      </c>
      <c r="C23" s="114">
        <v>31911</v>
      </c>
      <c r="D23" s="114">
        <v>31525</v>
      </c>
      <c r="E23" s="114">
        <v>45779</v>
      </c>
      <c r="F23" s="114">
        <v>17021</v>
      </c>
      <c r="G23" s="114">
        <v>5340</v>
      </c>
      <c r="H23" s="114">
        <v>22250</v>
      </c>
      <c r="I23" s="115">
        <v>11130</v>
      </c>
      <c r="J23" s="114">
        <v>8865</v>
      </c>
      <c r="K23" s="114">
        <v>2265</v>
      </c>
      <c r="L23" s="423">
        <v>5521</v>
      </c>
      <c r="M23" s="424">
        <v>3626</v>
      </c>
    </row>
    <row r="24" spans="1:13" ht="11.1" customHeight="1" x14ac:dyDescent="0.2">
      <c r="A24" s="422" t="s">
        <v>388</v>
      </c>
      <c r="B24" s="115">
        <v>64247</v>
      </c>
      <c r="C24" s="114">
        <v>32398</v>
      </c>
      <c r="D24" s="114">
        <v>31849</v>
      </c>
      <c r="E24" s="114">
        <v>46198</v>
      </c>
      <c r="F24" s="114">
        <v>17271</v>
      </c>
      <c r="G24" s="114">
        <v>5659</v>
      </c>
      <c r="H24" s="114">
        <v>22575</v>
      </c>
      <c r="I24" s="115">
        <v>10932</v>
      </c>
      <c r="J24" s="114">
        <v>8620</v>
      </c>
      <c r="K24" s="114">
        <v>2312</v>
      </c>
      <c r="L24" s="423">
        <v>5622</v>
      </c>
      <c r="M24" s="424">
        <v>5057</v>
      </c>
    </row>
    <row r="25" spans="1:13" s="110" customFormat="1" ht="11.1" customHeight="1" x14ac:dyDescent="0.2">
      <c r="A25" s="422" t="s">
        <v>389</v>
      </c>
      <c r="B25" s="115">
        <v>62128</v>
      </c>
      <c r="C25" s="114">
        <v>30992</v>
      </c>
      <c r="D25" s="114">
        <v>31136</v>
      </c>
      <c r="E25" s="114">
        <v>44399</v>
      </c>
      <c r="F25" s="114">
        <v>16952</v>
      </c>
      <c r="G25" s="114">
        <v>5192</v>
      </c>
      <c r="H25" s="114">
        <v>22171</v>
      </c>
      <c r="I25" s="115">
        <v>10977</v>
      </c>
      <c r="J25" s="114">
        <v>8721</v>
      </c>
      <c r="K25" s="114">
        <v>2256</v>
      </c>
      <c r="L25" s="423">
        <v>3058</v>
      </c>
      <c r="M25" s="424">
        <v>5261</v>
      </c>
    </row>
    <row r="26" spans="1:13" ht="15" customHeight="1" x14ac:dyDescent="0.2">
      <c r="A26" s="422" t="s">
        <v>393</v>
      </c>
      <c r="B26" s="115">
        <v>62369</v>
      </c>
      <c r="C26" s="114">
        <v>31173</v>
      </c>
      <c r="D26" s="114">
        <v>31196</v>
      </c>
      <c r="E26" s="114">
        <v>44466</v>
      </c>
      <c r="F26" s="114">
        <v>17133</v>
      </c>
      <c r="G26" s="114">
        <v>4945</v>
      </c>
      <c r="H26" s="114">
        <v>22479</v>
      </c>
      <c r="I26" s="115">
        <v>10734</v>
      </c>
      <c r="J26" s="114">
        <v>8533</v>
      </c>
      <c r="K26" s="114">
        <v>2201</v>
      </c>
      <c r="L26" s="423">
        <v>5014</v>
      </c>
      <c r="M26" s="424">
        <v>4812</v>
      </c>
    </row>
    <row r="27" spans="1:13" ht="11.1" customHeight="1" x14ac:dyDescent="0.2">
      <c r="A27" s="422" t="s">
        <v>387</v>
      </c>
      <c r="B27" s="115">
        <v>64338</v>
      </c>
      <c r="C27" s="114">
        <v>32310</v>
      </c>
      <c r="D27" s="114">
        <v>32028</v>
      </c>
      <c r="E27" s="114">
        <v>45800</v>
      </c>
      <c r="F27" s="114">
        <v>17781</v>
      </c>
      <c r="G27" s="114">
        <v>4860</v>
      </c>
      <c r="H27" s="114">
        <v>23460</v>
      </c>
      <c r="I27" s="115">
        <v>10890</v>
      </c>
      <c r="J27" s="114">
        <v>8531</v>
      </c>
      <c r="K27" s="114">
        <v>2359</v>
      </c>
      <c r="L27" s="423">
        <v>5488</v>
      </c>
      <c r="M27" s="424">
        <v>3531</v>
      </c>
    </row>
    <row r="28" spans="1:13" ht="11.1" customHeight="1" x14ac:dyDescent="0.2">
      <c r="A28" s="422" t="s">
        <v>388</v>
      </c>
      <c r="B28" s="115">
        <v>64720</v>
      </c>
      <c r="C28" s="114">
        <v>32613</v>
      </c>
      <c r="D28" s="114">
        <v>32107</v>
      </c>
      <c r="E28" s="114">
        <v>46450</v>
      </c>
      <c r="F28" s="114">
        <v>17665</v>
      </c>
      <c r="G28" s="114">
        <v>5160</v>
      </c>
      <c r="H28" s="114">
        <v>23636</v>
      </c>
      <c r="I28" s="115">
        <v>11065</v>
      </c>
      <c r="J28" s="114">
        <v>8546</v>
      </c>
      <c r="K28" s="114">
        <v>2519</v>
      </c>
      <c r="L28" s="423">
        <v>5696</v>
      </c>
      <c r="M28" s="424">
        <v>5523</v>
      </c>
    </row>
    <row r="29" spans="1:13" s="110" customFormat="1" ht="11.1" customHeight="1" x14ac:dyDescent="0.2">
      <c r="A29" s="422" t="s">
        <v>389</v>
      </c>
      <c r="B29" s="115">
        <v>62938</v>
      </c>
      <c r="C29" s="114">
        <v>31494</v>
      </c>
      <c r="D29" s="114">
        <v>31444</v>
      </c>
      <c r="E29" s="114">
        <v>45010</v>
      </c>
      <c r="F29" s="114">
        <v>17897</v>
      </c>
      <c r="G29" s="114">
        <v>4738</v>
      </c>
      <c r="H29" s="114">
        <v>23301</v>
      </c>
      <c r="I29" s="115">
        <v>10969</v>
      </c>
      <c r="J29" s="114">
        <v>8557</v>
      </c>
      <c r="K29" s="114">
        <v>2412</v>
      </c>
      <c r="L29" s="423">
        <v>3425</v>
      </c>
      <c r="M29" s="424">
        <v>5324</v>
      </c>
    </row>
    <row r="30" spans="1:13" ht="15" customHeight="1" x14ac:dyDescent="0.2">
      <c r="A30" s="422" t="s">
        <v>394</v>
      </c>
      <c r="B30" s="115">
        <v>63096</v>
      </c>
      <c r="C30" s="114">
        <v>31463</v>
      </c>
      <c r="D30" s="114">
        <v>31633</v>
      </c>
      <c r="E30" s="114">
        <v>44833</v>
      </c>
      <c r="F30" s="114">
        <v>18238</v>
      </c>
      <c r="G30" s="114">
        <v>4428</v>
      </c>
      <c r="H30" s="114">
        <v>23495</v>
      </c>
      <c r="I30" s="115">
        <v>10256</v>
      </c>
      <c r="J30" s="114">
        <v>7929</v>
      </c>
      <c r="K30" s="114">
        <v>2327</v>
      </c>
      <c r="L30" s="423">
        <v>5496</v>
      </c>
      <c r="M30" s="424">
        <v>5290</v>
      </c>
    </row>
    <row r="31" spans="1:13" ht="11.1" customHeight="1" x14ac:dyDescent="0.2">
      <c r="A31" s="422" t="s">
        <v>387</v>
      </c>
      <c r="B31" s="115">
        <v>65002</v>
      </c>
      <c r="C31" s="114">
        <v>32530</v>
      </c>
      <c r="D31" s="114">
        <v>32472</v>
      </c>
      <c r="E31" s="114">
        <v>46097</v>
      </c>
      <c r="F31" s="114">
        <v>18887</v>
      </c>
      <c r="G31" s="114">
        <v>4314</v>
      </c>
      <c r="H31" s="114">
        <v>24370</v>
      </c>
      <c r="I31" s="115">
        <v>10565</v>
      </c>
      <c r="J31" s="114">
        <v>8073</v>
      </c>
      <c r="K31" s="114">
        <v>2492</v>
      </c>
      <c r="L31" s="423">
        <v>5451</v>
      </c>
      <c r="M31" s="424">
        <v>3666</v>
      </c>
    </row>
    <row r="32" spans="1:13" ht="11.1" customHeight="1" x14ac:dyDescent="0.2">
      <c r="A32" s="422" t="s">
        <v>388</v>
      </c>
      <c r="B32" s="115">
        <v>66006</v>
      </c>
      <c r="C32" s="114">
        <v>33146</v>
      </c>
      <c r="D32" s="114">
        <v>32860</v>
      </c>
      <c r="E32" s="114">
        <v>46733</v>
      </c>
      <c r="F32" s="114">
        <v>19260</v>
      </c>
      <c r="G32" s="114">
        <v>4747</v>
      </c>
      <c r="H32" s="114">
        <v>24655</v>
      </c>
      <c r="I32" s="115">
        <v>10698</v>
      </c>
      <c r="J32" s="114">
        <v>8062</v>
      </c>
      <c r="K32" s="114">
        <v>2636</v>
      </c>
      <c r="L32" s="423">
        <v>5832</v>
      </c>
      <c r="M32" s="424">
        <v>5048</v>
      </c>
    </row>
    <row r="33" spans="1:13" s="110" customFormat="1" ht="11.1" customHeight="1" x14ac:dyDescent="0.2">
      <c r="A33" s="422" t="s">
        <v>389</v>
      </c>
      <c r="B33" s="115">
        <v>64425</v>
      </c>
      <c r="C33" s="114">
        <v>32156</v>
      </c>
      <c r="D33" s="114">
        <v>32269</v>
      </c>
      <c r="E33" s="114">
        <v>45423</v>
      </c>
      <c r="F33" s="114">
        <v>18994</v>
      </c>
      <c r="G33" s="114">
        <v>4361</v>
      </c>
      <c r="H33" s="114">
        <v>24318</v>
      </c>
      <c r="I33" s="115">
        <v>10543</v>
      </c>
      <c r="J33" s="114">
        <v>8048</v>
      </c>
      <c r="K33" s="114">
        <v>2495</v>
      </c>
      <c r="L33" s="423">
        <v>3666</v>
      </c>
      <c r="M33" s="424">
        <v>5321</v>
      </c>
    </row>
    <row r="34" spans="1:13" ht="15" customHeight="1" x14ac:dyDescent="0.2">
      <c r="A34" s="422" t="s">
        <v>395</v>
      </c>
      <c r="B34" s="115">
        <v>64619</v>
      </c>
      <c r="C34" s="114">
        <v>32255</v>
      </c>
      <c r="D34" s="114">
        <v>32364</v>
      </c>
      <c r="E34" s="114">
        <v>45453</v>
      </c>
      <c r="F34" s="114">
        <v>19164</v>
      </c>
      <c r="G34" s="114">
        <v>4171</v>
      </c>
      <c r="H34" s="114">
        <v>24534</v>
      </c>
      <c r="I34" s="115">
        <v>10437</v>
      </c>
      <c r="J34" s="114">
        <v>7977</v>
      </c>
      <c r="K34" s="114">
        <v>2460</v>
      </c>
      <c r="L34" s="423">
        <v>5583</v>
      </c>
      <c r="M34" s="424">
        <v>5446</v>
      </c>
    </row>
    <row r="35" spans="1:13" ht="11.1" customHeight="1" x14ac:dyDescent="0.2">
      <c r="A35" s="422" t="s">
        <v>387</v>
      </c>
      <c r="B35" s="115">
        <v>66009</v>
      </c>
      <c r="C35" s="114">
        <v>33077</v>
      </c>
      <c r="D35" s="114">
        <v>32932</v>
      </c>
      <c r="E35" s="114">
        <v>46136</v>
      </c>
      <c r="F35" s="114">
        <v>19872</v>
      </c>
      <c r="G35" s="114">
        <v>4148</v>
      </c>
      <c r="H35" s="114">
        <v>25244</v>
      </c>
      <c r="I35" s="115">
        <v>10733</v>
      </c>
      <c r="J35" s="114">
        <v>8121</v>
      </c>
      <c r="K35" s="114">
        <v>2612</v>
      </c>
      <c r="L35" s="423">
        <v>5303</v>
      </c>
      <c r="M35" s="424">
        <v>3975</v>
      </c>
    </row>
    <row r="36" spans="1:13" ht="11.1" customHeight="1" x14ac:dyDescent="0.2">
      <c r="A36" s="422" t="s">
        <v>388</v>
      </c>
      <c r="B36" s="115">
        <v>66854</v>
      </c>
      <c r="C36" s="114">
        <v>33646</v>
      </c>
      <c r="D36" s="114">
        <v>33208</v>
      </c>
      <c r="E36" s="114">
        <v>46719</v>
      </c>
      <c r="F36" s="114">
        <v>20135</v>
      </c>
      <c r="G36" s="114">
        <v>4713</v>
      </c>
      <c r="H36" s="114">
        <v>25384</v>
      </c>
      <c r="I36" s="115">
        <v>10773</v>
      </c>
      <c r="J36" s="114">
        <v>8075</v>
      </c>
      <c r="K36" s="114">
        <v>2698</v>
      </c>
      <c r="L36" s="423">
        <v>5647</v>
      </c>
      <c r="M36" s="424">
        <v>4998</v>
      </c>
    </row>
    <row r="37" spans="1:13" s="110" customFormat="1" ht="11.1" customHeight="1" x14ac:dyDescent="0.2">
      <c r="A37" s="422" t="s">
        <v>389</v>
      </c>
      <c r="B37" s="115">
        <v>65200</v>
      </c>
      <c r="C37" s="114">
        <v>32496</v>
      </c>
      <c r="D37" s="114">
        <v>32704</v>
      </c>
      <c r="E37" s="114">
        <v>45324</v>
      </c>
      <c r="F37" s="114">
        <v>19876</v>
      </c>
      <c r="G37" s="114">
        <v>4478</v>
      </c>
      <c r="H37" s="114">
        <v>24889</v>
      </c>
      <c r="I37" s="115">
        <v>10566</v>
      </c>
      <c r="J37" s="114">
        <v>7955</v>
      </c>
      <c r="K37" s="114">
        <v>2611</v>
      </c>
      <c r="L37" s="423">
        <v>3511</v>
      </c>
      <c r="M37" s="424">
        <v>5272</v>
      </c>
    </row>
    <row r="38" spans="1:13" ht="15" customHeight="1" x14ac:dyDescent="0.2">
      <c r="A38" s="425" t="s">
        <v>396</v>
      </c>
      <c r="B38" s="115">
        <v>65736</v>
      </c>
      <c r="C38" s="114">
        <v>32918</v>
      </c>
      <c r="D38" s="114">
        <v>32818</v>
      </c>
      <c r="E38" s="114">
        <v>45605</v>
      </c>
      <c r="F38" s="114">
        <v>20131</v>
      </c>
      <c r="G38" s="114">
        <v>4351</v>
      </c>
      <c r="H38" s="114">
        <v>25136</v>
      </c>
      <c r="I38" s="115">
        <v>10330</v>
      </c>
      <c r="J38" s="114">
        <v>7784</v>
      </c>
      <c r="K38" s="114">
        <v>2546</v>
      </c>
      <c r="L38" s="423">
        <v>5348</v>
      </c>
      <c r="M38" s="424">
        <v>4945</v>
      </c>
    </row>
    <row r="39" spans="1:13" ht="11.1" customHeight="1" x14ac:dyDescent="0.2">
      <c r="A39" s="422" t="s">
        <v>387</v>
      </c>
      <c r="B39" s="115">
        <v>67411</v>
      </c>
      <c r="C39" s="114">
        <v>33912</v>
      </c>
      <c r="D39" s="114">
        <v>33499</v>
      </c>
      <c r="E39" s="114">
        <v>46553</v>
      </c>
      <c r="F39" s="114">
        <v>20858</v>
      </c>
      <c r="G39" s="114">
        <v>4405</v>
      </c>
      <c r="H39" s="114">
        <v>25881</v>
      </c>
      <c r="I39" s="115">
        <v>10658</v>
      </c>
      <c r="J39" s="114">
        <v>7931</v>
      </c>
      <c r="K39" s="114">
        <v>2727</v>
      </c>
      <c r="L39" s="423">
        <v>5795</v>
      </c>
      <c r="M39" s="424">
        <v>4148</v>
      </c>
    </row>
    <row r="40" spans="1:13" ht="11.1" customHeight="1" x14ac:dyDescent="0.2">
      <c r="A40" s="425" t="s">
        <v>388</v>
      </c>
      <c r="B40" s="115">
        <v>68398</v>
      </c>
      <c r="C40" s="114">
        <v>34538</v>
      </c>
      <c r="D40" s="114">
        <v>33860</v>
      </c>
      <c r="E40" s="114">
        <v>47325</v>
      </c>
      <c r="F40" s="114">
        <v>21073</v>
      </c>
      <c r="G40" s="114">
        <v>4927</v>
      </c>
      <c r="H40" s="114">
        <v>26182</v>
      </c>
      <c r="I40" s="115">
        <v>10645</v>
      </c>
      <c r="J40" s="114">
        <v>7875</v>
      </c>
      <c r="K40" s="114">
        <v>2770</v>
      </c>
      <c r="L40" s="423">
        <v>6138</v>
      </c>
      <c r="M40" s="424">
        <v>5443</v>
      </c>
    </row>
    <row r="41" spans="1:13" s="110" customFormat="1" ht="11.1" customHeight="1" x14ac:dyDescent="0.2">
      <c r="A41" s="422" t="s">
        <v>389</v>
      </c>
      <c r="B41" s="115">
        <v>67081</v>
      </c>
      <c r="C41" s="114">
        <v>33604</v>
      </c>
      <c r="D41" s="114">
        <v>33477</v>
      </c>
      <c r="E41" s="114">
        <v>46249</v>
      </c>
      <c r="F41" s="114">
        <v>20832</v>
      </c>
      <c r="G41" s="114">
        <v>4703</v>
      </c>
      <c r="H41" s="114">
        <v>25843</v>
      </c>
      <c r="I41" s="115">
        <v>10450</v>
      </c>
      <c r="J41" s="114">
        <v>7752</v>
      </c>
      <c r="K41" s="114">
        <v>2698</v>
      </c>
      <c r="L41" s="423">
        <v>3588</v>
      </c>
      <c r="M41" s="424">
        <v>5016</v>
      </c>
    </row>
    <row r="42" spans="1:13" ht="15" customHeight="1" x14ac:dyDescent="0.2">
      <c r="A42" s="422" t="s">
        <v>397</v>
      </c>
      <c r="B42" s="115">
        <v>66935</v>
      </c>
      <c r="C42" s="114">
        <v>33604</v>
      </c>
      <c r="D42" s="114">
        <v>33331</v>
      </c>
      <c r="E42" s="114">
        <v>46080</v>
      </c>
      <c r="F42" s="114">
        <v>20855</v>
      </c>
      <c r="G42" s="114">
        <v>4567</v>
      </c>
      <c r="H42" s="114">
        <v>25820</v>
      </c>
      <c r="I42" s="115">
        <v>10271</v>
      </c>
      <c r="J42" s="114">
        <v>7556</v>
      </c>
      <c r="K42" s="114">
        <v>2715</v>
      </c>
      <c r="L42" s="423">
        <v>5504</v>
      </c>
      <c r="M42" s="424">
        <v>5638</v>
      </c>
    </row>
    <row r="43" spans="1:13" ht="11.1" customHeight="1" x14ac:dyDescent="0.2">
      <c r="A43" s="422" t="s">
        <v>387</v>
      </c>
      <c r="B43" s="115">
        <v>68151</v>
      </c>
      <c r="C43" s="114">
        <v>34392</v>
      </c>
      <c r="D43" s="114">
        <v>33759</v>
      </c>
      <c r="E43" s="114">
        <v>46730</v>
      </c>
      <c r="F43" s="114">
        <v>21421</v>
      </c>
      <c r="G43" s="114">
        <v>4570</v>
      </c>
      <c r="H43" s="114">
        <v>26452</v>
      </c>
      <c r="I43" s="115">
        <v>10722</v>
      </c>
      <c r="J43" s="114">
        <v>7844</v>
      </c>
      <c r="K43" s="114">
        <v>2878</v>
      </c>
      <c r="L43" s="423">
        <v>5542</v>
      </c>
      <c r="M43" s="424">
        <v>4368</v>
      </c>
    </row>
    <row r="44" spans="1:13" ht="11.1" customHeight="1" x14ac:dyDescent="0.2">
      <c r="A44" s="422" t="s">
        <v>388</v>
      </c>
      <c r="B44" s="115">
        <v>69024</v>
      </c>
      <c r="C44" s="114">
        <v>34953</v>
      </c>
      <c r="D44" s="114">
        <v>34071</v>
      </c>
      <c r="E44" s="114">
        <v>47468</v>
      </c>
      <c r="F44" s="114">
        <v>21556</v>
      </c>
      <c r="G44" s="114">
        <v>5190</v>
      </c>
      <c r="H44" s="114">
        <v>26616</v>
      </c>
      <c r="I44" s="115">
        <v>10771</v>
      </c>
      <c r="J44" s="114">
        <v>7742</v>
      </c>
      <c r="K44" s="114">
        <v>3029</v>
      </c>
      <c r="L44" s="423">
        <v>6186</v>
      </c>
      <c r="M44" s="424">
        <v>5551</v>
      </c>
    </row>
    <row r="45" spans="1:13" s="110" customFormat="1" ht="11.1" customHeight="1" x14ac:dyDescent="0.2">
      <c r="A45" s="422" t="s">
        <v>389</v>
      </c>
      <c r="B45" s="115">
        <v>67860</v>
      </c>
      <c r="C45" s="114">
        <v>34217</v>
      </c>
      <c r="D45" s="114">
        <v>33643</v>
      </c>
      <c r="E45" s="114">
        <v>46566</v>
      </c>
      <c r="F45" s="114">
        <v>21294</v>
      </c>
      <c r="G45" s="114">
        <v>4947</v>
      </c>
      <c r="H45" s="114">
        <v>26327</v>
      </c>
      <c r="I45" s="115">
        <v>10530</v>
      </c>
      <c r="J45" s="114">
        <v>7616</v>
      </c>
      <c r="K45" s="114">
        <v>2914</v>
      </c>
      <c r="L45" s="423">
        <v>3525</v>
      </c>
      <c r="M45" s="424">
        <v>4822</v>
      </c>
    </row>
    <row r="46" spans="1:13" ht="15" customHeight="1" x14ac:dyDescent="0.2">
      <c r="A46" s="422" t="s">
        <v>398</v>
      </c>
      <c r="B46" s="115">
        <v>67746</v>
      </c>
      <c r="C46" s="114">
        <v>34319</v>
      </c>
      <c r="D46" s="114">
        <v>33427</v>
      </c>
      <c r="E46" s="114">
        <v>46484</v>
      </c>
      <c r="F46" s="114">
        <v>21262</v>
      </c>
      <c r="G46" s="114">
        <v>4820</v>
      </c>
      <c r="H46" s="114">
        <v>26312</v>
      </c>
      <c r="I46" s="115">
        <v>10441</v>
      </c>
      <c r="J46" s="114">
        <v>7524</v>
      </c>
      <c r="K46" s="114">
        <v>2917</v>
      </c>
      <c r="L46" s="423">
        <v>5116</v>
      </c>
      <c r="M46" s="424">
        <v>5269</v>
      </c>
    </row>
    <row r="47" spans="1:13" ht="11.1" customHeight="1" x14ac:dyDescent="0.2">
      <c r="A47" s="422" t="s">
        <v>387</v>
      </c>
      <c r="B47" s="115">
        <v>68933</v>
      </c>
      <c r="C47" s="114">
        <v>35019</v>
      </c>
      <c r="D47" s="114">
        <v>33914</v>
      </c>
      <c r="E47" s="114">
        <v>47122</v>
      </c>
      <c r="F47" s="114">
        <v>21811</v>
      </c>
      <c r="G47" s="114">
        <v>4942</v>
      </c>
      <c r="H47" s="114">
        <v>26833</v>
      </c>
      <c r="I47" s="115">
        <v>10795</v>
      </c>
      <c r="J47" s="114">
        <v>7672</v>
      </c>
      <c r="K47" s="114">
        <v>3123</v>
      </c>
      <c r="L47" s="423">
        <v>5546</v>
      </c>
      <c r="M47" s="424">
        <v>4386</v>
      </c>
    </row>
    <row r="48" spans="1:13" ht="11.1" customHeight="1" x14ac:dyDescent="0.2">
      <c r="A48" s="422" t="s">
        <v>388</v>
      </c>
      <c r="B48" s="115">
        <v>69111</v>
      </c>
      <c r="C48" s="114">
        <v>35269</v>
      </c>
      <c r="D48" s="114">
        <v>33842</v>
      </c>
      <c r="E48" s="114">
        <v>47431</v>
      </c>
      <c r="F48" s="114">
        <v>21680</v>
      </c>
      <c r="G48" s="114">
        <v>5481</v>
      </c>
      <c r="H48" s="114">
        <v>26698</v>
      </c>
      <c r="I48" s="115">
        <v>10808</v>
      </c>
      <c r="J48" s="114">
        <v>7615</v>
      </c>
      <c r="K48" s="114">
        <v>3193</v>
      </c>
      <c r="L48" s="423">
        <v>5961</v>
      </c>
      <c r="M48" s="424">
        <v>5487</v>
      </c>
    </row>
    <row r="49" spans="1:17" s="110" customFormat="1" ht="11.1" customHeight="1" x14ac:dyDescent="0.2">
      <c r="A49" s="422" t="s">
        <v>389</v>
      </c>
      <c r="B49" s="115">
        <v>67890</v>
      </c>
      <c r="C49" s="114">
        <v>34505</v>
      </c>
      <c r="D49" s="114">
        <v>33385</v>
      </c>
      <c r="E49" s="114">
        <v>46407</v>
      </c>
      <c r="F49" s="114">
        <v>21483</v>
      </c>
      <c r="G49" s="114">
        <v>5191</v>
      </c>
      <c r="H49" s="114">
        <v>26458</v>
      </c>
      <c r="I49" s="115">
        <v>10614</v>
      </c>
      <c r="J49" s="114">
        <v>7548</v>
      </c>
      <c r="K49" s="114">
        <v>3066</v>
      </c>
      <c r="L49" s="423">
        <v>4178</v>
      </c>
      <c r="M49" s="424">
        <v>5509</v>
      </c>
    </row>
    <row r="50" spans="1:17" ht="15" customHeight="1" x14ac:dyDescent="0.2">
      <c r="A50" s="422" t="s">
        <v>399</v>
      </c>
      <c r="B50" s="143">
        <v>67703</v>
      </c>
      <c r="C50" s="144">
        <v>34392</v>
      </c>
      <c r="D50" s="144">
        <v>33311</v>
      </c>
      <c r="E50" s="144">
        <v>46206</v>
      </c>
      <c r="F50" s="144">
        <v>21497</v>
      </c>
      <c r="G50" s="144">
        <v>5065</v>
      </c>
      <c r="H50" s="144">
        <v>26511</v>
      </c>
      <c r="I50" s="143">
        <v>10174</v>
      </c>
      <c r="J50" s="144">
        <v>7242</v>
      </c>
      <c r="K50" s="144">
        <v>2932</v>
      </c>
      <c r="L50" s="426">
        <v>5676</v>
      </c>
      <c r="M50" s="427">
        <v>5982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-6.3472382133262478E-2</v>
      </c>
      <c r="C6" s="480">
        <f>'Tabelle 3.3'!J11</f>
        <v>-2.5572263193180729</v>
      </c>
      <c r="D6" s="481">
        <f t="shared" ref="D6:E9" si="0">IF(OR(AND(B6&gt;=-50,B6&lt;=50),ISNUMBER(B6)=FALSE),B6,"")</f>
        <v>-6.3472382133262478E-2</v>
      </c>
      <c r="E6" s="481">
        <f t="shared" si="0"/>
        <v>-2.5572263193180729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-6.3472382133262478E-2</v>
      </c>
      <c r="C14" s="480">
        <f>'Tabelle 3.3'!J11</f>
        <v>-2.5572263193180729</v>
      </c>
      <c r="D14" s="481">
        <f>IF(OR(AND(B14&gt;=-50,B14&lt;=50),ISNUMBER(B14)=FALSE),B14,"")</f>
        <v>-6.3472382133262478E-2</v>
      </c>
      <c r="E14" s="481">
        <f>IF(OR(AND(C14&gt;=-50,C14&lt;=50),ISNUMBER(C14)=FALSE),C14,"")</f>
        <v>-2.5572263193180729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0.58801911062109513</v>
      </c>
      <c r="C15" s="480">
        <f>'Tabelle 3.3'!J12</f>
        <v>6.9672131147540988</v>
      </c>
      <c r="D15" s="481">
        <f t="shared" ref="D15:E45" si="3">IF(OR(AND(B15&gt;=-50,B15&lt;=50),ISNUMBER(B15)=FALSE),B15,"")</f>
        <v>0.58801911062109513</v>
      </c>
      <c r="E15" s="481">
        <f t="shared" si="3"/>
        <v>6.9672131147540988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3.4327009936766033</v>
      </c>
      <c r="C16" s="480">
        <f>'Tabelle 3.3'!J13</f>
        <v>-2.2222222222222223</v>
      </c>
      <c r="D16" s="481">
        <f t="shared" si="3"/>
        <v>3.4327009936766033</v>
      </c>
      <c r="E16" s="481">
        <f t="shared" si="3"/>
        <v>-2.2222222222222223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-6.6763954761036119</v>
      </c>
      <c r="C17" s="480">
        <f>'Tabelle 3.3'!J14</f>
        <v>-1.4945652173913044</v>
      </c>
      <c r="D17" s="481">
        <f t="shared" si="3"/>
        <v>-6.6763954761036119</v>
      </c>
      <c r="E17" s="481">
        <f t="shared" si="3"/>
        <v>-1.4945652173913044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-2.9266096352994149</v>
      </c>
      <c r="C18" s="480">
        <f>'Tabelle 3.3'!J15</f>
        <v>0.23255813953488372</v>
      </c>
      <c r="D18" s="481">
        <f t="shared" si="3"/>
        <v>-2.9266096352994149</v>
      </c>
      <c r="E18" s="481">
        <f t="shared" si="3"/>
        <v>0.23255813953488372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-1.9625334522747546</v>
      </c>
      <c r="C19" s="480">
        <f>'Tabelle 3.3'!J16</f>
        <v>-1.9455252918287937</v>
      </c>
      <c r="D19" s="481">
        <f t="shared" si="3"/>
        <v>-1.9625334522747546</v>
      </c>
      <c r="E19" s="481">
        <f t="shared" si="3"/>
        <v>-1.9455252918287937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-26.086956521739129</v>
      </c>
      <c r="C20" s="480">
        <f>'Tabelle 3.3'!J17</f>
        <v>-14.285714285714286</v>
      </c>
      <c r="D20" s="481">
        <f t="shared" si="3"/>
        <v>-26.086956521739129</v>
      </c>
      <c r="E20" s="481">
        <f t="shared" si="3"/>
        <v>-14.285714285714286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-0.62490474013107755</v>
      </c>
      <c r="C21" s="480">
        <f>'Tabelle 3.3'!J18</f>
        <v>0.83798882681564246</v>
      </c>
      <c r="D21" s="481">
        <f t="shared" si="3"/>
        <v>-0.62490474013107755</v>
      </c>
      <c r="E21" s="481">
        <f t="shared" si="3"/>
        <v>0.83798882681564246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1.6888150609080841</v>
      </c>
      <c r="C22" s="480">
        <f>'Tabelle 3.3'!J19</f>
        <v>3.8101186758276078</v>
      </c>
      <c r="D22" s="481">
        <f t="shared" si="3"/>
        <v>1.6888150609080841</v>
      </c>
      <c r="E22" s="481">
        <f t="shared" si="3"/>
        <v>3.8101186758276078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-1.8152573529411764</v>
      </c>
      <c r="C23" s="480">
        <f>'Tabelle 3.3'!J20</f>
        <v>-10.406091370558375</v>
      </c>
      <c r="D23" s="481">
        <f t="shared" si="3"/>
        <v>-1.8152573529411764</v>
      </c>
      <c r="E23" s="481">
        <f t="shared" si="3"/>
        <v>-10.406091370558375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2.3891625615763545</v>
      </c>
      <c r="C24" s="480">
        <f>'Tabelle 3.3'!J21</f>
        <v>-10.187265917602996</v>
      </c>
      <c r="D24" s="481">
        <f t="shared" si="3"/>
        <v>2.3891625615763545</v>
      </c>
      <c r="E24" s="481">
        <f t="shared" si="3"/>
        <v>-10.187265917602996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6.3855421686746991</v>
      </c>
      <c r="C25" s="480">
        <f>'Tabelle 3.3'!J22</f>
        <v>8.0808080808080813</v>
      </c>
      <c r="D25" s="481">
        <f t="shared" si="3"/>
        <v>6.3855421686746991</v>
      </c>
      <c r="E25" s="481">
        <f t="shared" si="3"/>
        <v>8.0808080808080813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-14.910536779324056</v>
      </c>
      <c r="C26" s="480">
        <f>'Tabelle 3.3'!J23</f>
        <v>5.4054054054054053</v>
      </c>
      <c r="D26" s="481">
        <f t="shared" si="3"/>
        <v>-14.910536779324056</v>
      </c>
      <c r="E26" s="481">
        <f t="shared" si="3"/>
        <v>5.4054054054054053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18.774815655133295</v>
      </c>
      <c r="C27" s="480">
        <f>'Tabelle 3.3'!J24</f>
        <v>-4.325699745547074</v>
      </c>
      <c r="D27" s="481">
        <f t="shared" si="3"/>
        <v>18.774815655133295</v>
      </c>
      <c r="E27" s="481">
        <f t="shared" si="3"/>
        <v>-4.325699745547074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0.27786353812905218</v>
      </c>
      <c r="C28" s="480">
        <f>'Tabelle 3.3'!J25</f>
        <v>-5.6239015817223201</v>
      </c>
      <c r="D28" s="481">
        <f t="shared" si="3"/>
        <v>0.27786353812905218</v>
      </c>
      <c r="E28" s="481">
        <f t="shared" si="3"/>
        <v>-5.6239015817223201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-3.0612244897959182</v>
      </c>
      <c r="C29" s="480">
        <f>'Tabelle 3.3'!J26</f>
        <v>-22.222222222222221</v>
      </c>
      <c r="D29" s="481">
        <f t="shared" si="3"/>
        <v>-3.0612244897959182</v>
      </c>
      <c r="E29" s="481">
        <f t="shared" si="3"/>
        <v>-22.222222222222221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1.1363636363636365</v>
      </c>
      <c r="C30" s="480">
        <f>'Tabelle 3.3'!J27</f>
        <v>3.4482758620689653</v>
      </c>
      <c r="D30" s="481">
        <f t="shared" si="3"/>
        <v>1.1363636363636365</v>
      </c>
      <c r="E30" s="481">
        <f t="shared" si="3"/>
        <v>3.4482758620689653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0.86399999999999999</v>
      </c>
      <c r="C31" s="480">
        <f>'Tabelle 3.3'!J28</f>
        <v>-7.1428571428571432</v>
      </c>
      <c r="D31" s="481">
        <f t="shared" si="3"/>
        <v>0.86399999999999999</v>
      </c>
      <c r="E31" s="481">
        <f t="shared" si="3"/>
        <v>-7.1428571428571432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-0.72157690953889475</v>
      </c>
      <c r="C32" s="480">
        <f>'Tabelle 3.3'!J29</f>
        <v>-5.9171597633136095</v>
      </c>
      <c r="D32" s="481">
        <f t="shared" si="3"/>
        <v>-0.72157690953889475</v>
      </c>
      <c r="E32" s="481">
        <f t="shared" si="3"/>
        <v>-5.9171597633136095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3.5136010362694301</v>
      </c>
      <c r="C33" s="480">
        <f>'Tabelle 3.3'!J30</f>
        <v>3.5019455252918288</v>
      </c>
      <c r="D33" s="481">
        <f t="shared" si="3"/>
        <v>3.5136010362694301</v>
      </c>
      <c r="E33" s="481">
        <f t="shared" si="3"/>
        <v>3.5019455252918288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-21.84873949579832</v>
      </c>
      <c r="C34" s="480">
        <f>'Tabelle 3.3'!J31</f>
        <v>-2.1300448430493275</v>
      </c>
      <c r="D34" s="481">
        <f t="shared" si="3"/>
        <v>-21.84873949579832</v>
      </c>
      <c r="E34" s="481">
        <f t="shared" si="3"/>
        <v>-2.1300448430493275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0.58801911062109513</v>
      </c>
      <c r="C37" s="480">
        <f>'Tabelle 3.3'!J34</f>
        <v>6.9672131147540988</v>
      </c>
      <c r="D37" s="481">
        <f t="shared" si="3"/>
        <v>0.58801911062109513</v>
      </c>
      <c r="E37" s="481">
        <f t="shared" si="3"/>
        <v>6.9672131147540988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-3.4736643383047006</v>
      </c>
      <c r="C38" s="480">
        <f>'Tabelle 3.3'!J35</f>
        <v>-0.45395590142671854</v>
      </c>
      <c r="D38" s="481">
        <f t="shared" si="3"/>
        <v>-3.4736643383047006</v>
      </c>
      <c r="E38" s="481">
        <f t="shared" si="3"/>
        <v>-0.45395590142671854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1.0033785158953068</v>
      </c>
      <c r="C39" s="480">
        <f>'Tabelle 3.3'!J36</f>
        <v>-3.4954226608013315</v>
      </c>
      <c r="D39" s="481">
        <f t="shared" si="3"/>
        <v>1.0033785158953068</v>
      </c>
      <c r="E39" s="481">
        <f t="shared" si="3"/>
        <v>-3.4954226608013315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1.0033785158953068</v>
      </c>
      <c r="C45" s="480">
        <f>'Tabelle 3.3'!J36</f>
        <v>-3.4954226608013315</v>
      </c>
      <c r="D45" s="481">
        <f t="shared" si="3"/>
        <v>1.0033785158953068</v>
      </c>
      <c r="E45" s="481">
        <f t="shared" si="3"/>
        <v>-3.4954226608013315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62369</v>
      </c>
      <c r="C51" s="487">
        <v>8533</v>
      </c>
      <c r="D51" s="487">
        <v>2201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64338</v>
      </c>
      <c r="C52" s="487">
        <v>8531</v>
      </c>
      <c r="D52" s="487">
        <v>2359</v>
      </c>
      <c r="E52" s="488">
        <f t="shared" ref="E52:G70" si="11">IF($A$51=37802,IF(COUNTBLANK(B$51:B$70)&gt;0,#N/A,B52/B$51*100),IF(COUNTBLANK(B$51:B$75)&gt;0,#N/A,B52/B$51*100))</f>
        <v>103.15701710785807</v>
      </c>
      <c r="F52" s="488">
        <f t="shared" si="11"/>
        <v>99.976561584436894</v>
      </c>
      <c r="G52" s="488">
        <f t="shared" si="11"/>
        <v>107.17855520218083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64720</v>
      </c>
      <c r="C53" s="487">
        <v>8546</v>
      </c>
      <c r="D53" s="487">
        <v>2519</v>
      </c>
      <c r="E53" s="488">
        <f t="shared" si="11"/>
        <v>103.76950087383155</v>
      </c>
      <c r="F53" s="488">
        <f t="shared" si="11"/>
        <v>100.1523497011602</v>
      </c>
      <c r="G53" s="488">
        <f t="shared" si="11"/>
        <v>114.44797819173102</v>
      </c>
      <c r="H53" s="489">
        <f>IF(ISERROR(L53)=TRUE,IF(MONTH(A53)=MONTH(MAX(A$51:A$75)),A53,""),"")</f>
        <v>41883</v>
      </c>
      <c r="I53" s="488">
        <f t="shared" si="12"/>
        <v>103.76950087383155</v>
      </c>
      <c r="J53" s="488">
        <f t="shared" si="10"/>
        <v>100.1523497011602</v>
      </c>
      <c r="K53" s="488">
        <f t="shared" si="10"/>
        <v>114.44797819173102</v>
      </c>
      <c r="L53" s="488" t="e">
        <f t="shared" si="13"/>
        <v>#N/A</v>
      </c>
    </row>
    <row r="54" spans="1:14" ht="15" customHeight="1" x14ac:dyDescent="0.2">
      <c r="A54" s="490" t="s">
        <v>462</v>
      </c>
      <c r="B54" s="487">
        <v>62938</v>
      </c>
      <c r="C54" s="487">
        <v>8557</v>
      </c>
      <c r="D54" s="487">
        <v>2412</v>
      </c>
      <c r="E54" s="488">
        <f t="shared" si="11"/>
        <v>100.9123122063846</v>
      </c>
      <c r="F54" s="488">
        <f t="shared" si="11"/>
        <v>100.28126098675729</v>
      </c>
      <c r="G54" s="488">
        <f t="shared" si="11"/>
        <v>109.58655156746933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63096</v>
      </c>
      <c r="C55" s="487">
        <v>7929</v>
      </c>
      <c r="D55" s="487">
        <v>2327</v>
      </c>
      <c r="E55" s="488">
        <f t="shared" si="11"/>
        <v>101.16564318812232</v>
      </c>
      <c r="F55" s="488">
        <f t="shared" si="11"/>
        <v>92.92159849994141</v>
      </c>
      <c r="G55" s="488">
        <f t="shared" si="11"/>
        <v>105.72467060427077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65002</v>
      </c>
      <c r="C56" s="487">
        <v>8073</v>
      </c>
      <c r="D56" s="487">
        <v>2492</v>
      </c>
      <c r="E56" s="488">
        <f t="shared" si="11"/>
        <v>104.22164857541406</v>
      </c>
      <c r="F56" s="488">
        <f t="shared" si="11"/>
        <v>94.609164420485172</v>
      </c>
      <c r="G56" s="488">
        <f t="shared" si="11"/>
        <v>113.22126306224443</v>
      </c>
      <c r="H56" s="489" t="str">
        <f t="shared" si="14"/>
        <v/>
      </c>
      <c r="I56" s="488" t="str">
        <f t="shared" si="12"/>
        <v/>
      </c>
      <c r="J56" s="488" t="str">
        <f t="shared" si="10"/>
        <v/>
      </c>
      <c r="K56" s="488" t="str">
        <f t="shared" si="10"/>
        <v/>
      </c>
      <c r="L56" s="488" t="e">
        <f t="shared" si="13"/>
        <v>#N/A</v>
      </c>
    </row>
    <row r="57" spans="1:14" ht="15" customHeight="1" x14ac:dyDescent="0.2">
      <c r="A57" s="490">
        <v>42248</v>
      </c>
      <c r="B57" s="487">
        <v>66006</v>
      </c>
      <c r="C57" s="487">
        <v>8062</v>
      </c>
      <c r="D57" s="487">
        <v>2636</v>
      </c>
      <c r="E57" s="488">
        <f t="shared" si="11"/>
        <v>105.83142266189934</v>
      </c>
      <c r="F57" s="488">
        <f t="shared" si="11"/>
        <v>94.480253134888088</v>
      </c>
      <c r="G57" s="488">
        <f t="shared" si="11"/>
        <v>119.76374375283963</v>
      </c>
      <c r="H57" s="489">
        <f t="shared" si="14"/>
        <v>42248</v>
      </c>
      <c r="I57" s="488">
        <f t="shared" si="12"/>
        <v>105.83142266189934</v>
      </c>
      <c r="J57" s="488">
        <f t="shared" si="10"/>
        <v>94.480253134888088</v>
      </c>
      <c r="K57" s="488">
        <f t="shared" si="10"/>
        <v>119.76374375283963</v>
      </c>
      <c r="L57" s="488" t="e">
        <f t="shared" si="13"/>
        <v>#N/A</v>
      </c>
    </row>
    <row r="58" spans="1:14" ht="15" customHeight="1" x14ac:dyDescent="0.2">
      <c r="A58" s="490" t="s">
        <v>465</v>
      </c>
      <c r="B58" s="487">
        <v>64425</v>
      </c>
      <c r="C58" s="487">
        <v>8048</v>
      </c>
      <c r="D58" s="487">
        <v>2495</v>
      </c>
      <c r="E58" s="488">
        <f t="shared" si="11"/>
        <v>103.29650948387821</v>
      </c>
      <c r="F58" s="488">
        <f t="shared" si="11"/>
        <v>94.31618422594633</v>
      </c>
      <c r="G58" s="488">
        <f t="shared" si="11"/>
        <v>113.3575647432985</v>
      </c>
      <c r="H58" s="489" t="str">
        <f t="shared" si="14"/>
        <v/>
      </c>
      <c r="I58" s="488" t="str">
        <f t="shared" si="12"/>
        <v/>
      </c>
      <c r="J58" s="488" t="str">
        <f t="shared" si="10"/>
        <v/>
      </c>
      <c r="K58" s="488" t="str">
        <f t="shared" si="10"/>
        <v/>
      </c>
      <c r="L58" s="488" t="e">
        <f t="shared" si="13"/>
        <v>#N/A</v>
      </c>
    </row>
    <row r="59" spans="1:14" ht="15" customHeight="1" x14ac:dyDescent="0.2">
      <c r="A59" s="490" t="s">
        <v>466</v>
      </c>
      <c r="B59" s="487">
        <v>64619</v>
      </c>
      <c r="C59" s="487">
        <v>7977</v>
      </c>
      <c r="D59" s="487">
        <v>2460</v>
      </c>
      <c r="E59" s="488">
        <f t="shared" si="11"/>
        <v>103.60756144879669</v>
      </c>
      <c r="F59" s="488">
        <f t="shared" si="11"/>
        <v>93.484120473455988</v>
      </c>
      <c r="G59" s="488">
        <f t="shared" si="11"/>
        <v>111.7673784643344</v>
      </c>
      <c r="H59" s="489" t="str">
        <f t="shared" si="14"/>
        <v/>
      </c>
      <c r="I59" s="488" t="str">
        <f t="shared" si="12"/>
        <v/>
      </c>
      <c r="J59" s="488" t="str">
        <f t="shared" si="10"/>
        <v/>
      </c>
      <c r="K59" s="488" t="str">
        <f t="shared" si="10"/>
        <v/>
      </c>
      <c r="L59" s="488" t="e">
        <f t="shared" si="13"/>
        <v>#N/A</v>
      </c>
    </row>
    <row r="60" spans="1:14" ht="15" customHeight="1" x14ac:dyDescent="0.2">
      <c r="A60" s="490" t="s">
        <v>467</v>
      </c>
      <c r="B60" s="487">
        <v>66009</v>
      </c>
      <c r="C60" s="487">
        <v>8121</v>
      </c>
      <c r="D60" s="487">
        <v>2612</v>
      </c>
      <c r="E60" s="488">
        <f t="shared" si="11"/>
        <v>105.83623274383108</v>
      </c>
      <c r="F60" s="488">
        <f t="shared" si="11"/>
        <v>95.171686393999764</v>
      </c>
      <c r="G60" s="488">
        <f t="shared" si="11"/>
        <v>118.6733303044071</v>
      </c>
      <c r="H60" s="489" t="str">
        <f t="shared" si="14"/>
        <v/>
      </c>
      <c r="I60" s="488" t="str">
        <f t="shared" si="12"/>
        <v/>
      </c>
      <c r="J60" s="488" t="str">
        <f t="shared" si="10"/>
        <v/>
      </c>
      <c r="K60" s="488" t="str">
        <f t="shared" si="10"/>
        <v/>
      </c>
      <c r="L60" s="488" t="e">
        <f t="shared" si="13"/>
        <v>#N/A</v>
      </c>
    </row>
    <row r="61" spans="1:14" ht="15" customHeight="1" x14ac:dyDescent="0.2">
      <c r="A61" s="490">
        <v>42614</v>
      </c>
      <c r="B61" s="487">
        <v>66854</v>
      </c>
      <c r="C61" s="487">
        <v>8075</v>
      </c>
      <c r="D61" s="487">
        <v>2698</v>
      </c>
      <c r="E61" s="488">
        <f t="shared" si="11"/>
        <v>107.19107248793472</v>
      </c>
      <c r="F61" s="488">
        <f t="shared" si="11"/>
        <v>94.632602836048278</v>
      </c>
      <c r="G61" s="488">
        <f t="shared" si="11"/>
        <v>122.58064516129032</v>
      </c>
      <c r="H61" s="489">
        <f t="shared" si="14"/>
        <v>42614</v>
      </c>
      <c r="I61" s="488">
        <f t="shared" si="12"/>
        <v>107.19107248793472</v>
      </c>
      <c r="J61" s="488">
        <f t="shared" si="10"/>
        <v>94.632602836048278</v>
      </c>
      <c r="K61" s="488">
        <f t="shared" si="10"/>
        <v>122.58064516129032</v>
      </c>
      <c r="L61" s="488" t="e">
        <f t="shared" si="13"/>
        <v>#N/A</v>
      </c>
    </row>
    <row r="62" spans="1:14" ht="15" customHeight="1" x14ac:dyDescent="0.2">
      <c r="A62" s="490" t="s">
        <v>468</v>
      </c>
      <c r="B62" s="487">
        <v>65200</v>
      </c>
      <c r="C62" s="487">
        <v>7955</v>
      </c>
      <c r="D62" s="487">
        <v>2611</v>
      </c>
      <c r="E62" s="488">
        <f t="shared" si="11"/>
        <v>104.53911398290818</v>
      </c>
      <c r="F62" s="488">
        <f t="shared" si="11"/>
        <v>93.226297902261805</v>
      </c>
      <c r="G62" s="488">
        <f t="shared" si="11"/>
        <v>118.6278964107224</v>
      </c>
      <c r="H62" s="489" t="str">
        <f t="shared" si="14"/>
        <v/>
      </c>
      <c r="I62" s="488" t="str">
        <f t="shared" si="12"/>
        <v/>
      </c>
      <c r="J62" s="488" t="str">
        <f t="shared" si="10"/>
        <v/>
      </c>
      <c r="K62" s="488" t="str">
        <f t="shared" si="10"/>
        <v/>
      </c>
      <c r="L62" s="488" t="e">
        <f t="shared" si="13"/>
        <v>#N/A</v>
      </c>
    </row>
    <row r="63" spans="1:14" ht="15" customHeight="1" x14ac:dyDescent="0.2">
      <c r="A63" s="490" t="s">
        <v>469</v>
      </c>
      <c r="B63" s="487">
        <v>65736</v>
      </c>
      <c r="C63" s="487">
        <v>7784</v>
      </c>
      <c r="D63" s="487">
        <v>2546</v>
      </c>
      <c r="E63" s="488">
        <f t="shared" si="11"/>
        <v>105.39851528804374</v>
      </c>
      <c r="F63" s="488">
        <f t="shared" si="11"/>
        <v>91.222313371616082</v>
      </c>
      <c r="G63" s="488">
        <f t="shared" si="11"/>
        <v>115.67469332121763</v>
      </c>
      <c r="H63" s="489" t="str">
        <f t="shared" si="14"/>
        <v/>
      </c>
      <c r="I63" s="488" t="str">
        <f t="shared" si="12"/>
        <v/>
      </c>
      <c r="J63" s="488" t="str">
        <f t="shared" si="10"/>
        <v/>
      </c>
      <c r="K63" s="488" t="str">
        <f t="shared" si="10"/>
        <v/>
      </c>
      <c r="L63" s="488" t="e">
        <f t="shared" si="13"/>
        <v>#N/A</v>
      </c>
    </row>
    <row r="64" spans="1:14" ht="15" customHeight="1" x14ac:dyDescent="0.2">
      <c r="A64" s="490" t="s">
        <v>470</v>
      </c>
      <c r="B64" s="487">
        <v>67411</v>
      </c>
      <c r="C64" s="487">
        <v>7931</v>
      </c>
      <c r="D64" s="487">
        <v>2727</v>
      </c>
      <c r="E64" s="488">
        <f t="shared" si="11"/>
        <v>108.08414436659237</v>
      </c>
      <c r="F64" s="488">
        <f t="shared" si="11"/>
        <v>92.945036915504502</v>
      </c>
      <c r="G64" s="488">
        <f t="shared" si="11"/>
        <v>123.8982280781463</v>
      </c>
      <c r="H64" s="489" t="str">
        <f t="shared" si="14"/>
        <v/>
      </c>
      <c r="I64" s="488" t="str">
        <f t="shared" si="12"/>
        <v/>
      </c>
      <c r="J64" s="488" t="str">
        <f t="shared" si="10"/>
        <v/>
      </c>
      <c r="K64" s="488" t="str">
        <f t="shared" si="10"/>
        <v/>
      </c>
      <c r="L64" s="488" t="e">
        <f t="shared" si="13"/>
        <v>#N/A</v>
      </c>
    </row>
    <row r="65" spans="1:12" ht="15" customHeight="1" x14ac:dyDescent="0.2">
      <c r="A65" s="490">
        <v>42979</v>
      </c>
      <c r="B65" s="487">
        <v>68398</v>
      </c>
      <c r="C65" s="487">
        <v>7875</v>
      </c>
      <c r="D65" s="487">
        <v>2770</v>
      </c>
      <c r="E65" s="488">
        <f t="shared" si="11"/>
        <v>109.66666132213119</v>
      </c>
      <c r="F65" s="488">
        <f t="shared" si="11"/>
        <v>92.288761279737486</v>
      </c>
      <c r="G65" s="488">
        <f t="shared" si="11"/>
        <v>125.85188550658792</v>
      </c>
      <c r="H65" s="489">
        <f t="shared" si="14"/>
        <v>42979</v>
      </c>
      <c r="I65" s="488">
        <f t="shared" si="12"/>
        <v>109.66666132213119</v>
      </c>
      <c r="J65" s="488">
        <f t="shared" si="10"/>
        <v>92.288761279737486</v>
      </c>
      <c r="K65" s="488">
        <f t="shared" si="10"/>
        <v>125.85188550658792</v>
      </c>
      <c r="L65" s="488" t="e">
        <f t="shared" si="13"/>
        <v>#N/A</v>
      </c>
    </row>
    <row r="66" spans="1:12" ht="15" customHeight="1" x14ac:dyDescent="0.2">
      <c r="A66" s="490" t="s">
        <v>471</v>
      </c>
      <c r="B66" s="487">
        <v>67081</v>
      </c>
      <c r="C66" s="487">
        <v>7752</v>
      </c>
      <c r="D66" s="487">
        <v>2698</v>
      </c>
      <c r="E66" s="488">
        <f t="shared" si="11"/>
        <v>107.5550353541022</v>
      </c>
      <c r="F66" s="488">
        <f t="shared" si="11"/>
        <v>90.847298722606354</v>
      </c>
      <c r="G66" s="488">
        <f t="shared" si="11"/>
        <v>122.58064516129032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66935</v>
      </c>
      <c r="C67" s="487">
        <v>7556</v>
      </c>
      <c r="D67" s="487">
        <v>2715</v>
      </c>
      <c r="E67" s="488">
        <f t="shared" si="11"/>
        <v>107.32094470009139</v>
      </c>
      <c r="F67" s="488">
        <f t="shared" si="11"/>
        <v>88.550333997421774</v>
      </c>
      <c r="G67" s="488">
        <f t="shared" si="11"/>
        <v>123.35302135393003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68151</v>
      </c>
      <c r="C68" s="487">
        <v>7844</v>
      </c>
      <c r="D68" s="487">
        <v>2878</v>
      </c>
      <c r="E68" s="488">
        <f t="shared" si="11"/>
        <v>109.27063124308552</v>
      </c>
      <c r="F68" s="488">
        <f t="shared" si="11"/>
        <v>91.925465838509311</v>
      </c>
      <c r="G68" s="488">
        <f t="shared" si="11"/>
        <v>130.7587460245343</v>
      </c>
      <c r="H68" s="489" t="str">
        <f t="shared" si="14"/>
        <v/>
      </c>
      <c r="I68" s="488" t="str">
        <f t="shared" si="12"/>
        <v/>
      </c>
      <c r="J68" s="488" t="str">
        <f t="shared" si="12"/>
        <v/>
      </c>
      <c r="K68" s="488" t="str">
        <f t="shared" si="12"/>
        <v/>
      </c>
      <c r="L68" s="488" t="e">
        <f t="shared" si="13"/>
        <v>#N/A</v>
      </c>
    </row>
    <row r="69" spans="1:12" ht="15" customHeight="1" x14ac:dyDescent="0.2">
      <c r="A69" s="490">
        <v>43344</v>
      </c>
      <c r="B69" s="487">
        <v>69024</v>
      </c>
      <c r="C69" s="487">
        <v>7742</v>
      </c>
      <c r="D69" s="487">
        <v>3029</v>
      </c>
      <c r="E69" s="488">
        <f t="shared" si="11"/>
        <v>110.67036508521862</v>
      </c>
      <c r="F69" s="488">
        <f t="shared" si="11"/>
        <v>90.730106644790808</v>
      </c>
      <c r="G69" s="488">
        <f t="shared" si="11"/>
        <v>137.6192639709223</v>
      </c>
      <c r="H69" s="489">
        <f t="shared" si="14"/>
        <v>43344</v>
      </c>
      <c r="I69" s="488">
        <f t="shared" si="12"/>
        <v>110.67036508521862</v>
      </c>
      <c r="J69" s="488">
        <f t="shared" si="12"/>
        <v>90.730106644790808</v>
      </c>
      <c r="K69" s="488">
        <f t="shared" si="12"/>
        <v>137.6192639709223</v>
      </c>
      <c r="L69" s="488" t="e">
        <f t="shared" si="13"/>
        <v>#N/A</v>
      </c>
    </row>
    <row r="70" spans="1:12" ht="15" customHeight="1" x14ac:dyDescent="0.2">
      <c r="A70" s="490" t="s">
        <v>474</v>
      </c>
      <c r="B70" s="487">
        <v>67860</v>
      </c>
      <c r="C70" s="487">
        <v>7616</v>
      </c>
      <c r="D70" s="487">
        <v>2914</v>
      </c>
      <c r="E70" s="488">
        <f t="shared" si="11"/>
        <v>108.80405329570782</v>
      </c>
      <c r="F70" s="488">
        <f t="shared" si="11"/>
        <v>89.253486464315017</v>
      </c>
      <c r="G70" s="488">
        <f t="shared" si="11"/>
        <v>132.3943661971831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67746</v>
      </c>
      <c r="C71" s="487">
        <v>7524</v>
      </c>
      <c r="D71" s="487">
        <v>2917</v>
      </c>
      <c r="E71" s="491">
        <f t="shared" ref="E71:G75" si="15">IF($A$51=37802,IF(COUNTBLANK(B$51:B$70)&gt;0,#N/A,IF(ISBLANK(B71)=FALSE,B71/B$51*100,#N/A)),IF(COUNTBLANK(B$51:B$75)&gt;0,#N/A,B71/B$51*100))</f>
        <v>108.6212701823021</v>
      </c>
      <c r="F71" s="491">
        <f t="shared" si="15"/>
        <v>88.175319348412046</v>
      </c>
      <c r="G71" s="491">
        <f t="shared" si="15"/>
        <v>132.53066787823718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68933</v>
      </c>
      <c r="C72" s="487">
        <v>7672</v>
      </c>
      <c r="D72" s="487">
        <v>3123</v>
      </c>
      <c r="E72" s="491">
        <f t="shared" si="15"/>
        <v>110.52445926662284</v>
      </c>
      <c r="F72" s="491">
        <f t="shared" si="15"/>
        <v>89.909762100082034</v>
      </c>
      <c r="G72" s="491">
        <f t="shared" si="15"/>
        <v>141.89004997728304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69111</v>
      </c>
      <c r="C73" s="487">
        <v>7615</v>
      </c>
      <c r="D73" s="487">
        <v>3193</v>
      </c>
      <c r="E73" s="491">
        <f t="shared" si="15"/>
        <v>110.80985746123875</v>
      </c>
      <c r="F73" s="491">
        <f t="shared" si="15"/>
        <v>89.24176725653345</v>
      </c>
      <c r="G73" s="491">
        <f t="shared" si="15"/>
        <v>145.07042253521126</v>
      </c>
      <c r="H73" s="492">
        <f>IF(A$51=37802,IF(ISERROR(L73)=TRUE,IF(ISBLANK(A73)=FALSE,IF(MONTH(A73)=MONTH(MAX(A$51:A$75)),A73,""),""),""),IF(ISERROR(L73)=TRUE,IF(MONTH(A73)=MONTH(MAX(A$51:A$75)),A73,""),""))</f>
        <v>43709</v>
      </c>
      <c r="I73" s="488">
        <f t="shared" si="12"/>
        <v>110.80985746123875</v>
      </c>
      <c r="J73" s="488">
        <f t="shared" si="12"/>
        <v>89.24176725653345</v>
      </c>
      <c r="K73" s="488">
        <f t="shared" si="12"/>
        <v>145.07042253521126</v>
      </c>
      <c r="L73" s="488" t="e">
        <f t="shared" si="13"/>
        <v>#N/A</v>
      </c>
    </row>
    <row r="74" spans="1:12" ht="15" customHeight="1" x14ac:dyDescent="0.2">
      <c r="A74" s="490" t="s">
        <v>477</v>
      </c>
      <c r="B74" s="487">
        <v>67890</v>
      </c>
      <c r="C74" s="487">
        <v>7548</v>
      </c>
      <c r="D74" s="487">
        <v>3066</v>
      </c>
      <c r="E74" s="491">
        <f t="shared" si="15"/>
        <v>108.85215411502509</v>
      </c>
      <c r="F74" s="491">
        <f t="shared" si="15"/>
        <v>88.456580335169349</v>
      </c>
      <c r="G74" s="491">
        <f t="shared" si="15"/>
        <v>139.30031803725581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67703</v>
      </c>
      <c r="C75" s="493">
        <v>7242</v>
      </c>
      <c r="D75" s="493">
        <v>2932</v>
      </c>
      <c r="E75" s="491">
        <f t="shared" si="15"/>
        <v>108.552325674614</v>
      </c>
      <c r="F75" s="491">
        <f t="shared" si="15"/>
        <v>84.870502754013827</v>
      </c>
      <c r="G75" s="491">
        <f t="shared" si="15"/>
        <v>133.21217628350749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110.80985746123875</v>
      </c>
      <c r="J77" s="488">
        <f>IF(J75&lt;&gt;"",J75,IF(J74&lt;&gt;"",J74,IF(J73&lt;&gt;"",J73,IF(J72&lt;&gt;"",J72,IF(J71&lt;&gt;"",J71,IF(J70&lt;&gt;"",J70,""))))))</f>
        <v>89.24176725653345</v>
      </c>
      <c r="K77" s="488">
        <f>IF(K75&lt;&gt;"",K75,IF(K74&lt;&gt;"",K74,IF(K73&lt;&gt;"",K73,IF(K72&lt;&gt;"",K72,IF(K71&lt;&gt;"",K71,IF(K70&lt;&gt;"",K70,""))))))</f>
        <v>145.07042253521126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+10,8%</v>
      </c>
      <c r="J79" s="488" t="str">
        <f>"GeB - ausschließlich: "&amp;IF(J77&gt;100,"+","")&amp;TEXT(J77-100,"0,0")&amp;"%"</f>
        <v>GeB - ausschließlich: -10,8%</v>
      </c>
      <c r="K79" s="488" t="str">
        <f>"GeB - im Nebenjob: "&amp;IF(K77&gt;100,"+","")&amp;TEXT(K77-100,"0,0")&amp;"%"</f>
        <v>GeB - im Nebenjob: +45,1%</v>
      </c>
    </row>
    <row r="81" spans="9:9" ht="15" customHeight="1" x14ac:dyDescent="0.2">
      <c r="I81" s="488" t="str">
        <f>IF(ISERROR(HLOOKUP(1,I$78:K$79,2,FALSE)),"",HLOOKUP(1,I$78:K$79,2,FALSE))</f>
        <v>GeB - im Nebenjob: +45,1%</v>
      </c>
    </row>
    <row r="82" spans="9:9" ht="15" customHeight="1" x14ac:dyDescent="0.2">
      <c r="I82" s="488" t="str">
        <f>IF(ISERROR(HLOOKUP(2,I$78:K$79,2,FALSE)),"",HLOOKUP(2,I$78:K$79,2,FALSE))</f>
        <v>SvB: +10,8%</v>
      </c>
    </row>
    <row r="83" spans="9:9" ht="15" customHeight="1" x14ac:dyDescent="0.2">
      <c r="I83" s="488" t="str">
        <f>IF(ISERROR(HLOOKUP(3,I$78:K$79,2,FALSE)),"",HLOOKUP(3,I$78:K$79,2,FALSE))</f>
        <v>GeB - ausschließlich: -10,8%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67703</v>
      </c>
      <c r="E12" s="114">
        <v>67890</v>
      </c>
      <c r="F12" s="114">
        <v>69111</v>
      </c>
      <c r="G12" s="114">
        <v>68933</v>
      </c>
      <c r="H12" s="114">
        <v>67746</v>
      </c>
      <c r="I12" s="115">
        <v>-43</v>
      </c>
      <c r="J12" s="116">
        <v>-6.3472382133262478E-2</v>
      </c>
      <c r="N12" s="117"/>
    </row>
    <row r="13" spans="1:15" s="110" customFormat="1" ht="13.5" customHeight="1" x14ac:dyDescent="0.2">
      <c r="A13" s="118" t="s">
        <v>105</v>
      </c>
      <c r="B13" s="119" t="s">
        <v>106</v>
      </c>
      <c r="C13" s="113">
        <v>50.798339807689466</v>
      </c>
      <c r="D13" s="114">
        <v>34392</v>
      </c>
      <c r="E13" s="114">
        <v>34505</v>
      </c>
      <c r="F13" s="114">
        <v>35269</v>
      </c>
      <c r="G13" s="114">
        <v>35019</v>
      </c>
      <c r="H13" s="114">
        <v>34319</v>
      </c>
      <c r="I13" s="115">
        <v>73</v>
      </c>
      <c r="J13" s="116">
        <v>0.21271016055246364</v>
      </c>
    </row>
    <row r="14" spans="1:15" s="110" customFormat="1" ht="13.5" customHeight="1" x14ac:dyDescent="0.2">
      <c r="A14" s="120"/>
      <c r="B14" s="119" t="s">
        <v>107</v>
      </c>
      <c r="C14" s="113">
        <v>49.201660192310534</v>
      </c>
      <c r="D14" s="114">
        <v>33311</v>
      </c>
      <c r="E14" s="114">
        <v>33385</v>
      </c>
      <c r="F14" s="114">
        <v>33842</v>
      </c>
      <c r="G14" s="114">
        <v>33914</v>
      </c>
      <c r="H14" s="114">
        <v>33427</v>
      </c>
      <c r="I14" s="115">
        <v>-116</v>
      </c>
      <c r="J14" s="116">
        <v>-0.34702486014299816</v>
      </c>
    </row>
    <row r="15" spans="1:15" s="110" customFormat="1" ht="13.5" customHeight="1" x14ac:dyDescent="0.2">
      <c r="A15" s="118" t="s">
        <v>105</v>
      </c>
      <c r="B15" s="121" t="s">
        <v>108</v>
      </c>
      <c r="C15" s="113">
        <v>7.4812046733527318</v>
      </c>
      <c r="D15" s="114">
        <v>5065</v>
      </c>
      <c r="E15" s="114">
        <v>5191</v>
      </c>
      <c r="F15" s="114">
        <v>5481</v>
      </c>
      <c r="G15" s="114">
        <v>4942</v>
      </c>
      <c r="H15" s="114">
        <v>4820</v>
      </c>
      <c r="I15" s="115">
        <v>245</v>
      </c>
      <c r="J15" s="116">
        <v>5.0829875518672196</v>
      </c>
    </row>
    <row r="16" spans="1:15" s="110" customFormat="1" ht="13.5" customHeight="1" x14ac:dyDescent="0.2">
      <c r="A16" s="118"/>
      <c r="B16" s="121" t="s">
        <v>109</v>
      </c>
      <c r="C16" s="113">
        <v>66.202383941627403</v>
      </c>
      <c r="D16" s="114">
        <v>44821</v>
      </c>
      <c r="E16" s="114">
        <v>44989</v>
      </c>
      <c r="F16" s="114">
        <v>45817</v>
      </c>
      <c r="G16" s="114">
        <v>46296</v>
      </c>
      <c r="H16" s="114">
        <v>45788</v>
      </c>
      <c r="I16" s="115">
        <v>-967</v>
      </c>
      <c r="J16" s="116">
        <v>-2.1119070498820651</v>
      </c>
    </row>
    <row r="17" spans="1:10" s="110" customFormat="1" ht="13.5" customHeight="1" x14ac:dyDescent="0.2">
      <c r="A17" s="118"/>
      <c r="B17" s="121" t="s">
        <v>110</v>
      </c>
      <c r="C17" s="113">
        <v>25.242603725093424</v>
      </c>
      <c r="D17" s="114">
        <v>17090</v>
      </c>
      <c r="E17" s="114">
        <v>16970</v>
      </c>
      <c r="F17" s="114">
        <v>17057</v>
      </c>
      <c r="G17" s="114">
        <v>16998</v>
      </c>
      <c r="H17" s="114">
        <v>16491</v>
      </c>
      <c r="I17" s="115">
        <v>599</v>
      </c>
      <c r="J17" s="116">
        <v>3.6322842762719061</v>
      </c>
    </row>
    <row r="18" spans="1:10" s="110" customFormat="1" ht="13.5" customHeight="1" x14ac:dyDescent="0.2">
      <c r="A18" s="120"/>
      <c r="B18" s="121" t="s">
        <v>111</v>
      </c>
      <c r="C18" s="113">
        <v>1.0738076599264434</v>
      </c>
      <c r="D18" s="114">
        <v>727</v>
      </c>
      <c r="E18" s="114">
        <v>740</v>
      </c>
      <c r="F18" s="114">
        <v>756</v>
      </c>
      <c r="G18" s="114">
        <v>697</v>
      </c>
      <c r="H18" s="114">
        <v>647</v>
      </c>
      <c r="I18" s="115">
        <v>80</v>
      </c>
      <c r="J18" s="116">
        <v>12.364760432766616</v>
      </c>
    </row>
    <row r="19" spans="1:10" s="110" customFormat="1" ht="13.5" customHeight="1" x14ac:dyDescent="0.2">
      <c r="A19" s="120"/>
      <c r="B19" s="121" t="s">
        <v>112</v>
      </c>
      <c r="C19" s="113">
        <v>0.32051755461353265</v>
      </c>
      <c r="D19" s="114">
        <v>217</v>
      </c>
      <c r="E19" s="114">
        <v>208</v>
      </c>
      <c r="F19" s="114">
        <v>211</v>
      </c>
      <c r="G19" s="114">
        <v>168</v>
      </c>
      <c r="H19" s="114">
        <v>148</v>
      </c>
      <c r="I19" s="115">
        <v>69</v>
      </c>
      <c r="J19" s="116">
        <v>46.621621621621621</v>
      </c>
    </row>
    <row r="20" spans="1:10" s="110" customFormat="1" ht="13.5" customHeight="1" x14ac:dyDescent="0.2">
      <c r="A20" s="118" t="s">
        <v>113</v>
      </c>
      <c r="B20" s="122" t="s">
        <v>114</v>
      </c>
      <c r="C20" s="113">
        <v>68.248083541349715</v>
      </c>
      <c r="D20" s="114">
        <v>46206</v>
      </c>
      <c r="E20" s="114">
        <v>46407</v>
      </c>
      <c r="F20" s="114">
        <v>47431</v>
      </c>
      <c r="G20" s="114">
        <v>47122</v>
      </c>
      <c r="H20" s="114">
        <v>46484</v>
      </c>
      <c r="I20" s="115">
        <v>-278</v>
      </c>
      <c r="J20" s="116">
        <v>-0.59805524481542038</v>
      </c>
    </row>
    <row r="21" spans="1:10" s="110" customFormat="1" ht="13.5" customHeight="1" x14ac:dyDescent="0.2">
      <c r="A21" s="120"/>
      <c r="B21" s="122" t="s">
        <v>115</v>
      </c>
      <c r="C21" s="113">
        <v>31.751916458650282</v>
      </c>
      <c r="D21" s="114">
        <v>21497</v>
      </c>
      <c r="E21" s="114">
        <v>21483</v>
      </c>
      <c r="F21" s="114">
        <v>21680</v>
      </c>
      <c r="G21" s="114">
        <v>21811</v>
      </c>
      <c r="H21" s="114">
        <v>21262</v>
      </c>
      <c r="I21" s="115">
        <v>235</v>
      </c>
      <c r="J21" s="116">
        <v>1.1052582071300912</v>
      </c>
    </row>
    <row r="22" spans="1:10" s="110" customFormat="1" ht="13.5" customHeight="1" x14ac:dyDescent="0.2">
      <c r="A22" s="118" t="s">
        <v>113</v>
      </c>
      <c r="B22" s="122" t="s">
        <v>116</v>
      </c>
      <c r="C22" s="113">
        <v>95.930756391888096</v>
      </c>
      <c r="D22" s="114">
        <v>64948</v>
      </c>
      <c r="E22" s="114">
        <v>65198</v>
      </c>
      <c r="F22" s="114">
        <v>66253</v>
      </c>
      <c r="G22" s="114">
        <v>66069</v>
      </c>
      <c r="H22" s="114">
        <v>65218</v>
      </c>
      <c r="I22" s="115">
        <v>-270</v>
      </c>
      <c r="J22" s="116">
        <v>-0.41399613603606367</v>
      </c>
    </row>
    <row r="23" spans="1:10" s="110" customFormat="1" ht="13.5" customHeight="1" x14ac:dyDescent="0.2">
      <c r="A23" s="123"/>
      <c r="B23" s="124" t="s">
        <v>117</v>
      </c>
      <c r="C23" s="125">
        <v>4.039702819668257</v>
      </c>
      <c r="D23" s="114">
        <v>2735</v>
      </c>
      <c r="E23" s="114">
        <v>2678</v>
      </c>
      <c r="F23" s="114">
        <v>2842</v>
      </c>
      <c r="G23" s="114">
        <v>2848</v>
      </c>
      <c r="H23" s="114">
        <v>2515</v>
      </c>
      <c r="I23" s="115">
        <v>220</v>
      </c>
      <c r="J23" s="116">
        <v>8.7475149105367791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10174</v>
      </c>
      <c r="E26" s="114">
        <v>10614</v>
      </c>
      <c r="F26" s="114">
        <v>10808</v>
      </c>
      <c r="G26" s="114">
        <v>10795</v>
      </c>
      <c r="H26" s="140">
        <v>10441</v>
      </c>
      <c r="I26" s="115">
        <v>-267</v>
      </c>
      <c r="J26" s="116">
        <v>-2.5572263193180729</v>
      </c>
    </row>
    <row r="27" spans="1:10" s="110" customFormat="1" ht="13.5" customHeight="1" x14ac:dyDescent="0.2">
      <c r="A27" s="118" t="s">
        <v>105</v>
      </c>
      <c r="B27" s="119" t="s">
        <v>106</v>
      </c>
      <c r="C27" s="113">
        <v>46.255160212305874</v>
      </c>
      <c r="D27" s="115">
        <v>4706</v>
      </c>
      <c r="E27" s="114">
        <v>4904</v>
      </c>
      <c r="F27" s="114">
        <v>5004</v>
      </c>
      <c r="G27" s="114">
        <v>4988</v>
      </c>
      <c r="H27" s="140">
        <v>4789</v>
      </c>
      <c r="I27" s="115">
        <v>-83</v>
      </c>
      <c r="J27" s="116">
        <v>-1.7331384422635205</v>
      </c>
    </row>
    <row r="28" spans="1:10" s="110" customFormat="1" ht="13.5" customHeight="1" x14ac:dyDescent="0.2">
      <c r="A28" s="120"/>
      <c r="B28" s="119" t="s">
        <v>107</v>
      </c>
      <c r="C28" s="113">
        <v>53.744839787694126</v>
      </c>
      <c r="D28" s="115">
        <v>5468</v>
      </c>
      <c r="E28" s="114">
        <v>5710</v>
      </c>
      <c r="F28" s="114">
        <v>5804</v>
      </c>
      <c r="G28" s="114">
        <v>5807</v>
      </c>
      <c r="H28" s="140">
        <v>5652</v>
      </c>
      <c r="I28" s="115">
        <v>-184</v>
      </c>
      <c r="J28" s="116">
        <v>-3.2554847841472045</v>
      </c>
    </row>
    <row r="29" spans="1:10" s="110" customFormat="1" ht="13.5" customHeight="1" x14ac:dyDescent="0.2">
      <c r="A29" s="118" t="s">
        <v>105</v>
      </c>
      <c r="B29" s="121" t="s">
        <v>108</v>
      </c>
      <c r="C29" s="113">
        <v>12.728523687831728</v>
      </c>
      <c r="D29" s="115">
        <v>1295</v>
      </c>
      <c r="E29" s="114">
        <v>1339</v>
      </c>
      <c r="F29" s="114">
        <v>1371</v>
      </c>
      <c r="G29" s="114">
        <v>1437</v>
      </c>
      <c r="H29" s="140">
        <v>1278</v>
      </c>
      <c r="I29" s="115">
        <v>17</v>
      </c>
      <c r="J29" s="116">
        <v>1.3302034428794993</v>
      </c>
    </row>
    <row r="30" spans="1:10" s="110" customFormat="1" ht="13.5" customHeight="1" x14ac:dyDescent="0.2">
      <c r="A30" s="118"/>
      <c r="B30" s="121" t="s">
        <v>109</v>
      </c>
      <c r="C30" s="113">
        <v>36.996264989188127</v>
      </c>
      <c r="D30" s="115">
        <v>3764</v>
      </c>
      <c r="E30" s="114">
        <v>4004</v>
      </c>
      <c r="F30" s="114">
        <v>4052</v>
      </c>
      <c r="G30" s="114">
        <v>4032</v>
      </c>
      <c r="H30" s="140">
        <v>4013</v>
      </c>
      <c r="I30" s="115">
        <v>-249</v>
      </c>
      <c r="J30" s="116">
        <v>-6.2048342885621732</v>
      </c>
    </row>
    <row r="31" spans="1:10" s="110" customFormat="1" ht="13.5" customHeight="1" x14ac:dyDescent="0.2">
      <c r="A31" s="118"/>
      <c r="B31" s="121" t="s">
        <v>110</v>
      </c>
      <c r="C31" s="113">
        <v>25.987812069982308</v>
      </c>
      <c r="D31" s="115">
        <v>2644</v>
      </c>
      <c r="E31" s="114">
        <v>2773</v>
      </c>
      <c r="F31" s="114">
        <v>2839</v>
      </c>
      <c r="G31" s="114">
        <v>2851</v>
      </c>
      <c r="H31" s="140">
        <v>2812</v>
      </c>
      <c r="I31" s="115">
        <v>-168</v>
      </c>
      <c r="J31" s="116">
        <v>-5.9743954480796582</v>
      </c>
    </row>
    <row r="32" spans="1:10" s="110" customFormat="1" ht="13.5" customHeight="1" x14ac:dyDescent="0.2">
      <c r="A32" s="120"/>
      <c r="B32" s="121" t="s">
        <v>111</v>
      </c>
      <c r="C32" s="113">
        <v>24.287399252997837</v>
      </c>
      <c r="D32" s="115">
        <v>2471</v>
      </c>
      <c r="E32" s="114">
        <v>2498</v>
      </c>
      <c r="F32" s="114">
        <v>2546</v>
      </c>
      <c r="G32" s="114">
        <v>2475</v>
      </c>
      <c r="H32" s="140">
        <v>2338</v>
      </c>
      <c r="I32" s="115">
        <v>133</v>
      </c>
      <c r="J32" s="116">
        <v>5.6886227544910177</v>
      </c>
    </row>
    <row r="33" spans="1:10" s="110" customFormat="1" ht="13.5" customHeight="1" x14ac:dyDescent="0.2">
      <c r="A33" s="120"/>
      <c r="B33" s="121" t="s">
        <v>112</v>
      </c>
      <c r="C33" s="113">
        <v>3.2828779241203065</v>
      </c>
      <c r="D33" s="115">
        <v>334</v>
      </c>
      <c r="E33" s="114">
        <v>333</v>
      </c>
      <c r="F33" s="114">
        <v>336</v>
      </c>
      <c r="G33" s="114">
        <v>284</v>
      </c>
      <c r="H33" s="140">
        <v>280</v>
      </c>
      <c r="I33" s="115">
        <v>54</v>
      </c>
      <c r="J33" s="116">
        <v>19.285714285714285</v>
      </c>
    </row>
    <row r="34" spans="1:10" s="110" customFormat="1" ht="13.5" customHeight="1" x14ac:dyDescent="0.2">
      <c r="A34" s="118" t="s">
        <v>113</v>
      </c>
      <c r="B34" s="122" t="s">
        <v>116</v>
      </c>
      <c r="C34" s="113">
        <v>96.766266954983294</v>
      </c>
      <c r="D34" s="115">
        <v>9845</v>
      </c>
      <c r="E34" s="114">
        <v>10259</v>
      </c>
      <c r="F34" s="114">
        <v>10452</v>
      </c>
      <c r="G34" s="114">
        <v>10429</v>
      </c>
      <c r="H34" s="140">
        <v>10128</v>
      </c>
      <c r="I34" s="115">
        <v>-283</v>
      </c>
      <c r="J34" s="116">
        <v>-2.7942338072669828</v>
      </c>
    </row>
    <row r="35" spans="1:10" s="110" customFormat="1" ht="13.5" customHeight="1" x14ac:dyDescent="0.2">
      <c r="A35" s="118"/>
      <c r="B35" s="119" t="s">
        <v>117</v>
      </c>
      <c r="C35" s="113">
        <v>3.1452722626302339</v>
      </c>
      <c r="D35" s="115">
        <v>320</v>
      </c>
      <c r="E35" s="114">
        <v>345</v>
      </c>
      <c r="F35" s="114">
        <v>347</v>
      </c>
      <c r="G35" s="114">
        <v>355</v>
      </c>
      <c r="H35" s="140">
        <v>301</v>
      </c>
      <c r="I35" s="115">
        <v>19</v>
      </c>
      <c r="J35" s="116">
        <v>6.3122923588039868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7242</v>
      </c>
      <c r="E37" s="114">
        <v>7548</v>
      </c>
      <c r="F37" s="114">
        <v>7615</v>
      </c>
      <c r="G37" s="114">
        <v>7672</v>
      </c>
      <c r="H37" s="140">
        <v>7524</v>
      </c>
      <c r="I37" s="115">
        <v>-282</v>
      </c>
      <c r="J37" s="116">
        <v>-3.7480063795853269</v>
      </c>
    </row>
    <row r="38" spans="1:10" s="110" customFormat="1" ht="13.5" customHeight="1" x14ac:dyDescent="0.2">
      <c r="A38" s="118" t="s">
        <v>105</v>
      </c>
      <c r="B38" s="119" t="s">
        <v>106</v>
      </c>
      <c r="C38" s="113">
        <v>48.92294946147473</v>
      </c>
      <c r="D38" s="115">
        <v>3543</v>
      </c>
      <c r="E38" s="114">
        <v>3689</v>
      </c>
      <c r="F38" s="114">
        <v>3751</v>
      </c>
      <c r="G38" s="114">
        <v>3760</v>
      </c>
      <c r="H38" s="140">
        <v>3662</v>
      </c>
      <c r="I38" s="115">
        <v>-119</v>
      </c>
      <c r="J38" s="116">
        <v>-3.249590387766248</v>
      </c>
    </row>
    <row r="39" spans="1:10" s="110" customFormat="1" ht="13.5" customHeight="1" x14ac:dyDescent="0.2">
      <c r="A39" s="120"/>
      <c r="B39" s="119" t="s">
        <v>107</v>
      </c>
      <c r="C39" s="113">
        <v>51.07705053852527</v>
      </c>
      <c r="D39" s="115">
        <v>3699</v>
      </c>
      <c r="E39" s="114">
        <v>3859</v>
      </c>
      <c r="F39" s="114">
        <v>3864</v>
      </c>
      <c r="G39" s="114">
        <v>3912</v>
      </c>
      <c r="H39" s="140">
        <v>3862</v>
      </c>
      <c r="I39" s="115">
        <v>-163</v>
      </c>
      <c r="J39" s="116">
        <v>-4.2206110823407563</v>
      </c>
    </row>
    <row r="40" spans="1:10" s="110" customFormat="1" ht="13.5" customHeight="1" x14ac:dyDescent="0.2">
      <c r="A40" s="118" t="s">
        <v>105</v>
      </c>
      <c r="B40" s="121" t="s">
        <v>108</v>
      </c>
      <c r="C40" s="113">
        <v>14.526373929853632</v>
      </c>
      <c r="D40" s="115">
        <v>1052</v>
      </c>
      <c r="E40" s="114">
        <v>1064</v>
      </c>
      <c r="F40" s="114">
        <v>1083</v>
      </c>
      <c r="G40" s="114">
        <v>1170</v>
      </c>
      <c r="H40" s="140">
        <v>1044</v>
      </c>
      <c r="I40" s="115">
        <v>8</v>
      </c>
      <c r="J40" s="116">
        <v>0.76628352490421459</v>
      </c>
    </row>
    <row r="41" spans="1:10" s="110" customFormat="1" ht="13.5" customHeight="1" x14ac:dyDescent="0.2">
      <c r="A41" s="118"/>
      <c r="B41" s="121" t="s">
        <v>109</v>
      </c>
      <c r="C41" s="113">
        <v>24.399337199668601</v>
      </c>
      <c r="D41" s="115">
        <v>1767</v>
      </c>
      <c r="E41" s="114">
        <v>1899</v>
      </c>
      <c r="F41" s="114">
        <v>1842</v>
      </c>
      <c r="G41" s="114">
        <v>1858</v>
      </c>
      <c r="H41" s="140">
        <v>1982</v>
      </c>
      <c r="I41" s="115">
        <v>-215</v>
      </c>
      <c r="J41" s="116">
        <v>-10.847628657921291</v>
      </c>
    </row>
    <row r="42" spans="1:10" s="110" customFormat="1" ht="13.5" customHeight="1" x14ac:dyDescent="0.2">
      <c r="A42" s="118"/>
      <c r="B42" s="121" t="s">
        <v>110</v>
      </c>
      <c r="C42" s="113">
        <v>27.685722176194421</v>
      </c>
      <c r="D42" s="115">
        <v>2005</v>
      </c>
      <c r="E42" s="114">
        <v>2132</v>
      </c>
      <c r="F42" s="114">
        <v>2193</v>
      </c>
      <c r="G42" s="114">
        <v>2212</v>
      </c>
      <c r="H42" s="140">
        <v>2202</v>
      </c>
      <c r="I42" s="115">
        <v>-197</v>
      </c>
      <c r="J42" s="116">
        <v>-8.9464123524069024</v>
      </c>
    </row>
    <row r="43" spans="1:10" s="110" customFormat="1" ht="13.5" customHeight="1" x14ac:dyDescent="0.2">
      <c r="A43" s="120"/>
      <c r="B43" s="121" t="s">
        <v>111</v>
      </c>
      <c r="C43" s="113">
        <v>33.388566694283348</v>
      </c>
      <c r="D43" s="115">
        <v>2418</v>
      </c>
      <c r="E43" s="114">
        <v>2453</v>
      </c>
      <c r="F43" s="114">
        <v>2497</v>
      </c>
      <c r="G43" s="114">
        <v>2432</v>
      </c>
      <c r="H43" s="140">
        <v>2296</v>
      </c>
      <c r="I43" s="115">
        <v>122</v>
      </c>
      <c r="J43" s="116">
        <v>5.3135888501742157</v>
      </c>
    </row>
    <row r="44" spans="1:10" s="110" customFormat="1" ht="13.5" customHeight="1" x14ac:dyDescent="0.2">
      <c r="A44" s="120"/>
      <c r="B44" s="121" t="s">
        <v>112</v>
      </c>
      <c r="C44" s="113">
        <v>4.4324772162386079</v>
      </c>
      <c r="D44" s="115">
        <v>321</v>
      </c>
      <c r="E44" s="114">
        <v>323</v>
      </c>
      <c r="F44" s="114">
        <v>329</v>
      </c>
      <c r="G44" s="114" t="s">
        <v>513</v>
      </c>
      <c r="H44" s="140">
        <v>273</v>
      </c>
      <c r="I44" s="115">
        <v>48</v>
      </c>
      <c r="J44" s="116">
        <v>17.582417582417584</v>
      </c>
    </row>
    <row r="45" spans="1:10" s="110" customFormat="1" ht="13.5" customHeight="1" x14ac:dyDescent="0.2">
      <c r="A45" s="118" t="s">
        <v>113</v>
      </c>
      <c r="B45" s="122" t="s">
        <v>116</v>
      </c>
      <c r="C45" s="113">
        <v>96.810273405136698</v>
      </c>
      <c r="D45" s="115">
        <v>7011</v>
      </c>
      <c r="E45" s="114">
        <v>7300</v>
      </c>
      <c r="F45" s="114">
        <v>7384</v>
      </c>
      <c r="G45" s="114">
        <v>7431</v>
      </c>
      <c r="H45" s="140">
        <v>7293</v>
      </c>
      <c r="I45" s="115">
        <v>-282</v>
      </c>
      <c r="J45" s="116">
        <v>-3.8667215137803375</v>
      </c>
    </row>
    <row r="46" spans="1:10" s="110" customFormat="1" ht="13.5" customHeight="1" x14ac:dyDescent="0.2">
      <c r="A46" s="118"/>
      <c r="B46" s="119" t="s">
        <v>117</v>
      </c>
      <c r="C46" s="113">
        <v>3.0792598729632696</v>
      </c>
      <c r="D46" s="115">
        <v>223</v>
      </c>
      <c r="E46" s="114">
        <v>239</v>
      </c>
      <c r="F46" s="114">
        <v>222</v>
      </c>
      <c r="G46" s="114">
        <v>230</v>
      </c>
      <c r="H46" s="140">
        <v>219</v>
      </c>
      <c r="I46" s="115">
        <v>4</v>
      </c>
      <c r="J46" s="116">
        <v>1.8264840182648401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2932</v>
      </c>
      <c r="E48" s="114">
        <v>3066</v>
      </c>
      <c r="F48" s="114">
        <v>3193</v>
      </c>
      <c r="G48" s="114">
        <v>3123</v>
      </c>
      <c r="H48" s="140">
        <v>2917</v>
      </c>
      <c r="I48" s="115">
        <v>15</v>
      </c>
      <c r="J48" s="116">
        <v>0.51422694549194381</v>
      </c>
    </row>
    <row r="49" spans="1:12" s="110" customFormat="1" ht="13.5" customHeight="1" x14ac:dyDescent="0.2">
      <c r="A49" s="118" t="s">
        <v>105</v>
      </c>
      <c r="B49" s="119" t="s">
        <v>106</v>
      </c>
      <c r="C49" s="113">
        <v>39.665757162346523</v>
      </c>
      <c r="D49" s="115">
        <v>1163</v>
      </c>
      <c r="E49" s="114">
        <v>1215</v>
      </c>
      <c r="F49" s="114">
        <v>1253</v>
      </c>
      <c r="G49" s="114">
        <v>1228</v>
      </c>
      <c r="H49" s="140">
        <v>1127</v>
      </c>
      <c r="I49" s="115">
        <v>36</v>
      </c>
      <c r="J49" s="116">
        <v>3.1943212067435671</v>
      </c>
    </row>
    <row r="50" spans="1:12" s="110" customFormat="1" ht="13.5" customHeight="1" x14ac:dyDescent="0.2">
      <c r="A50" s="120"/>
      <c r="B50" s="119" t="s">
        <v>107</v>
      </c>
      <c r="C50" s="113">
        <v>60.334242837653477</v>
      </c>
      <c r="D50" s="115">
        <v>1769</v>
      </c>
      <c r="E50" s="114">
        <v>1851</v>
      </c>
      <c r="F50" s="114">
        <v>1940</v>
      </c>
      <c r="G50" s="114">
        <v>1895</v>
      </c>
      <c r="H50" s="140">
        <v>1790</v>
      </c>
      <c r="I50" s="115">
        <v>-21</v>
      </c>
      <c r="J50" s="116">
        <v>-1.1731843575418994</v>
      </c>
    </row>
    <row r="51" spans="1:12" s="110" customFormat="1" ht="13.5" customHeight="1" x14ac:dyDescent="0.2">
      <c r="A51" s="118" t="s">
        <v>105</v>
      </c>
      <c r="B51" s="121" t="s">
        <v>108</v>
      </c>
      <c r="C51" s="113">
        <v>8.2878581173260581</v>
      </c>
      <c r="D51" s="115">
        <v>243</v>
      </c>
      <c r="E51" s="114">
        <v>275</v>
      </c>
      <c r="F51" s="114">
        <v>288</v>
      </c>
      <c r="G51" s="114">
        <v>267</v>
      </c>
      <c r="H51" s="140">
        <v>234</v>
      </c>
      <c r="I51" s="115">
        <v>9</v>
      </c>
      <c r="J51" s="116">
        <v>3.8461538461538463</v>
      </c>
    </row>
    <row r="52" spans="1:12" s="110" customFormat="1" ht="13.5" customHeight="1" x14ac:dyDescent="0.2">
      <c r="A52" s="118"/>
      <c r="B52" s="121" t="s">
        <v>109</v>
      </c>
      <c r="C52" s="113">
        <v>68.110504774897677</v>
      </c>
      <c r="D52" s="115">
        <v>1997</v>
      </c>
      <c r="E52" s="114">
        <v>2105</v>
      </c>
      <c r="F52" s="114">
        <v>2210</v>
      </c>
      <c r="G52" s="114">
        <v>2174</v>
      </c>
      <c r="H52" s="140">
        <v>2031</v>
      </c>
      <c r="I52" s="115">
        <v>-34</v>
      </c>
      <c r="J52" s="116">
        <v>-1.674052191038897</v>
      </c>
    </row>
    <row r="53" spans="1:12" s="110" customFormat="1" ht="13.5" customHeight="1" x14ac:dyDescent="0.2">
      <c r="A53" s="118"/>
      <c r="B53" s="121" t="s">
        <v>110</v>
      </c>
      <c r="C53" s="113">
        <v>21.79399727148704</v>
      </c>
      <c r="D53" s="115">
        <v>639</v>
      </c>
      <c r="E53" s="114">
        <v>641</v>
      </c>
      <c r="F53" s="114">
        <v>646</v>
      </c>
      <c r="G53" s="114">
        <v>639</v>
      </c>
      <c r="H53" s="140">
        <v>610</v>
      </c>
      <c r="I53" s="115">
        <v>29</v>
      </c>
      <c r="J53" s="116">
        <v>4.7540983606557381</v>
      </c>
    </row>
    <row r="54" spans="1:12" s="110" customFormat="1" ht="13.5" customHeight="1" x14ac:dyDescent="0.2">
      <c r="A54" s="120"/>
      <c r="B54" s="121" t="s">
        <v>111</v>
      </c>
      <c r="C54" s="113">
        <v>1.8076398362892223</v>
      </c>
      <c r="D54" s="115">
        <v>53</v>
      </c>
      <c r="E54" s="114">
        <v>45</v>
      </c>
      <c r="F54" s="114">
        <v>49</v>
      </c>
      <c r="G54" s="114">
        <v>43</v>
      </c>
      <c r="H54" s="140">
        <v>42</v>
      </c>
      <c r="I54" s="115">
        <v>11</v>
      </c>
      <c r="J54" s="116">
        <v>26.19047619047619</v>
      </c>
    </row>
    <row r="55" spans="1:12" s="110" customFormat="1" ht="13.5" customHeight="1" x14ac:dyDescent="0.2">
      <c r="A55" s="120"/>
      <c r="B55" s="121" t="s">
        <v>112</v>
      </c>
      <c r="C55" s="113">
        <v>0.44338335607094131</v>
      </c>
      <c r="D55" s="115">
        <v>13</v>
      </c>
      <c r="E55" s="114">
        <v>10</v>
      </c>
      <c r="F55" s="114">
        <v>7</v>
      </c>
      <c r="G55" s="114" t="s">
        <v>513</v>
      </c>
      <c r="H55" s="140">
        <v>7</v>
      </c>
      <c r="I55" s="115">
        <v>6</v>
      </c>
      <c r="J55" s="116">
        <v>85.714285714285708</v>
      </c>
    </row>
    <row r="56" spans="1:12" s="110" customFormat="1" ht="13.5" customHeight="1" x14ac:dyDescent="0.2">
      <c r="A56" s="118" t="s">
        <v>113</v>
      </c>
      <c r="B56" s="122" t="s">
        <v>116</v>
      </c>
      <c r="C56" s="113">
        <v>96.657571623465216</v>
      </c>
      <c r="D56" s="115">
        <v>2834</v>
      </c>
      <c r="E56" s="114">
        <v>2959</v>
      </c>
      <c r="F56" s="114">
        <v>3068</v>
      </c>
      <c r="G56" s="114">
        <v>2998</v>
      </c>
      <c r="H56" s="140">
        <v>2835</v>
      </c>
      <c r="I56" s="115">
        <v>-1</v>
      </c>
      <c r="J56" s="116">
        <v>-3.5273368606701938E-2</v>
      </c>
    </row>
    <row r="57" spans="1:12" s="110" customFormat="1" ht="13.5" customHeight="1" x14ac:dyDescent="0.2">
      <c r="A57" s="142"/>
      <c r="B57" s="124" t="s">
        <v>117</v>
      </c>
      <c r="C57" s="125">
        <v>3.3083219645293314</v>
      </c>
      <c r="D57" s="143">
        <v>97</v>
      </c>
      <c r="E57" s="144">
        <v>106</v>
      </c>
      <c r="F57" s="144">
        <v>125</v>
      </c>
      <c r="G57" s="144">
        <v>125</v>
      </c>
      <c r="H57" s="145">
        <v>82</v>
      </c>
      <c r="I57" s="143">
        <v>15</v>
      </c>
      <c r="J57" s="146">
        <v>18.292682926829269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67703</v>
      </c>
      <c r="E12" s="236">
        <v>67890</v>
      </c>
      <c r="F12" s="114">
        <v>69111</v>
      </c>
      <c r="G12" s="114">
        <v>68933</v>
      </c>
      <c r="H12" s="140">
        <v>67746</v>
      </c>
      <c r="I12" s="115">
        <v>-43</v>
      </c>
      <c r="J12" s="116">
        <v>-6.3472382133262478E-2</v>
      </c>
    </row>
    <row r="13" spans="1:15" s="110" customFormat="1" ht="12" customHeight="1" x14ac:dyDescent="0.2">
      <c r="A13" s="118" t="s">
        <v>105</v>
      </c>
      <c r="B13" s="119" t="s">
        <v>106</v>
      </c>
      <c r="C13" s="113">
        <v>50.798339807689466</v>
      </c>
      <c r="D13" s="115">
        <v>34392</v>
      </c>
      <c r="E13" s="114">
        <v>34505</v>
      </c>
      <c r="F13" s="114">
        <v>35269</v>
      </c>
      <c r="G13" s="114">
        <v>35019</v>
      </c>
      <c r="H13" s="140">
        <v>34319</v>
      </c>
      <c r="I13" s="115">
        <v>73</v>
      </c>
      <c r="J13" s="116">
        <v>0.21271016055246364</v>
      </c>
    </row>
    <row r="14" spans="1:15" s="110" customFormat="1" ht="12" customHeight="1" x14ac:dyDescent="0.2">
      <c r="A14" s="118"/>
      <c r="B14" s="119" t="s">
        <v>107</v>
      </c>
      <c r="C14" s="113">
        <v>49.201660192310534</v>
      </c>
      <c r="D14" s="115">
        <v>33311</v>
      </c>
      <c r="E14" s="114">
        <v>33385</v>
      </c>
      <c r="F14" s="114">
        <v>33842</v>
      </c>
      <c r="G14" s="114">
        <v>33914</v>
      </c>
      <c r="H14" s="140">
        <v>33427</v>
      </c>
      <c r="I14" s="115">
        <v>-116</v>
      </c>
      <c r="J14" s="116">
        <v>-0.34702486014299816</v>
      </c>
    </row>
    <row r="15" spans="1:15" s="110" customFormat="1" ht="12" customHeight="1" x14ac:dyDescent="0.2">
      <c r="A15" s="118" t="s">
        <v>105</v>
      </c>
      <c r="B15" s="121" t="s">
        <v>108</v>
      </c>
      <c r="C15" s="113">
        <v>7.4812046733527318</v>
      </c>
      <c r="D15" s="115">
        <v>5065</v>
      </c>
      <c r="E15" s="114">
        <v>5191</v>
      </c>
      <c r="F15" s="114">
        <v>5481</v>
      </c>
      <c r="G15" s="114">
        <v>4942</v>
      </c>
      <c r="H15" s="140">
        <v>4820</v>
      </c>
      <c r="I15" s="115">
        <v>245</v>
      </c>
      <c r="J15" s="116">
        <v>5.0829875518672196</v>
      </c>
    </row>
    <row r="16" spans="1:15" s="110" customFormat="1" ht="12" customHeight="1" x14ac:dyDescent="0.2">
      <c r="A16" s="118"/>
      <c r="B16" s="121" t="s">
        <v>109</v>
      </c>
      <c r="C16" s="113">
        <v>66.202383941627403</v>
      </c>
      <c r="D16" s="115">
        <v>44821</v>
      </c>
      <c r="E16" s="114">
        <v>44989</v>
      </c>
      <c r="F16" s="114">
        <v>45817</v>
      </c>
      <c r="G16" s="114">
        <v>46296</v>
      </c>
      <c r="H16" s="140">
        <v>45788</v>
      </c>
      <c r="I16" s="115">
        <v>-967</v>
      </c>
      <c r="J16" s="116">
        <v>-2.1119070498820651</v>
      </c>
    </row>
    <row r="17" spans="1:10" s="110" customFormat="1" ht="12" customHeight="1" x14ac:dyDescent="0.2">
      <c r="A17" s="118"/>
      <c r="B17" s="121" t="s">
        <v>110</v>
      </c>
      <c r="C17" s="113">
        <v>25.242603725093424</v>
      </c>
      <c r="D17" s="115">
        <v>17090</v>
      </c>
      <c r="E17" s="114">
        <v>16970</v>
      </c>
      <c r="F17" s="114">
        <v>17057</v>
      </c>
      <c r="G17" s="114">
        <v>16998</v>
      </c>
      <c r="H17" s="140">
        <v>16491</v>
      </c>
      <c r="I17" s="115">
        <v>599</v>
      </c>
      <c r="J17" s="116">
        <v>3.6322842762719061</v>
      </c>
    </row>
    <row r="18" spans="1:10" s="110" customFormat="1" ht="12" customHeight="1" x14ac:dyDescent="0.2">
      <c r="A18" s="120"/>
      <c r="B18" s="121" t="s">
        <v>111</v>
      </c>
      <c r="C18" s="113">
        <v>1.0738076599264434</v>
      </c>
      <c r="D18" s="115">
        <v>727</v>
      </c>
      <c r="E18" s="114">
        <v>740</v>
      </c>
      <c r="F18" s="114">
        <v>756</v>
      </c>
      <c r="G18" s="114">
        <v>697</v>
      </c>
      <c r="H18" s="140">
        <v>647</v>
      </c>
      <c r="I18" s="115">
        <v>80</v>
      </c>
      <c r="J18" s="116">
        <v>12.364760432766616</v>
      </c>
    </row>
    <row r="19" spans="1:10" s="110" customFormat="1" ht="12" customHeight="1" x14ac:dyDescent="0.2">
      <c r="A19" s="120"/>
      <c r="B19" s="121" t="s">
        <v>112</v>
      </c>
      <c r="C19" s="113">
        <v>0.32051755461353265</v>
      </c>
      <c r="D19" s="115">
        <v>217</v>
      </c>
      <c r="E19" s="114">
        <v>208</v>
      </c>
      <c r="F19" s="114">
        <v>211</v>
      </c>
      <c r="G19" s="114">
        <v>168</v>
      </c>
      <c r="H19" s="140">
        <v>148</v>
      </c>
      <c r="I19" s="115">
        <v>69</v>
      </c>
      <c r="J19" s="116">
        <v>46.621621621621621</v>
      </c>
    </row>
    <row r="20" spans="1:10" s="110" customFormat="1" ht="12" customHeight="1" x14ac:dyDescent="0.2">
      <c r="A20" s="118" t="s">
        <v>113</v>
      </c>
      <c r="B20" s="119" t="s">
        <v>181</v>
      </c>
      <c r="C20" s="113">
        <v>68.248083541349715</v>
      </c>
      <c r="D20" s="115">
        <v>46206</v>
      </c>
      <c r="E20" s="114">
        <v>46407</v>
      </c>
      <c r="F20" s="114">
        <v>47431</v>
      </c>
      <c r="G20" s="114">
        <v>47122</v>
      </c>
      <c r="H20" s="140">
        <v>46484</v>
      </c>
      <c r="I20" s="115">
        <v>-278</v>
      </c>
      <c r="J20" s="116">
        <v>-0.59805524481542038</v>
      </c>
    </row>
    <row r="21" spans="1:10" s="110" customFormat="1" ht="12" customHeight="1" x14ac:dyDescent="0.2">
      <c r="A21" s="118"/>
      <c r="B21" s="119" t="s">
        <v>182</v>
      </c>
      <c r="C21" s="113">
        <v>31.751916458650282</v>
      </c>
      <c r="D21" s="115">
        <v>21497</v>
      </c>
      <c r="E21" s="114">
        <v>21483</v>
      </c>
      <c r="F21" s="114">
        <v>21680</v>
      </c>
      <c r="G21" s="114">
        <v>21811</v>
      </c>
      <c r="H21" s="140">
        <v>21262</v>
      </c>
      <c r="I21" s="115">
        <v>235</v>
      </c>
      <c r="J21" s="116">
        <v>1.1052582071300912</v>
      </c>
    </row>
    <row r="22" spans="1:10" s="110" customFormat="1" ht="12" customHeight="1" x14ac:dyDescent="0.2">
      <c r="A22" s="118" t="s">
        <v>113</v>
      </c>
      <c r="B22" s="119" t="s">
        <v>116</v>
      </c>
      <c r="C22" s="113">
        <v>95.930756391888096</v>
      </c>
      <c r="D22" s="115">
        <v>64948</v>
      </c>
      <c r="E22" s="114">
        <v>65198</v>
      </c>
      <c r="F22" s="114">
        <v>66253</v>
      </c>
      <c r="G22" s="114">
        <v>66069</v>
      </c>
      <c r="H22" s="140">
        <v>65218</v>
      </c>
      <c r="I22" s="115">
        <v>-270</v>
      </c>
      <c r="J22" s="116">
        <v>-0.41399613603606367</v>
      </c>
    </row>
    <row r="23" spans="1:10" s="110" customFormat="1" ht="12" customHeight="1" x14ac:dyDescent="0.2">
      <c r="A23" s="118"/>
      <c r="B23" s="119" t="s">
        <v>117</v>
      </c>
      <c r="C23" s="113">
        <v>4.039702819668257</v>
      </c>
      <c r="D23" s="115">
        <v>2735</v>
      </c>
      <c r="E23" s="114">
        <v>2678</v>
      </c>
      <c r="F23" s="114">
        <v>2842</v>
      </c>
      <c r="G23" s="114">
        <v>2848</v>
      </c>
      <c r="H23" s="140">
        <v>2515</v>
      </c>
      <c r="I23" s="115">
        <v>220</v>
      </c>
      <c r="J23" s="116">
        <v>8.7475149105367791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83362</v>
      </c>
      <c r="E64" s="236">
        <v>83748</v>
      </c>
      <c r="F64" s="236">
        <v>84958</v>
      </c>
      <c r="G64" s="236">
        <v>83784</v>
      </c>
      <c r="H64" s="140">
        <v>82917</v>
      </c>
      <c r="I64" s="115">
        <v>445</v>
      </c>
      <c r="J64" s="116">
        <v>0.53668125957282586</v>
      </c>
    </row>
    <row r="65" spans="1:12" s="110" customFormat="1" ht="12" customHeight="1" x14ac:dyDescent="0.2">
      <c r="A65" s="118" t="s">
        <v>105</v>
      </c>
      <c r="B65" s="119" t="s">
        <v>106</v>
      </c>
      <c r="C65" s="113">
        <v>50.083971113936805</v>
      </c>
      <c r="D65" s="235">
        <v>41751</v>
      </c>
      <c r="E65" s="236">
        <v>41954</v>
      </c>
      <c r="F65" s="236">
        <v>42679</v>
      </c>
      <c r="G65" s="236">
        <v>42042</v>
      </c>
      <c r="H65" s="140">
        <v>41493</v>
      </c>
      <c r="I65" s="115">
        <v>258</v>
      </c>
      <c r="J65" s="116">
        <v>0.62179162750343431</v>
      </c>
    </row>
    <row r="66" spans="1:12" s="110" customFormat="1" ht="12" customHeight="1" x14ac:dyDescent="0.2">
      <c r="A66" s="118"/>
      <c r="B66" s="119" t="s">
        <v>107</v>
      </c>
      <c r="C66" s="113">
        <v>49.916028886063195</v>
      </c>
      <c r="D66" s="235">
        <v>41611</v>
      </c>
      <c r="E66" s="236">
        <v>41794</v>
      </c>
      <c r="F66" s="236">
        <v>42279</v>
      </c>
      <c r="G66" s="236">
        <v>41742</v>
      </c>
      <c r="H66" s="140">
        <v>41424</v>
      </c>
      <c r="I66" s="115">
        <v>187</v>
      </c>
      <c r="J66" s="116">
        <v>0.45142912321359596</v>
      </c>
    </row>
    <row r="67" spans="1:12" s="110" customFormat="1" ht="12" customHeight="1" x14ac:dyDescent="0.2">
      <c r="A67" s="118" t="s">
        <v>105</v>
      </c>
      <c r="B67" s="121" t="s">
        <v>108</v>
      </c>
      <c r="C67" s="113">
        <v>6.7464792111513638</v>
      </c>
      <c r="D67" s="235">
        <v>5624</v>
      </c>
      <c r="E67" s="236">
        <v>5810</v>
      </c>
      <c r="F67" s="236">
        <v>6106</v>
      </c>
      <c r="G67" s="236">
        <v>5312</v>
      </c>
      <c r="H67" s="140">
        <v>5274</v>
      </c>
      <c r="I67" s="115">
        <v>350</v>
      </c>
      <c r="J67" s="116">
        <v>6.6363291619264313</v>
      </c>
    </row>
    <row r="68" spans="1:12" s="110" customFormat="1" ht="12" customHeight="1" x14ac:dyDescent="0.2">
      <c r="A68" s="118"/>
      <c r="B68" s="121" t="s">
        <v>109</v>
      </c>
      <c r="C68" s="113">
        <v>65.577841222619412</v>
      </c>
      <c r="D68" s="235">
        <v>54667</v>
      </c>
      <c r="E68" s="236">
        <v>54846</v>
      </c>
      <c r="F68" s="236">
        <v>55727</v>
      </c>
      <c r="G68" s="236">
        <v>55683</v>
      </c>
      <c r="H68" s="140">
        <v>55386</v>
      </c>
      <c r="I68" s="115">
        <v>-719</v>
      </c>
      <c r="J68" s="116">
        <v>-1.2981619903946846</v>
      </c>
    </row>
    <row r="69" spans="1:12" s="110" customFormat="1" ht="12" customHeight="1" x14ac:dyDescent="0.2">
      <c r="A69" s="118"/>
      <c r="B69" s="121" t="s">
        <v>110</v>
      </c>
      <c r="C69" s="113">
        <v>26.58885343441856</v>
      </c>
      <c r="D69" s="235">
        <v>22165</v>
      </c>
      <c r="E69" s="236">
        <v>22160</v>
      </c>
      <c r="F69" s="236">
        <v>22210</v>
      </c>
      <c r="G69" s="236">
        <v>21925</v>
      </c>
      <c r="H69" s="140">
        <v>21422</v>
      </c>
      <c r="I69" s="115">
        <v>743</v>
      </c>
      <c r="J69" s="116">
        <v>3.4683969750723556</v>
      </c>
    </row>
    <row r="70" spans="1:12" s="110" customFormat="1" ht="12" customHeight="1" x14ac:dyDescent="0.2">
      <c r="A70" s="120"/>
      <c r="B70" s="121" t="s">
        <v>111</v>
      </c>
      <c r="C70" s="113">
        <v>1.0868261318106571</v>
      </c>
      <c r="D70" s="235">
        <v>906</v>
      </c>
      <c r="E70" s="236">
        <v>932</v>
      </c>
      <c r="F70" s="236">
        <v>915</v>
      </c>
      <c r="G70" s="236">
        <v>864</v>
      </c>
      <c r="H70" s="140">
        <v>835</v>
      </c>
      <c r="I70" s="115">
        <v>71</v>
      </c>
      <c r="J70" s="116">
        <v>8.5029940119760479</v>
      </c>
    </row>
    <row r="71" spans="1:12" s="110" customFormat="1" ht="12" customHeight="1" x14ac:dyDescent="0.2">
      <c r="A71" s="120"/>
      <c r="B71" s="121" t="s">
        <v>112</v>
      </c>
      <c r="C71" s="113">
        <v>0.34308197979894917</v>
      </c>
      <c r="D71" s="235">
        <v>286</v>
      </c>
      <c r="E71" s="236">
        <v>278</v>
      </c>
      <c r="F71" s="236">
        <v>269</v>
      </c>
      <c r="G71" s="236">
        <v>234</v>
      </c>
      <c r="H71" s="140">
        <v>229</v>
      </c>
      <c r="I71" s="115">
        <v>57</v>
      </c>
      <c r="J71" s="116">
        <v>24.890829694323145</v>
      </c>
    </row>
    <row r="72" spans="1:12" s="110" customFormat="1" ht="12" customHeight="1" x14ac:dyDescent="0.2">
      <c r="A72" s="118" t="s">
        <v>113</v>
      </c>
      <c r="B72" s="119" t="s">
        <v>181</v>
      </c>
      <c r="C72" s="113">
        <v>70.262229792951231</v>
      </c>
      <c r="D72" s="235">
        <v>58572</v>
      </c>
      <c r="E72" s="236">
        <v>58883</v>
      </c>
      <c r="F72" s="236">
        <v>59889</v>
      </c>
      <c r="G72" s="236">
        <v>58988</v>
      </c>
      <c r="H72" s="140">
        <v>58566</v>
      </c>
      <c r="I72" s="115">
        <v>6</v>
      </c>
      <c r="J72" s="116">
        <v>1.0244851961889151E-2</v>
      </c>
    </row>
    <row r="73" spans="1:12" s="110" customFormat="1" ht="12" customHeight="1" x14ac:dyDescent="0.2">
      <c r="A73" s="118"/>
      <c r="B73" s="119" t="s">
        <v>182</v>
      </c>
      <c r="C73" s="113">
        <v>29.737770207048776</v>
      </c>
      <c r="D73" s="115">
        <v>24790</v>
      </c>
      <c r="E73" s="114">
        <v>24865</v>
      </c>
      <c r="F73" s="114">
        <v>25069</v>
      </c>
      <c r="G73" s="114">
        <v>24796</v>
      </c>
      <c r="H73" s="140">
        <v>24351</v>
      </c>
      <c r="I73" s="115">
        <v>439</v>
      </c>
      <c r="J73" s="116">
        <v>1.8028007063364955</v>
      </c>
    </row>
    <row r="74" spans="1:12" s="110" customFormat="1" ht="12" customHeight="1" x14ac:dyDescent="0.2">
      <c r="A74" s="118" t="s">
        <v>113</v>
      </c>
      <c r="B74" s="119" t="s">
        <v>116</v>
      </c>
      <c r="C74" s="113">
        <v>97.041817614740523</v>
      </c>
      <c r="D74" s="115">
        <v>80896</v>
      </c>
      <c r="E74" s="114">
        <v>81396</v>
      </c>
      <c r="F74" s="114">
        <v>82456</v>
      </c>
      <c r="G74" s="114">
        <v>81267</v>
      </c>
      <c r="H74" s="140">
        <v>80637</v>
      </c>
      <c r="I74" s="115">
        <v>259</v>
      </c>
      <c r="J74" s="116">
        <v>0.32119250468147376</v>
      </c>
    </row>
    <row r="75" spans="1:12" s="110" customFormat="1" ht="12" customHeight="1" x14ac:dyDescent="0.2">
      <c r="A75" s="142"/>
      <c r="B75" s="124" t="s">
        <v>117</v>
      </c>
      <c r="C75" s="125">
        <v>2.9329910510784289</v>
      </c>
      <c r="D75" s="143">
        <v>2445</v>
      </c>
      <c r="E75" s="144">
        <v>2339</v>
      </c>
      <c r="F75" s="144">
        <v>2490</v>
      </c>
      <c r="G75" s="144">
        <v>2501</v>
      </c>
      <c r="H75" s="145">
        <v>2266</v>
      </c>
      <c r="I75" s="143">
        <v>179</v>
      </c>
      <c r="J75" s="146">
        <v>7.8993821712268311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67703</v>
      </c>
      <c r="G11" s="114">
        <v>67890</v>
      </c>
      <c r="H11" s="114">
        <v>69111</v>
      </c>
      <c r="I11" s="114">
        <v>68933</v>
      </c>
      <c r="J11" s="140">
        <v>67746</v>
      </c>
      <c r="K11" s="114">
        <v>-43</v>
      </c>
      <c r="L11" s="116">
        <v>-6.3472382133262478E-2</v>
      </c>
    </row>
    <row r="12" spans="1:17" s="110" customFormat="1" ht="24.95" customHeight="1" x14ac:dyDescent="0.2">
      <c r="A12" s="604" t="s">
        <v>185</v>
      </c>
      <c r="B12" s="605"/>
      <c r="C12" s="605"/>
      <c r="D12" s="606"/>
      <c r="E12" s="113">
        <v>50.798339807689466</v>
      </c>
      <c r="F12" s="115">
        <v>34392</v>
      </c>
      <c r="G12" s="114">
        <v>34505</v>
      </c>
      <c r="H12" s="114">
        <v>35269</v>
      </c>
      <c r="I12" s="114">
        <v>35019</v>
      </c>
      <c r="J12" s="140">
        <v>34319</v>
      </c>
      <c r="K12" s="114">
        <v>73</v>
      </c>
      <c r="L12" s="116">
        <v>0.21271016055246364</v>
      </c>
    </row>
    <row r="13" spans="1:17" s="110" customFormat="1" ht="15" customHeight="1" x14ac:dyDescent="0.2">
      <c r="A13" s="120"/>
      <c r="B13" s="612" t="s">
        <v>107</v>
      </c>
      <c r="C13" s="612"/>
      <c r="E13" s="113">
        <v>49.201660192310534</v>
      </c>
      <c r="F13" s="115">
        <v>33311</v>
      </c>
      <c r="G13" s="114">
        <v>33385</v>
      </c>
      <c r="H13" s="114">
        <v>33842</v>
      </c>
      <c r="I13" s="114">
        <v>33914</v>
      </c>
      <c r="J13" s="140">
        <v>33427</v>
      </c>
      <c r="K13" s="114">
        <v>-116</v>
      </c>
      <c r="L13" s="116">
        <v>-0.34702486014299816</v>
      </c>
    </row>
    <row r="14" spans="1:17" s="110" customFormat="1" ht="24.95" customHeight="1" x14ac:dyDescent="0.2">
      <c r="A14" s="604" t="s">
        <v>186</v>
      </c>
      <c r="B14" s="605"/>
      <c r="C14" s="605"/>
      <c r="D14" s="606"/>
      <c r="E14" s="113">
        <v>7.4812046733527318</v>
      </c>
      <c r="F14" s="115">
        <v>5065</v>
      </c>
      <c r="G14" s="114">
        <v>5191</v>
      </c>
      <c r="H14" s="114">
        <v>5481</v>
      </c>
      <c r="I14" s="114">
        <v>4942</v>
      </c>
      <c r="J14" s="140">
        <v>4820</v>
      </c>
      <c r="K14" s="114">
        <v>245</v>
      </c>
      <c r="L14" s="116">
        <v>5.0829875518672196</v>
      </c>
    </row>
    <row r="15" spans="1:17" s="110" customFormat="1" ht="15" customHeight="1" x14ac:dyDescent="0.2">
      <c r="A15" s="120"/>
      <c r="B15" s="119"/>
      <c r="C15" s="258" t="s">
        <v>106</v>
      </c>
      <c r="E15" s="113">
        <v>60.454096742349456</v>
      </c>
      <c r="F15" s="115">
        <v>3062</v>
      </c>
      <c r="G15" s="114">
        <v>3165</v>
      </c>
      <c r="H15" s="114">
        <v>3316</v>
      </c>
      <c r="I15" s="114">
        <v>2993</v>
      </c>
      <c r="J15" s="140">
        <v>2944</v>
      </c>
      <c r="K15" s="114">
        <v>118</v>
      </c>
      <c r="L15" s="116">
        <v>4.0081521739130439</v>
      </c>
    </row>
    <row r="16" spans="1:17" s="110" customFormat="1" ht="15" customHeight="1" x14ac:dyDescent="0.2">
      <c r="A16" s="120"/>
      <c r="B16" s="119"/>
      <c r="C16" s="258" t="s">
        <v>107</v>
      </c>
      <c r="E16" s="113">
        <v>39.545903257650544</v>
      </c>
      <c r="F16" s="115">
        <v>2003</v>
      </c>
      <c r="G16" s="114">
        <v>2026</v>
      </c>
      <c r="H16" s="114">
        <v>2165</v>
      </c>
      <c r="I16" s="114">
        <v>1949</v>
      </c>
      <c r="J16" s="140">
        <v>1876</v>
      </c>
      <c r="K16" s="114">
        <v>127</v>
      </c>
      <c r="L16" s="116">
        <v>6.7697228144989339</v>
      </c>
    </row>
    <row r="17" spans="1:12" s="110" customFormat="1" ht="15" customHeight="1" x14ac:dyDescent="0.2">
      <c r="A17" s="120"/>
      <c r="B17" s="121" t="s">
        <v>109</v>
      </c>
      <c r="C17" s="258"/>
      <c r="E17" s="113">
        <v>66.202383941627403</v>
      </c>
      <c r="F17" s="115">
        <v>44821</v>
      </c>
      <c r="G17" s="114">
        <v>44989</v>
      </c>
      <c r="H17" s="114">
        <v>45817</v>
      </c>
      <c r="I17" s="114">
        <v>46296</v>
      </c>
      <c r="J17" s="140">
        <v>45788</v>
      </c>
      <c r="K17" s="114">
        <v>-967</v>
      </c>
      <c r="L17" s="116">
        <v>-2.1119070498820651</v>
      </c>
    </row>
    <row r="18" spans="1:12" s="110" customFormat="1" ht="15" customHeight="1" x14ac:dyDescent="0.2">
      <c r="A18" s="120"/>
      <c r="B18" s="119"/>
      <c r="C18" s="258" t="s">
        <v>106</v>
      </c>
      <c r="E18" s="113">
        <v>50.935945204256932</v>
      </c>
      <c r="F18" s="115">
        <v>22830</v>
      </c>
      <c r="G18" s="114">
        <v>22886</v>
      </c>
      <c r="H18" s="114">
        <v>23410</v>
      </c>
      <c r="I18" s="114">
        <v>23574</v>
      </c>
      <c r="J18" s="140">
        <v>23213</v>
      </c>
      <c r="K18" s="114">
        <v>-383</v>
      </c>
      <c r="L18" s="116">
        <v>-1.6499375350019385</v>
      </c>
    </row>
    <row r="19" spans="1:12" s="110" customFormat="1" ht="15" customHeight="1" x14ac:dyDescent="0.2">
      <c r="A19" s="120"/>
      <c r="B19" s="119"/>
      <c r="C19" s="258" t="s">
        <v>107</v>
      </c>
      <c r="E19" s="113">
        <v>49.064054795743068</v>
      </c>
      <c r="F19" s="115">
        <v>21991</v>
      </c>
      <c r="G19" s="114">
        <v>22103</v>
      </c>
      <c r="H19" s="114">
        <v>22407</v>
      </c>
      <c r="I19" s="114">
        <v>22722</v>
      </c>
      <c r="J19" s="140">
        <v>22575</v>
      </c>
      <c r="K19" s="114">
        <v>-584</v>
      </c>
      <c r="L19" s="116">
        <v>-2.5869324473975639</v>
      </c>
    </row>
    <row r="20" spans="1:12" s="110" customFormat="1" ht="15" customHeight="1" x14ac:dyDescent="0.2">
      <c r="A20" s="120"/>
      <c r="B20" s="121" t="s">
        <v>110</v>
      </c>
      <c r="C20" s="258"/>
      <c r="E20" s="113">
        <v>25.242603725093424</v>
      </c>
      <c r="F20" s="115">
        <v>17090</v>
      </c>
      <c r="G20" s="114">
        <v>16970</v>
      </c>
      <c r="H20" s="114">
        <v>17057</v>
      </c>
      <c r="I20" s="114">
        <v>16998</v>
      </c>
      <c r="J20" s="140">
        <v>16491</v>
      </c>
      <c r="K20" s="114">
        <v>599</v>
      </c>
      <c r="L20" s="116">
        <v>3.6322842762719061</v>
      </c>
    </row>
    <row r="21" spans="1:12" s="110" customFormat="1" ht="15" customHeight="1" x14ac:dyDescent="0.2">
      <c r="A21" s="120"/>
      <c r="B21" s="119"/>
      <c r="C21" s="258" t="s">
        <v>106</v>
      </c>
      <c r="E21" s="113">
        <v>47.021650087770624</v>
      </c>
      <c r="F21" s="115">
        <v>8036</v>
      </c>
      <c r="G21" s="114">
        <v>7982</v>
      </c>
      <c r="H21" s="114">
        <v>8056</v>
      </c>
      <c r="I21" s="114">
        <v>7995</v>
      </c>
      <c r="J21" s="140">
        <v>7748</v>
      </c>
      <c r="K21" s="114">
        <v>288</v>
      </c>
      <c r="L21" s="116">
        <v>3.7170882808466703</v>
      </c>
    </row>
    <row r="22" spans="1:12" s="110" customFormat="1" ht="15" customHeight="1" x14ac:dyDescent="0.2">
      <c r="A22" s="120"/>
      <c r="B22" s="119"/>
      <c r="C22" s="258" t="s">
        <v>107</v>
      </c>
      <c r="E22" s="113">
        <v>52.978349912229376</v>
      </c>
      <c r="F22" s="115">
        <v>9054</v>
      </c>
      <c r="G22" s="114">
        <v>8988</v>
      </c>
      <c r="H22" s="114">
        <v>9001</v>
      </c>
      <c r="I22" s="114">
        <v>9003</v>
      </c>
      <c r="J22" s="140">
        <v>8743</v>
      </c>
      <c r="K22" s="114">
        <v>311</v>
      </c>
      <c r="L22" s="116">
        <v>3.5571314194212511</v>
      </c>
    </row>
    <row r="23" spans="1:12" s="110" customFormat="1" ht="15" customHeight="1" x14ac:dyDescent="0.2">
      <c r="A23" s="120"/>
      <c r="B23" s="121" t="s">
        <v>111</v>
      </c>
      <c r="C23" s="258"/>
      <c r="E23" s="113">
        <v>1.0738076599264434</v>
      </c>
      <c r="F23" s="115">
        <v>727</v>
      </c>
      <c r="G23" s="114">
        <v>740</v>
      </c>
      <c r="H23" s="114">
        <v>756</v>
      </c>
      <c r="I23" s="114">
        <v>697</v>
      </c>
      <c r="J23" s="140">
        <v>647</v>
      </c>
      <c r="K23" s="114">
        <v>80</v>
      </c>
      <c r="L23" s="116">
        <v>12.364760432766616</v>
      </c>
    </row>
    <row r="24" spans="1:12" s="110" customFormat="1" ht="15" customHeight="1" x14ac:dyDescent="0.2">
      <c r="A24" s="120"/>
      <c r="B24" s="119"/>
      <c r="C24" s="258" t="s">
        <v>106</v>
      </c>
      <c r="E24" s="113">
        <v>63.823933975240713</v>
      </c>
      <c r="F24" s="115">
        <v>464</v>
      </c>
      <c r="G24" s="114">
        <v>472</v>
      </c>
      <c r="H24" s="114">
        <v>487</v>
      </c>
      <c r="I24" s="114">
        <v>457</v>
      </c>
      <c r="J24" s="140">
        <v>414</v>
      </c>
      <c r="K24" s="114">
        <v>50</v>
      </c>
      <c r="L24" s="116">
        <v>12.077294685990339</v>
      </c>
    </row>
    <row r="25" spans="1:12" s="110" customFormat="1" ht="15" customHeight="1" x14ac:dyDescent="0.2">
      <c r="A25" s="120"/>
      <c r="B25" s="119"/>
      <c r="C25" s="258" t="s">
        <v>107</v>
      </c>
      <c r="E25" s="113">
        <v>36.176066024759287</v>
      </c>
      <c r="F25" s="115">
        <v>263</v>
      </c>
      <c r="G25" s="114">
        <v>268</v>
      </c>
      <c r="H25" s="114">
        <v>269</v>
      </c>
      <c r="I25" s="114">
        <v>240</v>
      </c>
      <c r="J25" s="140">
        <v>233</v>
      </c>
      <c r="K25" s="114">
        <v>30</v>
      </c>
      <c r="L25" s="116">
        <v>12.875536480686696</v>
      </c>
    </row>
    <row r="26" spans="1:12" s="110" customFormat="1" ht="15" customHeight="1" x14ac:dyDescent="0.2">
      <c r="A26" s="120"/>
      <c r="C26" s="121" t="s">
        <v>187</v>
      </c>
      <c r="D26" s="110" t="s">
        <v>188</v>
      </c>
      <c r="E26" s="113">
        <v>0.32051755461353265</v>
      </c>
      <c r="F26" s="115">
        <v>217</v>
      </c>
      <c r="G26" s="114">
        <v>208</v>
      </c>
      <c r="H26" s="114">
        <v>211</v>
      </c>
      <c r="I26" s="114">
        <v>168</v>
      </c>
      <c r="J26" s="140">
        <v>148</v>
      </c>
      <c r="K26" s="114">
        <v>69</v>
      </c>
      <c r="L26" s="116">
        <v>46.621621621621621</v>
      </c>
    </row>
    <row r="27" spans="1:12" s="110" customFormat="1" ht="15" customHeight="1" x14ac:dyDescent="0.2">
      <c r="A27" s="120"/>
      <c r="B27" s="119"/>
      <c r="D27" s="259" t="s">
        <v>106</v>
      </c>
      <c r="E27" s="113">
        <v>52.073732718894007</v>
      </c>
      <c r="F27" s="115">
        <v>113</v>
      </c>
      <c r="G27" s="114">
        <v>113</v>
      </c>
      <c r="H27" s="114">
        <v>121</v>
      </c>
      <c r="I27" s="114">
        <v>98</v>
      </c>
      <c r="J27" s="140">
        <v>75</v>
      </c>
      <c r="K27" s="114">
        <v>38</v>
      </c>
      <c r="L27" s="116">
        <v>50.666666666666664</v>
      </c>
    </row>
    <row r="28" spans="1:12" s="110" customFormat="1" ht="15" customHeight="1" x14ac:dyDescent="0.2">
      <c r="A28" s="120"/>
      <c r="B28" s="119"/>
      <c r="D28" s="259" t="s">
        <v>107</v>
      </c>
      <c r="E28" s="113">
        <v>47.926267281105993</v>
      </c>
      <c r="F28" s="115">
        <v>104</v>
      </c>
      <c r="G28" s="114">
        <v>95</v>
      </c>
      <c r="H28" s="114">
        <v>90</v>
      </c>
      <c r="I28" s="114">
        <v>70</v>
      </c>
      <c r="J28" s="140">
        <v>73</v>
      </c>
      <c r="K28" s="114">
        <v>31</v>
      </c>
      <c r="L28" s="116">
        <v>42.465753424657535</v>
      </c>
    </row>
    <row r="29" spans="1:12" s="110" customFormat="1" ht="24.95" customHeight="1" x14ac:dyDescent="0.2">
      <c r="A29" s="604" t="s">
        <v>189</v>
      </c>
      <c r="B29" s="605"/>
      <c r="C29" s="605"/>
      <c r="D29" s="606"/>
      <c r="E29" s="113">
        <v>95.930756391888096</v>
      </c>
      <c r="F29" s="115">
        <v>64948</v>
      </c>
      <c r="G29" s="114">
        <v>65198</v>
      </c>
      <c r="H29" s="114">
        <v>66253</v>
      </c>
      <c r="I29" s="114">
        <v>66069</v>
      </c>
      <c r="J29" s="140">
        <v>65218</v>
      </c>
      <c r="K29" s="114">
        <v>-270</v>
      </c>
      <c r="L29" s="116">
        <v>-0.41399613603606367</v>
      </c>
    </row>
    <row r="30" spans="1:12" s="110" customFormat="1" ht="15" customHeight="1" x14ac:dyDescent="0.2">
      <c r="A30" s="120"/>
      <c r="B30" s="119"/>
      <c r="C30" s="258" t="s">
        <v>106</v>
      </c>
      <c r="E30" s="113">
        <v>49.993841226827612</v>
      </c>
      <c r="F30" s="115">
        <v>32470</v>
      </c>
      <c r="G30" s="114">
        <v>32633</v>
      </c>
      <c r="H30" s="114">
        <v>33305</v>
      </c>
      <c r="I30" s="114">
        <v>33039</v>
      </c>
      <c r="J30" s="140">
        <v>32555</v>
      </c>
      <c r="K30" s="114">
        <v>-85</v>
      </c>
      <c r="L30" s="116">
        <v>-0.26109660574412535</v>
      </c>
    </row>
    <row r="31" spans="1:12" s="110" customFormat="1" ht="15" customHeight="1" x14ac:dyDescent="0.2">
      <c r="A31" s="120"/>
      <c r="B31" s="119"/>
      <c r="C31" s="258" t="s">
        <v>107</v>
      </c>
      <c r="E31" s="113">
        <v>50.006158773172388</v>
      </c>
      <c r="F31" s="115">
        <v>32478</v>
      </c>
      <c r="G31" s="114">
        <v>32565</v>
      </c>
      <c r="H31" s="114">
        <v>32948</v>
      </c>
      <c r="I31" s="114">
        <v>33030</v>
      </c>
      <c r="J31" s="140">
        <v>32663</v>
      </c>
      <c r="K31" s="114">
        <v>-185</v>
      </c>
      <c r="L31" s="116">
        <v>-0.56639010501178699</v>
      </c>
    </row>
    <row r="32" spans="1:12" s="110" customFormat="1" ht="15" customHeight="1" x14ac:dyDescent="0.2">
      <c r="A32" s="120"/>
      <c r="B32" s="119" t="s">
        <v>117</v>
      </c>
      <c r="C32" s="258"/>
      <c r="E32" s="113">
        <v>4.039702819668257</v>
      </c>
      <c r="F32" s="115">
        <v>2735</v>
      </c>
      <c r="G32" s="114">
        <v>2678</v>
      </c>
      <c r="H32" s="114">
        <v>2842</v>
      </c>
      <c r="I32" s="114">
        <v>2848</v>
      </c>
      <c r="J32" s="140">
        <v>2515</v>
      </c>
      <c r="K32" s="114">
        <v>220</v>
      </c>
      <c r="L32" s="116">
        <v>8.7475149105367791</v>
      </c>
    </row>
    <row r="33" spans="1:12" s="110" customFormat="1" ht="15" customHeight="1" x14ac:dyDescent="0.2">
      <c r="A33" s="120"/>
      <c r="B33" s="119"/>
      <c r="C33" s="258" t="s">
        <v>106</v>
      </c>
      <c r="E33" s="113">
        <v>69.616087751371111</v>
      </c>
      <c r="F33" s="115">
        <v>1904</v>
      </c>
      <c r="G33" s="114">
        <v>1859</v>
      </c>
      <c r="H33" s="114">
        <v>1949</v>
      </c>
      <c r="I33" s="114">
        <v>1966</v>
      </c>
      <c r="J33" s="140">
        <v>1753</v>
      </c>
      <c r="K33" s="114">
        <v>151</v>
      </c>
      <c r="L33" s="116">
        <v>8.6138049058756412</v>
      </c>
    </row>
    <row r="34" spans="1:12" s="110" customFormat="1" ht="15" customHeight="1" x14ac:dyDescent="0.2">
      <c r="A34" s="120"/>
      <c r="B34" s="119"/>
      <c r="C34" s="258" t="s">
        <v>107</v>
      </c>
      <c r="E34" s="113">
        <v>30.383912248628885</v>
      </c>
      <c r="F34" s="115">
        <v>831</v>
      </c>
      <c r="G34" s="114">
        <v>819</v>
      </c>
      <c r="H34" s="114">
        <v>893</v>
      </c>
      <c r="I34" s="114">
        <v>882</v>
      </c>
      <c r="J34" s="140">
        <v>762</v>
      </c>
      <c r="K34" s="114">
        <v>69</v>
      </c>
      <c r="L34" s="116">
        <v>9.0551181102362204</v>
      </c>
    </row>
    <row r="35" spans="1:12" s="110" customFormat="1" ht="24.95" customHeight="1" x14ac:dyDescent="0.2">
      <c r="A35" s="604" t="s">
        <v>190</v>
      </c>
      <c r="B35" s="605"/>
      <c r="C35" s="605"/>
      <c r="D35" s="606"/>
      <c r="E35" s="113">
        <v>68.248083541349715</v>
      </c>
      <c r="F35" s="115">
        <v>46206</v>
      </c>
      <c r="G35" s="114">
        <v>46407</v>
      </c>
      <c r="H35" s="114">
        <v>47431</v>
      </c>
      <c r="I35" s="114">
        <v>47122</v>
      </c>
      <c r="J35" s="140">
        <v>46484</v>
      </c>
      <c r="K35" s="114">
        <v>-278</v>
      </c>
      <c r="L35" s="116">
        <v>-0.59805524481542038</v>
      </c>
    </row>
    <row r="36" spans="1:12" s="110" customFormat="1" ht="15" customHeight="1" x14ac:dyDescent="0.2">
      <c r="A36" s="120"/>
      <c r="B36" s="119"/>
      <c r="C36" s="258" t="s">
        <v>106</v>
      </c>
      <c r="E36" s="113">
        <v>64.861706271912738</v>
      </c>
      <c r="F36" s="115">
        <v>29970</v>
      </c>
      <c r="G36" s="114">
        <v>30074</v>
      </c>
      <c r="H36" s="114">
        <v>30757</v>
      </c>
      <c r="I36" s="114">
        <v>30495</v>
      </c>
      <c r="J36" s="140">
        <v>30045</v>
      </c>
      <c r="K36" s="114">
        <v>-75</v>
      </c>
      <c r="L36" s="116">
        <v>-0.24962556165751373</v>
      </c>
    </row>
    <row r="37" spans="1:12" s="110" customFormat="1" ht="15" customHeight="1" x14ac:dyDescent="0.2">
      <c r="A37" s="120"/>
      <c r="B37" s="119"/>
      <c r="C37" s="258" t="s">
        <v>107</v>
      </c>
      <c r="E37" s="113">
        <v>35.138293728087262</v>
      </c>
      <c r="F37" s="115">
        <v>16236</v>
      </c>
      <c r="G37" s="114">
        <v>16333</v>
      </c>
      <c r="H37" s="114">
        <v>16674</v>
      </c>
      <c r="I37" s="114">
        <v>16627</v>
      </c>
      <c r="J37" s="140">
        <v>16439</v>
      </c>
      <c r="K37" s="114">
        <v>-203</v>
      </c>
      <c r="L37" s="116">
        <v>-1.2348683009915444</v>
      </c>
    </row>
    <row r="38" spans="1:12" s="110" customFormat="1" ht="15" customHeight="1" x14ac:dyDescent="0.2">
      <c r="A38" s="120"/>
      <c r="B38" s="119" t="s">
        <v>182</v>
      </c>
      <c r="C38" s="258"/>
      <c r="E38" s="113">
        <v>31.751916458650282</v>
      </c>
      <c r="F38" s="115">
        <v>21497</v>
      </c>
      <c r="G38" s="114">
        <v>21483</v>
      </c>
      <c r="H38" s="114">
        <v>21680</v>
      </c>
      <c r="I38" s="114">
        <v>21811</v>
      </c>
      <c r="J38" s="140">
        <v>21262</v>
      </c>
      <c r="K38" s="114">
        <v>235</v>
      </c>
      <c r="L38" s="116">
        <v>1.1052582071300912</v>
      </c>
    </row>
    <row r="39" spans="1:12" s="110" customFormat="1" ht="15" customHeight="1" x14ac:dyDescent="0.2">
      <c r="A39" s="120"/>
      <c r="B39" s="119"/>
      <c r="C39" s="258" t="s">
        <v>106</v>
      </c>
      <c r="E39" s="113">
        <v>20.570312136577197</v>
      </c>
      <c r="F39" s="115">
        <v>4422</v>
      </c>
      <c r="G39" s="114">
        <v>4431</v>
      </c>
      <c r="H39" s="114">
        <v>4512</v>
      </c>
      <c r="I39" s="114">
        <v>4524</v>
      </c>
      <c r="J39" s="140">
        <v>4274</v>
      </c>
      <c r="K39" s="114">
        <v>148</v>
      </c>
      <c r="L39" s="116">
        <v>3.4627983153954141</v>
      </c>
    </row>
    <row r="40" spans="1:12" s="110" customFormat="1" ht="15" customHeight="1" x14ac:dyDescent="0.2">
      <c r="A40" s="120"/>
      <c r="B40" s="119"/>
      <c r="C40" s="258" t="s">
        <v>107</v>
      </c>
      <c r="E40" s="113">
        <v>79.429687863422799</v>
      </c>
      <c r="F40" s="115">
        <v>17075</v>
      </c>
      <c r="G40" s="114">
        <v>17052</v>
      </c>
      <c r="H40" s="114">
        <v>17168</v>
      </c>
      <c r="I40" s="114">
        <v>17287</v>
      </c>
      <c r="J40" s="140">
        <v>16988</v>
      </c>
      <c r="K40" s="114">
        <v>87</v>
      </c>
      <c r="L40" s="116">
        <v>0.51212620673416531</v>
      </c>
    </row>
    <row r="41" spans="1:12" s="110" customFormat="1" ht="24.75" customHeight="1" x14ac:dyDescent="0.2">
      <c r="A41" s="604" t="s">
        <v>518</v>
      </c>
      <c r="B41" s="605"/>
      <c r="C41" s="605"/>
      <c r="D41" s="606"/>
      <c r="E41" s="113">
        <v>3.5965909930136037</v>
      </c>
      <c r="F41" s="115">
        <v>2435</v>
      </c>
      <c r="G41" s="114">
        <v>2666</v>
      </c>
      <c r="H41" s="114">
        <v>2733</v>
      </c>
      <c r="I41" s="114">
        <v>2306</v>
      </c>
      <c r="J41" s="140">
        <v>2399</v>
      </c>
      <c r="K41" s="114">
        <v>36</v>
      </c>
      <c r="L41" s="116">
        <v>1.5006252605252188</v>
      </c>
    </row>
    <row r="42" spans="1:12" s="110" customFormat="1" ht="15" customHeight="1" x14ac:dyDescent="0.2">
      <c r="A42" s="120"/>
      <c r="B42" s="119"/>
      <c r="C42" s="258" t="s">
        <v>106</v>
      </c>
      <c r="E42" s="113">
        <v>62.792607802874741</v>
      </c>
      <c r="F42" s="115">
        <v>1529</v>
      </c>
      <c r="G42" s="114">
        <v>1702</v>
      </c>
      <c r="H42" s="114">
        <v>1735</v>
      </c>
      <c r="I42" s="114">
        <v>1460</v>
      </c>
      <c r="J42" s="140">
        <v>1516</v>
      </c>
      <c r="K42" s="114">
        <v>13</v>
      </c>
      <c r="L42" s="116">
        <v>0.85751978891820579</v>
      </c>
    </row>
    <row r="43" spans="1:12" s="110" customFormat="1" ht="15" customHeight="1" x14ac:dyDescent="0.2">
      <c r="A43" s="123"/>
      <c r="B43" s="124"/>
      <c r="C43" s="260" t="s">
        <v>107</v>
      </c>
      <c r="D43" s="261"/>
      <c r="E43" s="125">
        <v>37.207392197125259</v>
      </c>
      <c r="F43" s="143">
        <v>906</v>
      </c>
      <c r="G43" s="144">
        <v>964</v>
      </c>
      <c r="H43" s="144">
        <v>998</v>
      </c>
      <c r="I43" s="144">
        <v>846</v>
      </c>
      <c r="J43" s="145">
        <v>883</v>
      </c>
      <c r="K43" s="144">
        <v>23</v>
      </c>
      <c r="L43" s="146">
        <v>2.6047565118912797</v>
      </c>
    </row>
    <row r="44" spans="1:12" s="110" customFormat="1" ht="45.75" customHeight="1" x14ac:dyDescent="0.2">
      <c r="A44" s="604" t="s">
        <v>191</v>
      </c>
      <c r="B44" s="605"/>
      <c r="C44" s="605"/>
      <c r="D44" s="606"/>
      <c r="E44" s="113">
        <v>1.1003943695257226</v>
      </c>
      <c r="F44" s="115">
        <v>745</v>
      </c>
      <c r="G44" s="114">
        <v>753</v>
      </c>
      <c r="H44" s="114">
        <v>763</v>
      </c>
      <c r="I44" s="114">
        <v>754</v>
      </c>
      <c r="J44" s="140">
        <v>761</v>
      </c>
      <c r="K44" s="114">
        <v>-16</v>
      </c>
      <c r="L44" s="116">
        <v>-2.1024967148488831</v>
      </c>
    </row>
    <row r="45" spans="1:12" s="110" customFormat="1" ht="15" customHeight="1" x14ac:dyDescent="0.2">
      <c r="A45" s="120"/>
      <c r="B45" s="119"/>
      <c r="C45" s="258" t="s">
        <v>106</v>
      </c>
      <c r="E45" s="113">
        <v>58.65771812080537</v>
      </c>
      <c r="F45" s="115">
        <v>437</v>
      </c>
      <c r="G45" s="114">
        <v>441</v>
      </c>
      <c r="H45" s="114">
        <v>448</v>
      </c>
      <c r="I45" s="114">
        <v>440</v>
      </c>
      <c r="J45" s="140">
        <v>445</v>
      </c>
      <c r="K45" s="114">
        <v>-8</v>
      </c>
      <c r="L45" s="116">
        <v>-1.797752808988764</v>
      </c>
    </row>
    <row r="46" spans="1:12" s="110" customFormat="1" ht="15" customHeight="1" x14ac:dyDescent="0.2">
      <c r="A46" s="123"/>
      <c r="B46" s="124"/>
      <c r="C46" s="260" t="s">
        <v>107</v>
      </c>
      <c r="D46" s="261"/>
      <c r="E46" s="125">
        <v>41.34228187919463</v>
      </c>
      <c r="F46" s="143">
        <v>308</v>
      </c>
      <c r="G46" s="144">
        <v>312</v>
      </c>
      <c r="H46" s="144">
        <v>315</v>
      </c>
      <c r="I46" s="144">
        <v>314</v>
      </c>
      <c r="J46" s="145">
        <v>316</v>
      </c>
      <c r="K46" s="144">
        <v>-8</v>
      </c>
      <c r="L46" s="146">
        <v>-2.5316455696202533</v>
      </c>
    </row>
    <row r="47" spans="1:12" s="110" customFormat="1" ht="39" customHeight="1" x14ac:dyDescent="0.2">
      <c r="A47" s="604" t="s">
        <v>519</v>
      </c>
      <c r="B47" s="607"/>
      <c r="C47" s="607"/>
      <c r="D47" s="608"/>
      <c r="E47" s="113">
        <v>0.15065802106258216</v>
      </c>
      <c r="F47" s="115">
        <v>102</v>
      </c>
      <c r="G47" s="114">
        <v>109</v>
      </c>
      <c r="H47" s="114">
        <v>101</v>
      </c>
      <c r="I47" s="114">
        <v>103</v>
      </c>
      <c r="J47" s="140">
        <v>105</v>
      </c>
      <c r="K47" s="114">
        <v>-3</v>
      </c>
      <c r="L47" s="116">
        <v>-2.8571428571428572</v>
      </c>
    </row>
    <row r="48" spans="1:12" s="110" customFormat="1" ht="15" customHeight="1" x14ac:dyDescent="0.2">
      <c r="A48" s="120"/>
      <c r="B48" s="119"/>
      <c r="C48" s="258" t="s">
        <v>106</v>
      </c>
      <c r="E48" s="113">
        <v>42.156862745098039</v>
      </c>
      <c r="F48" s="115">
        <v>43</v>
      </c>
      <c r="G48" s="114">
        <v>46</v>
      </c>
      <c r="H48" s="114">
        <v>39</v>
      </c>
      <c r="I48" s="114">
        <v>47</v>
      </c>
      <c r="J48" s="140">
        <v>43</v>
      </c>
      <c r="K48" s="114">
        <v>0</v>
      </c>
      <c r="L48" s="116">
        <v>0</v>
      </c>
    </row>
    <row r="49" spans="1:12" s="110" customFormat="1" ht="15" customHeight="1" x14ac:dyDescent="0.2">
      <c r="A49" s="123"/>
      <c r="B49" s="124"/>
      <c r="C49" s="260" t="s">
        <v>107</v>
      </c>
      <c r="D49" s="261"/>
      <c r="E49" s="125">
        <v>57.843137254901961</v>
      </c>
      <c r="F49" s="143">
        <v>59</v>
      </c>
      <c r="G49" s="144">
        <v>63</v>
      </c>
      <c r="H49" s="144">
        <v>62</v>
      </c>
      <c r="I49" s="144">
        <v>56</v>
      </c>
      <c r="J49" s="145">
        <v>62</v>
      </c>
      <c r="K49" s="144">
        <v>-3</v>
      </c>
      <c r="L49" s="146">
        <v>-4.838709677419355</v>
      </c>
    </row>
    <row r="50" spans="1:12" s="110" customFormat="1" ht="24.95" customHeight="1" x14ac:dyDescent="0.2">
      <c r="A50" s="609" t="s">
        <v>192</v>
      </c>
      <c r="B50" s="610"/>
      <c r="C50" s="610"/>
      <c r="D50" s="611"/>
      <c r="E50" s="262">
        <v>6.5447616796892305</v>
      </c>
      <c r="F50" s="263">
        <v>4431</v>
      </c>
      <c r="G50" s="264">
        <v>4573</v>
      </c>
      <c r="H50" s="264">
        <v>4700</v>
      </c>
      <c r="I50" s="264">
        <v>4222</v>
      </c>
      <c r="J50" s="265">
        <v>4161</v>
      </c>
      <c r="K50" s="263">
        <v>270</v>
      </c>
      <c r="L50" s="266">
        <v>6.4888248017303534</v>
      </c>
    </row>
    <row r="51" spans="1:12" s="110" customFormat="1" ht="15" customHeight="1" x14ac:dyDescent="0.2">
      <c r="A51" s="120"/>
      <c r="B51" s="119"/>
      <c r="C51" s="258" t="s">
        <v>106</v>
      </c>
      <c r="E51" s="113">
        <v>61.679079214624238</v>
      </c>
      <c r="F51" s="115">
        <v>2733</v>
      </c>
      <c r="G51" s="114">
        <v>2828</v>
      </c>
      <c r="H51" s="114">
        <v>2904</v>
      </c>
      <c r="I51" s="114">
        <v>2622</v>
      </c>
      <c r="J51" s="140">
        <v>2605</v>
      </c>
      <c r="K51" s="114">
        <v>128</v>
      </c>
      <c r="L51" s="116">
        <v>4.9136276391554699</v>
      </c>
    </row>
    <row r="52" spans="1:12" s="110" customFormat="1" ht="15" customHeight="1" x14ac:dyDescent="0.2">
      <c r="A52" s="120"/>
      <c r="B52" s="119"/>
      <c r="C52" s="258" t="s">
        <v>107</v>
      </c>
      <c r="E52" s="113">
        <v>38.320920785375762</v>
      </c>
      <c r="F52" s="115">
        <v>1698</v>
      </c>
      <c r="G52" s="114">
        <v>1745</v>
      </c>
      <c r="H52" s="114">
        <v>1796</v>
      </c>
      <c r="I52" s="114">
        <v>1600</v>
      </c>
      <c r="J52" s="140">
        <v>1556</v>
      </c>
      <c r="K52" s="114">
        <v>142</v>
      </c>
      <c r="L52" s="116">
        <v>9.125964010282777</v>
      </c>
    </row>
    <row r="53" spans="1:12" s="110" customFormat="1" ht="15" customHeight="1" x14ac:dyDescent="0.2">
      <c r="A53" s="120"/>
      <c r="B53" s="119"/>
      <c r="C53" s="258" t="s">
        <v>187</v>
      </c>
      <c r="D53" s="110" t="s">
        <v>193</v>
      </c>
      <c r="E53" s="113">
        <v>40.916271721958928</v>
      </c>
      <c r="F53" s="115">
        <v>1813</v>
      </c>
      <c r="G53" s="114">
        <v>2044</v>
      </c>
      <c r="H53" s="114">
        <v>2126</v>
      </c>
      <c r="I53" s="114">
        <v>1603</v>
      </c>
      <c r="J53" s="140">
        <v>1752</v>
      </c>
      <c r="K53" s="114">
        <v>61</v>
      </c>
      <c r="L53" s="116">
        <v>3.4817351598173514</v>
      </c>
    </row>
    <row r="54" spans="1:12" s="110" customFormat="1" ht="15" customHeight="1" x14ac:dyDescent="0.2">
      <c r="A54" s="120"/>
      <c r="B54" s="119"/>
      <c r="D54" s="267" t="s">
        <v>194</v>
      </c>
      <c r="E54" s="113">
        <v>63.927192498621068</v>
      </c>
      <c r="F54" s="115">
        <v>1159</v>
      </c>
      <c r="G54" s="114">
        <v>1304</v>
      </c>
      <c r="H54" s="114">
        <v>1366</v>
      </c>
      <c r="I54" s="114">
        <v>1053</v>
      </c>
      <c r="J54" s="140">
        <v>1140</v>
      </c>
      <c r="K54" s="114">
        <v>19</v>
      </c>
      <c r="L54" s="116">
        <v>1.6666666666666667</v>
      </c>
    </row>
    <row r="55" spans="1:12" s="110" customFormat="1" ht="15" customHeight="1" x14ac:dyDescent="0.2">
      <c r="A55" s="120"/>
      <c r="B55" s="119"/>
      <c r="D55" s="267" t="s">
        <v>195</v>
      </c>
      <c r="E55" s="113">
        <v>36.072807501378932</v>
      </c>
      <c r="F55" s="115">
        <v>654</v>
      </c>
      <c r="G55" s="114">
        <v>740</v>
      </c>
      <c r="H55" s="114">
        <v>760</v>
      </c>
      <c r="I55" s="114">
        <v>550</v>
      </c>
      <c r="J55" s="140">
        <v>612</v>
      </c>
      <c r="K55" s="114">
        <v>42</v>
      </c>
      <c r="L55" s="116">
        <v>6.8627450980392153</v>
      </c>
    </row>
    <row r="56" spans="1:12" s="110" customFormat="1" ht="15" customHeight="1" x14ac:dyDescent="0.2">
      <c r="A56" s="120"/>
      <c r="B56" s="119" t="s">
        <v>196</v>
      </c>
      <c r="C56" s="258"/>
      <c r="E56" s="113">
        <v>73.224229354681484</v>
      </c>
      <c r="F56" s="115">
        <v>49575</v>
      </c>
      <c r="G56" s="114">
        <v>49567</v>
      </c>
      <c r="H56" s="114">
        <v>50353</v>
      </c>
      <c r="I56" s="114">
        <v>50586</v>
      </c>
      <c r="J56" s="140">
        <v>49758</v>
      </c>
      <c r="K56" s="114">
        <v>-183</v>
      </c>
      <c r="L56" s="116">
        <v>-0.36778005546846737</v>
      </c>
    </row>
    <row r="57" spans="1:12" s="110" customFormat="1" ht="15" customHeight="1" x14ac:dyDescent="0.2">
      <c r="A57" s="120"/>
      <c r="B57" s="119"/>
      <c r="C57" s="258" t="s">
        <v>106</v>
      </c>
      <c r="E57" s="113">
        <v>50.333837619768026</v>
      </c>
      <c r="F57" s="115">
        <v>24953</v>
      </c>
      <c r="G57" s="114">
        <v>24910</v>
      </c>
      <c r="H57" s="114">
        <v>25434</v>
      </c>
      <c r="I57" s="114">
        <v>25457</v>
      </c>
      <c r="J57" s="140">
        <v>24960</v>
      </c>
      <c r="K57" s="114">
        <v>-7</v>
      </c>
      <c r="L57" s="116">
        <v>-2.8044871794871796E-2</v>
      </c>
    </row>
    <row r="58" spans="1:12" s="110" customFormat="1" ht="15" customHeight="1" x14ac:dyDescent="0.2">
      <c r="A58" s="120"/>
      <c r="B58" s="119"/>
      <c r="C58" s="258" t="s">
        <v>107</v>
      </c>
      <c r="E58" s="113">
        <v>49.666162380231974</v>
      </c>
      <c r="F58" s="115">
        <v>24622</v>
      </c>
      <c r="G58" s="114">
        <v>24657</v>
      </c>
      <c r="H58" s="114">
        <v>24919</v>
      </c>
      <c r="I58" s="114">
        <v>25129</v>
      </c>
      <c r="J58" s="140">
        <v>24798</v>
      </c>
      <c r="K58" s="114">
        <v>-176</v>
      </c>
      <c r="L58" s="116">
        <v>-0.70973465602064678</v>
      </c>
    </row>
    <row r="59" spans="1:12" s="110" customFormat="1" ht="15" customHeight="1" x14ac:dyDescent="0.2">
      <c r="A59" s="120"/>
      <c r="B59" s="119"/>
      <c r="C59" s="258" t="s">
        <v>105</v>
      </c>
      <c r="D59" s="110" t="s">
        <v>197</v>
      </c>
      <c r="E59" s="113">
        <v>91.360564800806856</v>
      </c>
      <c r="F59" s="115">
        <v>45292</v>
      </c>
      <c r="G59" s="114">
        <v>45247</v>
      </c>
      <c r="H59" s="114">
        <v>46005</v>
      </c>
      <c r="I59" s="114">
        <v>46013</v>
      </c>
      <c r="J59" s="140">
        <v>45227</v>
      </c>
      <c r="K59" s="114">
        <v>65</v>
      </c>
      <c r="L59" s="116">
        <v>0.14371945961483185</v>
      </c>
    </row>
    <row r="60" spans="1:12" s="110" customFormat="1" ht="15" customHeight="1" x14ac:dyDescent="0.2">
      <c r="A60" s="120"/>
      <c r="B60" s="119"/>
      <c r="C60" s="258"/>
      <c r="D60" s="267" t="s">
        <v>198</v>
      </c>
      <c r="E60" s="113">
        <v>50.752892343018637</v>
      </c>
      <c r="F60" s="115">
        <v>22987</v>
      </c>
      <c r="G60" s="114">
        <v>22932</v>
      </c>
      <c r="H60" s="114">
        <v>23433</v>
      </c>
      <c r="I60" s="114">
        <v>23441</v>
      </c>
      <c r="J60" s="140">
        <v>22996</v>
      </c>
      <c r="K60" s="114">
        <v>-9</v>
      </c>
      <c r="L60" s="116">
        <v>-3.9137241259349455E-2</v>
      </c>
    </row>
    <row r="61" spans="1:12" s="110" customFormat="1" ht="15" customHeight="1" x14ac:dyDescent="0.2">
      <c r="A61" s="120"/>
      <c r="B61" s="119"/>
      <c r="C61" s="258"/>
      <c r="D61" s="267" t="s">
        <v>199</v>
      </c>
      <c r="E61" s="113">
        <v>49.247107656981363</v>
      </c>
      <c r="F61" s="115">
        <v>22305</v>
      </c>
      <c r="G61" s="114">
        <v>22315</v>
      </c>
      <c r="H61" s="114">
        <v>22572</v>
      </c>
      <c r="I61" s="114">
        <v>22572</v>
      </c>
      <c r="J61" s="140">
        <v>22231</v>
      </c>
      <c r="K61" s="114">
        <v>74</v>
      </c>
      <c r="L61" s="116">
        <v>0.33286851693581038</v>
      </c>
    </row>
    <row r="62" spans="1:12" s="110" customFormat="1" ht="15" customHeight="1" x14ac:dyDescent="0.2">
      <c r="A62" s="120"/>
      <c r="B62" s="119"/>
      <c r="C62" s="258"/>
      <c r="D62" s="258" t="s">
        <v>200</v>
      </c>
      <c r="E62" s="113">
        <v>8.6394351991931408</v>
      </c>
      <c r="F62" s="115">
        <v>4283</v>
      </c>
      <c r="G62" s="114">
        <v>4320</v>
      </c>
      <c r="H62" s="114">
        <v>4348</v>
      </c>
      <c r="I62" s="114">
        <v>4573</v>
      </c>
      <c r="J62" s="140">
        <v>4531</v>
      </c>
      <c r="K62" s="114">
        <v>-248</v>
      </c>
      <c r="L62" s="116">
        <v>-5.4734054292650631</v>
      </c>
    </row>
    <row r="63" spans="1:12" s="110" customFormat="1" ht="15" customHeight="1" x14ac:dyDescent="0.2">
      <c r="A63" s="120"/>
      <c r="B63" s="119"/>
      <c r="C63" s="258"/>
      <c r="D63" s="267" t="s">
        <v>198</v>
      </c>
      <c r="E63" s="113">
        <v>45.902404856409056</v>
      </c>
      <c r="F63" s="115">
        <v>1966</v>
      </c>
      <c r="G63" s="114">
        <v>1978</v>
      </c>
      <c r="H63" s="114">
        <v>2001</v>
      </c>
      <c r="I63" s="114">
        <v>2016</v>
      </c>
      <c r="J63" s="140">
        <v>1964</v>
      </c>
      <c r="K63" s="114">
        <v>2</v>
      </c>
      <c r="L63" s="116">
        <v>0.10183299389002037</v>
      </c>
    </row>
    <row r="64" spans="1:12" s="110" customFormat="1" ht="15" customHeight="1" x14ac:dyDescent="0.2">
      <c r="A64" s="120"/>
      <c r="B64" s="119"/>
      <c r="C64" s="258"/>
      <c r="D64" s="267" t="s">
        <v>199</v>
      </c>
      <c r="E64" s="113">
        <v>54.097595143590944</v>
      </c>
      <c r="F64" s="115">
        <v>2317</v>
      </c>
      <c r="G64" s="114">
        <v>2342</v>
      </c>
      <c r="H64" s="114">
        <v>2347</v>
      </c>
      <c r="I64" s="114">
        <v>2557</v>
      </c>
      <c r="J64" s="140">
        <v>2567</v>
      </c>
      <c r="K64" s="114">
        <v>-250</v>
      </c>
      <c r="L64" s="116">
        <v>-9.7389949357226335</v>
      </c>
    </row>
    <row r="65" spans="1:12" s="110" customFormat="1" ht="15" customHeight="1" x14ac:dyDescent="0.2">
      <c r="A65" s="120"/>
      <c r="B65" s="119" t="s">
        <v>201</v>
      </c>
      <c r="C65" s="258"/>
      <c r="E65" s="113">
        <v>11.420468812312601</v>
      </c>
      <c r="F65" s="115">
        <v>7732</v>
      </c>
      <c r="G65" s="114">
        <v>7691</v>
      </c>
      <c r="H65" s="114">
        <v>7639</v>
      </c>
      <c r="I65" s="114">
        <v>7645</v>
      </c>
      <c r="J65" s="140">
        <v>7624</v>
      </c>
      <c r="K65" s="114">
        <v>108</v>
      </c>
      <c r="L65" s="116">
        <v>1.4165792235047219</v>
      </c>
    </row>
    <row r="66" spans="1:12" s="110" customFormat="1" ht="15" customHeight="1" x14ac:dyDescent="0.2">
      <c r="A66" s="120"/>
      <c r="B66" s="119"/>
      <c r="C66" s="258" t="s">
        <v>106</v>
      </c>
      <c r="E66" s="113">
        <v>41.658044490429383</v>
      </c>
      <c r="F66" s="115">
        <v>3221</v>
      </c>
      <c r="G66" s="114">
        <v>3204</v>
      </c>
      <c r="H66" s="114">
        <v>3172</v>
      </c>
      <c r="I66" s="114">
        <v>3164</v>
      </c>
      <c r="J66" s="140">
        <v>3136</v>
      </c>
      <c r="K66" s="114">
        <v>85</v>
      </c>
      <c r="L66" s="116">
        <v>2.7104591836734695</v>
      </c>
    </row>
    <row r="67" spans="1:12" s="110" customFormat="1" ht="15" customHeight="1" x14ac:dyDescent="0.2">
      <c r="A67" s="120"/>
      <c r="B67" s="119"/>
      <c r="C67" s="258" t="s">
        <v>107</v>
      </c>
      <c r="E67" s="113">
        <v>58.341955509570617</v>
      </c>
      <c r="F67" s="115">
        <v>4511</v>
      </c>
      <c r="G67" s="114">
        <v>4487</v>
      </c>
      <c r="H67" s="114">
        <v>4467</v>
      </c>
      <c r="I67" s="114">
        <v>4481</v>
      </c>
      <c r="J67" s="140">
        <v>4488</v>
      </c>
      <c r="K67" s="114">
        <v>23</v>
      </c>
      <c r="L67" s="116">
        <v>0.51247771836007128</v>
      </c>
    </row>
    <row r="68" spans="1:12" s="110" customFormat="1" ht="15" customHeight="1" x14ac:dyDescent="0.2">
      <c r="A68" s="120"/>
      <c r="B68" s="119"/>
      <c r="C68" s="258" t="s">
        <v>105</v>
      </c>
      <c r="D68" s="110" t="s">
        <v>202</v>
      </c>
      <c r="E68" s="113">
        <v>13.541127780651836</v>
      </c>
      <c r="F68" s="115">
        <v>1047</v>
      </c>
      <c r="G68" s="114">
        <v>1019</v>
      </c>
      <c r="H68" s="114">
        <v>1008</v>
      </c>
      <c r="I68" s="114">
        <v>998</v>
      </c>
      <c r="J68" s="140">
        <v>969</v>
      </c>
      <c r="K68" s="114">
        <v>78</v>
      </c>
      <c r="L68" s="116">
        <v>8.0495356037151709</v>
      </c>
    </row>
    <row r="69" spans="1:12" s="110" customFormat="1" ht="15" customHeight="1" x14ac:dyDescent="0.2">
      <c r="A69" s="120"/>
      <c r="B69" s="119"/>
      <c r="C69" s="258"/>
      <c r="D69" s="267" t="s">
        <v>198</v>
      </c>
      <c r="E69" s="113">
        <v>40.687679083094558</v>
      </c>
      <c r="F69" s="115">
        <v>426</v>
      </c>
      <c r="G69" s="114">
        <v>410</v>
      </c>
      <c r="H69" s="114">
        <v>412</v>
      </c>
      <c r="I69" s="114">
        <v>399</v>
      </c>
      <c r="J69" s="140">
        <v>382</v>
      </c>
      <c r="K69" s="114">
        <v>44</v>
      </c>
      <c r="L69" s="116">
        <v>11.518324607329843</v>
      </c>
    </row>
    <row r="70" spans="1:12" s="110" customFormat="1" ht="15" customHeight="1" x14ac:dyDescent="0.2">
      <c r="A70" s="120"/>
      <c r="B70" s="119"/>
      <c r="C70" s="258"/>
      <c r="D70" s="267" t="s">
        <v>199</v>
      </c>
      <c r="E70" s="113">
        <v>59.312320916905442</v>
      </c>
      <c r="F70" s="115">
        <v>621</v>
      </c>
      <c r="G70" s="114">
        <v>609</v>
      </c>
      <c r="H70" s="114">
        <v>596</v>
      </c>
      <c r="I70" s="114">
        <v>599</v>
      </c>
      <c r="J70" s="140">
        <v>587</v>
      </c>
      <c r="K70" s="114">
        <v>34</v>
      </c>
      <c r="L70" s="116">
        <v>5.7921635434412266</v>
      </c>
    </row>
    <row r="71" spans="1:12" s="110" customFormat="1" ht="15" customHeight="1" x14ac:dyDescent="0.2">
      <c r="A71" s="120"/>
      <c r="B71" s="119"/>
      <c r="C71" s="258"/>
      <c r="D71" s="110" t="s">
        <v>203</v>
      </c>
      <c r="E71" s="113">
        <v>78.608380755302633</v>
      </c>
      <c r="F71" s="115">
        <v>6078</v>
      </c>
      <c r="G71" s="114">
        <v>6076</v>
      </c>
      <c r="H71" s="114">
        <v>6035</v>
      </c>
      <c r="I71" s="114">
        <v>6061</v>
      </c>
      <c r="J71" s="140">
        <v>6081</v>
      </c>
      <c r="K71" s="114">
        <v>-3</v>
      </c>
      <c r="L71" s="116">
        <v>-4.9333991119881598E-2</v>
      </c>
    </row>
    <row r="72" spans="1:12" s="110" customFormat="1" ht="15" customHeight="1" x14ac:dyDescent="0.2">
      <c r="A72" s="120"/>
      <c r="B72" s="119"/>
      <c r="C72" s="258"/>
      <c r="D72" s="267" t="s">
        <v>198</v>
      </c>
      <c r="E72" s="113">
        <v>40.342217834814086</v>
      </c>
      <c r="F72" s="115">
        <v>2452</v>
      </c>
      <c r="G72" s="114">
        <v>2456</v>
      </c>
      <c r="H72" s="114">
        <v>2420</v>
      </c>
      <c r="I72" s="114">
        <v>2434</v>
      </c>
      <c r="J72" s="140">
        <v>2431</v>
      </c>
      <c r="K72" s="114">
        <v>21</v>
      </c>
      <c r="L72" s="116">
        <v>0.86384204031262857</v>
      </c>
    </row>
    <row r="73" spans="1:12" s="110" customFormat="1" ht="15" customHeight="1" x14ac:dyDescent="0.2">
      <c r="A73" s="120"/>
      <c r="B73" s="119"/>
      <c r="C73" s="258"/>
      <c r="D73" s="267" t="s">
        <v>199</v>
      </c>
      <c r="E73" s="113">
        <v>59.657782165185914</v>
      </c>
      <c r="F73" s="115">
        <v>3626</v>
      </c>
      <c r="G73" s="114">
        <v>3620</v>
      </c>
      <c r="H73" s="114">
        <v>3615</v>
      </c>
      <c r="I73" s="114">
        <v>3627</v>
      </c>
      <c r="J73" s="140">
        <v>3650</v>
      </c>
      <c r="K73" s="114">
        <v>-24</v>
      </c>
      <c r="L73" s="116">
        <v>-0.65753424657534243</v>
      </c>
    </row>
    <row r="74" spans="1:12" s="110" customFormat="1" ht="15" customHeight="1" x14ac:dyDescent="0.2">
      <c r="A74" s="120"/>
      <c r="B74" s="119"/>
      <c r="C74" s="258"/>
      <c r="D74" s="110" t="s">
        <v>204</v>
      </c>
      <c r="E74" s="113">
        <v>7.8504914640455254</v>
      </c>
      <c r="F74" s="115">
        <v>607</v>
      </c>
      <c r="G74" s="114">
        <v>596</v>
      </c>
      <c r="H74" s="114">
        <v>596</v>
      </c>
      <c r="I74" s="114">
        <v>586</v>
      </c>
      <c r="J74" s="140">
        <v>574</v>
      </c>
      <c r="K74" s="114">
        <v>33</v>
      </c>
      <c r="L74" s="116">
        <v>5.7491289198606275</v>
      </c>
    </row>
    <row r="75" spans="1:12" s="110" customFormat="1" ht="15" customHeight="1" x14ac:dyDescent="0.2">
      <c r="A75" s="120"/>
      <c r="B75" s="119"/>
      <c r="C75" s="258"/>
      <c r="D75" s="267" t="s">
        <v>198</v>
      </c>
      <c r="E75" s="113">
        <v>56.507413509060953</v>
      </c>
      <c r="F75" s="115">
        <v>343</v>
      </c>
      <c r="G75" s="114">
        <v>338</v>
      </c>
      <c r="H75" s="114">
        <v>340</v>
      </c>
      <c r="I75" s="114">
        <v>331</v>
      </c>
      <c r="J75" s="140">
        <v>323</v>
      </c>
      <c r="K75" s="114">
        <v>20</v>
      </c>
      <c r="L75" s="116">
        <v>6.1919504643962853</v>
      </c>
    </row>
    <row r="76" spans="1:12" s="110" customFormat="1" ht="15" customHeight="1" x14ac:dyDescent="0.2">
      <c r="A76" s="120"/>
      <c r="B76" s="119"/>
      <c r="C76" s="258"/>
      <c r="D76" s="267" t="s">
        <v>199</v>
      </c>
      <c r="E76" s="113">
        <v>43.492586490939047</v>
      </c>
      <c r="F76" s="115">
        <v>264</v>
      </c>
      <c r="G76" s="114">
        <v>258</v>
      </c>
      <c r="H76" s="114">
        <v>256</v>
      </c>
      <c r="I76" s="114">
        <v>255</v>
      </c>
      <c r="J76" s="140">
        <v>251</v>
      </c>
      <c r="K76" s="114">
        <v>13</v>
      </c>
      <c r="L76" s="116">
        <v>5.1792828685258963</v>
      </c>
    </row>
    <row r="77" spans="1:12" s="110" customFormat="1" ht="15" customHeight="1" x14ac:dyDescent="0.2">
      <c r="A77" s="534"/>
      <c r="B77" s="119" t="s">
        <v>205</v>
      </c>
      <c r="C77" s="268"/>
      <c r="D77" s="182"/>
      <c r="E77" s="113">
        <v>8.8105401533166923</v>
      </c>
      <c r="F77" s="115">
        <v>5965</v>
      </c>
      <c r="G77" s="114">
        <v>6059</v>
      </c>
      <c r="H77" s="114">
        <v>6419</v>
      </c>
      <c r="I77" s="114">
        <v>6480</v>
      </c>
      <c r="J77" s="140">
        <v>6203</v>
      </c>
      <c r="K77" s="114">
        <v>-238</v>
      </c>
      <c r="L77" s="116">
        <v>-3.8368531355795583</v>
      </c>
    </row>
    <row r="78" spans="1:12" s="110" customFormat="1" ht="15" customHeight="1" x14ac:dyDescent="0.2">
      <c r="A78" s="120"/>
      <c r="B78" s="119"/>
      <c r="C78" s="268" t="s">
        <v>106</v>
      </c>
      <c r="D78" s="182"/>
      <c r="E78" s="113">
        <v>58.424140821458508</v>
      </c>
      <c r="F78" s="115">
        <v>3485</v>
      </c>
      <c r="G78" s="114">
        <v>3563</v>
      </c>
      <c r="H78" s="114">
        <v>3759</v>
      </c>
      <c r="I78" s="114">
        <v>3776</v>
      </c>
      <c r="J78" s="140">
        <v>3618</v>
      </c>
      <c r="K78" s="114">
        <v>-133</v>
      </c>
      <c r="L78" s="116">
        <v>-3.6760641238253178</v>
      </c>
    </row>
    <row r="79" spans="1:12" s="110" customFormat="1" ht="15" customHeight="1" x14ac:dyDescent="0.2">
      <c r="A79" s="123"/>
      <c r="B79" s="124"/>
      <c r="C79" s="260" t="s">
        <v>107</v>
      </c>
      <c r="D79" s="261"/>
      <c r="E79" s="125">
        <v>41.575859178541492</v>
      </c>
      <c r="F79" s="143">
        <v>2480</v>
      </c>
      <c r="G79" s="144">
        <v>2496</v>
      </c>
      <c r="H79" s="144">
        <v>2660</v>
      </c>
      <c r="I79" s="144">
        <v>2704</v>
      </c>
      <c r="J79" s="145">
        <v>2585</v>
      </c>
      <c r="K79" s="144">
        <v>-105</v>
      </c>
      <c r="L79" s="146">
        <v>-4.061895551257253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67703</v>
      </c>
      <c r="E11" s="114">
        <v>67890</v>
      </c>
      <c r="F11" s="114">
        <v>69111</v>
      </c>
      <c r="G11" s="114">
        <v>68933</v>
      </c>
      <c r="H11" s="140">
        <v>67746</v>
      </c>
      <c r="I11" s="115">
        <v>-43</v>
      </c>
      <c r="J11" s="116">
        <v>-6.3472382133262478E-2</v>
      </c>
    </row>
    <row r="12" spans="1:15" s="110" customFormat="1" ht="24.95" customHeight="1" x14ac:dyDescent="0.2">
      <c r="A12" s="193" t="s">
        <v>132</v>
      </c>
      <c r="B12" s="194" t="s">
        <v>133</v>
      </c>
      <c r="C12" s="113">
        <v>4.0426568985126217</v>
      </c>
      <c r="D12" s="115">
        <v>2737</v>
      </c>
      <c r="E12" s="114">
        <v>2704</v>
      </c>
      <c r="F12" s="114">
        <v>2841</v>
      </c>
      <c r="G12" s="114">
        <v>2786</v>
      </c>
      <c r="H12" s="140">
        <v>2721</v>
      </c>
      <c r="I12" s="115">
        <v>16</v>
      </c>
      <c r="J12" s="116">
        <v>0.58801911062109513</v>
      </c>
    </row>
    <row r="13" spans="1:15" s="110" customFormat="1" ht="24.95" customHeight="1" x14ac:dyDescent="0.2">
      <c r="A13" s="193" t="s">
        <v>134</v>
      </c>
      <c r="B13" s="199" t="s">
        <v>214</v>
      </c>
      <c r="C13" s="113">
        <v>1.6912101383985938</v>
      </c>
      <c r="D13" s="115">
        <v>1145</v>
      </c>
      <c r="E13" s="114">
        <v>1152</v>
      </c>
      <c r="F13" s="114">
        <v>1146</v>
      </c>
      <c r="G13" s="114">
        <v>1131</v>
      </c>
      <c r="H13" s="140">
        <v>1107</v>
      </c>
      <c r="I13" s="115">
        <v>38</v>
      </c>
      <c r="J13" s="116">
        <v>3.4327009936766033</v>
      </c>
    </row>
    <row r="14" spans="1:15" s="287" customFormat="1" ht="24" customHeight="1" x14ac:dyDescent="0.2">
      <c r="A14" s="193" t="s">
        <v>215</v>
      </c>
      <c r="B14" s="199" t="s">
        <v>137</v>
      </c>
      <c r="C14" s="113">
        <v>11.334800525826035</v>
      </c>
      <c r="D14" s="115">
        <v>7674</v>
      </c>
      <c r="E14" s="114">
        <v>7752</v>
      </c>
      <c r="F14" s="114">
        <v>8189</v>
      </c>
      <c r="G14" s="114">
        <v>8220</v>
      </c>
      <c r="H14" s="140">
        <v>8223</v>
      </c>
      <c r="I14" s="115">
        <v>-549</v>
      </c>
      <c r="J14" s="116">
        <v>-6.6763954761036119</v>
      </c>
      <c r="K14" s="110"/>
      <c r="L14" s="110"/>
      <c r="M14" s="110"/>
      <c r="N14" s="110"/>
      <c r="O14" s="110"/>
    </row>
    <row r="15" spans="1:15" s="110" customFormat="1" ht="24.75" customHeight="1" x14ac:dyDescent="0.2">
      <c r="A15" s="193" t="s">
        <v>216</v>
      </c>
      <c r="B15" s="199" t="s">
        <v>217</v>
      </c>
      <c r="C15" s="113">
        <v>3.1844969942247761</v>
      </c>
      <c r="D15" s="115">
        <v>2156</v>
      </c>
      <c r="E15" s="114">
        <v>2153</v>
      </c>
      <c r="F15" s="114">
        <v>2165</v>
      </c>
      <c r="G15" s="114">
        <v>2212</v>
      </c>
      <c r="H15" s="140">
        <v>2221</v>
      </c>
      <c r="I15" s="115">
        <v>-65</v>
      </c>
      <c r="J15" s="116">
        <v>-2.9266096352994149</v>
      </c>
    </row>
    <row r="16" spans="1:15" s="287" customFormat="1" ht="24.95" customHeight="1" x14ac:dyDescent="0.2">
      <c r="A16" s="193" t="s">
        <v>218</v>
      </c>
      <c r="B16" s="199" t="s">
        <v>141</v>
      </c>
      <c r="C16" s="113">
        <v>6.4930652999128551</v>
      </c>
      <c r="D16" s="115">
        <v>4396</v>
      </c>
      <c r="E16" s="114">
        <v>4511</v>
      </c>
      <c r="F16" s="114">
        <v>4528</v>
      </c>
      <c r="G16" s="114">
        <v>4472</v>
      </c>
      <c r="H16" s="140">
        <v>4484</v>
      </c>
      <c r="I16" s="115">
        <v>-88</v>
      </c>
      <c r="J16" s="116">
        <v>-1.9625334522747546</v>
      </c>
      <c r="K16" s="110"/>
      <c r="L16" s="110"/>
      <c r="M16" s="110"/>
      <c r="N16" s="110"/>
      <c r="O16" s="110"/>
    </row>
    <row r="17" spans="1:15" s="110" customFormat="1" ht="24.95" customHeight="1" x14ac:dyDescent="0.2">
      <c r="A17" s="193" t="s">
        <v>219</v>
      </c>
      <c r="B17" s="199" t="s">
        <v>220</v>
      </c>
      <c r="C17" s="113">
        <v>1.6572382316884038</v>
      </c>
      <c r="D17" s="115">
        <v>1122</v>
      </c>
      <c r="E17" s="114">
        <v>1088</v>
      </c>
      <c r="F17" s="114">
        <v>1496</v>
      </c>
      <c r="G17" s="114">
        <v>1536</v>
      </c>
      <c r="H17" s="140">
        <v>1518</v>
      </c>
      <c r="I17" s="115">
        <v>-396</v>
      </c>
      <c r="J17" s="116">
        <v>-26.086956521739129</v>
      </c>
    </row>
    <row r="18" spans="1:15" s="287" customFormat="1" ht="24.95" customHeight="1" x14ac:dyDescent="0.2">
      <c r="A18" s="201" t="s">
        <v>144</v>
      </c>
      <c r="B18" s="202" t="s">
        <v>145</v>
      </c>
      <c r="C18" s="113">
        <v>9.6302970326278015</v>
      </c>
      <c r="D18" s="115">
        <v>6520</v>
      </c>
      <c r="E18" s="114">
        <v>6524</v>
      </c>
      <c r="F18" s="114">
        <v>6740</v>
      </c>
      <c r="G18" s="114">
        <v>6681</v>
      </c>
      <c r="H18" s="140">
        <v>6561</v>
      </c>
      <c r="I18" s="115">
        <v>-41</v>
      </c>
      <c r="J18" s="116">
        <v>-0.62490474013107755</v>
      </c>
      <c r="K18" s="110"/>
      <c r="L18" s="110"/>
      <c r="M18" s="110"/>
      <c r="N18" s="110"/>
      <c r="O18" s="110"/>
    </row>
    <row r="19" spans="1:15" s="110" customFormat="1" ht="24.95" customHeight="1" x14ac:dyDescent="0.2">
      <c r="A19" s="193" t="s">
        <v>146</v>
      </c>
      <c r="B19" s="199" t="s">
        <v>147</v>
      </c>
      <c r="C19" s="113">
        <v>16.275497393025418</v>
      </c>
      <c r="D19" s="115">
        <v>11019</v>
      </c>
      <c r="E19" s="114">
        <v>11105</v>
      </c>
      <c r="F19" s="114">
        <v>11180</v>
      </c>
      <c r="G19" s="114">
        <v>11095</v>
      </c>
      <c r="H19" s="140">
        <v>10836</v>
      </c>
      <c r="I19" s="115">
        <v>183</v>
      </c>
      <c r="J19" s="116">
        <v>1.6888150609080841</v>
      </c>
    </row>
    <row r="20" spans="1:15" s="287" customFormat="1" ht="24.95" customHeight="1" x14ac:dyDescent="0.2">
      <c r="A20" s="193" t="s">
        <v>148</v>
      </c>
      <c r="B20" s="199" t="s">
        <v>149</v>
      </c>
      <c r="C20" s="113">
        <v>6.3113894509844464</v>
      </c>
      <c r="D20" s="115">
        <v>4273</v>
      </c>
      <c r="E20" s="114">
        <v>4263</v>
      </c>
      <c r="F20" s="114">
        <v>4351</v>
      </c>
      <c r="G20" s="114">
        <v>4351</v>
      </c>
      <c r="H20" s="140">
        <v>4352</v>
      </c>
      <c r="I20" s="115">
        <v>-79</v>
      </c>
      <c r="J20" s="116">
        <v>-1.8152573529411764</v>
      </c>
      <c r="K20" s="110"/>
      <c r="L20" s="110"/>
      <c r="M20" s="110"/>
      <c r="N20" s="110"/>
      <c r="O20" s="110"/>
    </row>
    <row r="21" spans="1:15" s="110" customFormat="1" ht="24.95" customHeight="1" x14ac:dyDescent="0.2">
      <c r="A21" s="201" t="s">
        <v>150</v>
      </c>
      <c r="B21" s="202" t="s">
        <v>151</v>
      </c>
      <c r="C21" s="113">
        <v>6.1400528780113142</v>
      </c>
      <c r="D21" s="115">
        <v>4157</v>
      </c>
      <c r="E21" s="114">
        <v>4148</v>
      </c>
      <c r="F21" s="114">
        <v>4613</v>
      </c>
      <c r="G21" s="114">
        <v>4599</v>
      </c>
      <c r="H21" s="140">
        <v>4060</v>
      </c>
      <c r="I21" s="115">
        <v>97</v>
      </c>
      <c r="J21" s="116">
        <v>2.3891625615763545</v>
      </c>
    </row>
    <row r="22" spans="1:15" s="110" customFormat="1" ht="24.95" customHeight="1" x14ac:dyDescent="0.2">
      <c r="A22" s="201" t="s">
        <v>152</v>
      </c>
      <c r="B22" s="199" t="s">
        <v>153</v>
      </c>
      <c r="C22" s="113">
        <v>1.3042258097868633</v>
      </c>
      <c r="D22" s="115">
        <v>883</v>
      </c>
      <c r="E22" s="114">
        <v>869</v>
      </c>
      <c r="F22" s="114">
        <v>878</v>
      </c>
      <c r="G22" s="114">
        <v>852</v>
      </c>
      <c r="H22" s="140">
        <v>830</v>
      </c>
      <c r="I22" s="115">
        <v>53</v>
      </c>
      <c r="J22" s="116">
        <v>6.3855421686746991</v>
      </c>
    </row>
    <row r="23" spans="1:15" s="110" customFormat="1" ht="24.95" customHeight="1" x14ac:dyDescent="0.2">
      <c r="A23" s="193" t="s">
        <v>154</v>
      </c>
      <c r="B23" s="199" t="s">
        <v>155</v>
      </c>
      <c r="C23" s="113">
        <v>0.63217287269397215</v>
      </c>
      <c r="D23" s="115">
        <v>428</v>
      </c>
      <c r="E23" s="114">
        <v>432</v>
      </c>
      <c r="F23" s="114">
        <v>439</v>
      </c>
      <c r="G23" s="114">
        <v>495</v>
      </c>
      <c r="H23" s="140">
        <v>503</v>
      </c>
      <c r="I23" s="115">
        <v>-75</v>
      </c>
      <c r="J23" s="116">
        <v>-14.910536779324056</v>
      </c>
    </row>
    <row r="24" spans="1:15" s="110" customFormat="1" ht="24.95" customHeight="1" x14ac:dyDescent="0.2">
      <c r="A24" s="193" t="s">
        <v>156</v>
      </c>
      <c r="B24" s="199" t="s">
        <v>221</v>
      </c>
      <c r="C24" s="113">
        <v>6.1858411000989619</v>
      </c>
      <c r="D24" s="115">
        <v>4188</v>
      </c>
      <c r="E24" s="114">
        <v>4221</v>
      </c>
      <c r="F24" s="114">
        <v>3794</v>
      </c>
      <c r="G24" s="114">
        <v>3577</v>
      </c>
      <c r="H24" s="140">
        <v>3526</v>
      </c>
      <c r="I24" s="115">
        <v>662</v>
      </c>
      <c r="J24" s="116">
        <v>18.774815655133295</v>
      </c>
    </row>
    <row r="25" spans="1:15" s="110" customFormat="1" ht="24.95" customHeight="1" x14ac:dyDescent="0.2">
      <c r="A25" s="193" t="s">
        <v>222</v>
      </c>
      <c r="B25" s="204" t="s">
        <v>159</v>
      </c>
      <c r="C25" s="113">
        <v>4.7974240432477142</v>
      </c>
      <c r="D25" s="115">
        <v>3248</v>
      </c>
      <c r="E25" s="114">
        <v>3206</v>
      </c>
      <c r="F25" s="114">
        <v>3338</v>
      </c>
      <c r="G25" s="114">
        <v>3331</v>
      </c>
      <c r="H25" s="140">
        <v>3239</v>
      </c>
      <c r="I25" s="115">
        <v>9</v>
      </c>
      <c r="J25" s="116">
        <v>0.27786353812905218</v>
      </c>
    </row>
    <row r="26" spans="1:15" s="110" customFormat="1" ht="24.95" customHeight="1" x14ac:dyDescent="0.2">
      <c r="A26" s="201">
        <v>782.78300000000002</v>
      </c>
      <c r="B26" s="203" t="s">
        <v>160</v>
      </c>
      <c r="C26" s="113">
        <v>0.28063749021461382</v>
      </c>
      <c r="D26" s="115">
        <v>190</v>
      </c>
      <c r="E26" s="114">
        <v>200</v>
      </c>
      <c r="F26" s="114">
        <v>203</v>
      </c>
      <c r="G26" s="114">
        <v>201</v>
      </c>
      <c r="H26" s="140">
        <v>196</v>
      </c>
      <c r="I26" s="115">
        <v>-6</v>
      </c>
      <c r="J26" s="116">
        <v>-3.0612244897959182</v>
      </c>
    </row>
    <row r="27" spans="1:15" s="110" customFormat="1" ht="24.95" customHeight="1" x14ac:dyDescent="0.2">
      <c r="A27" s="193" t="s">
        <v>161</v>
      </c>
      <c r="B27" s="199" t="s">
        <v>223</v>
      </c>
      <c r="C27" s="113">
        <v>5.7840863772654094</v>
      </c>
      <c r="D27" s="115">
        <v>3916</v>
      </c>
      <c r="E27" s="114">
        <v>3896</v>
      </c>
      <c r="F27" s="114">
        <v>3917</v>
      </c>
      <c r="G27" s="114">
        <v>3915</v>
      </c>
      <c r="H27" s="140">
        <v>3872</v>
      </c>
      <c r="I27" s="115">
        <v>44</v>
      </c>
      <c r="J27" s="116">
        <v>1.1363636363636365</v>
      </c>
    </row>
    <row r="28" spans="1:15" s="110" customFormat="1" ht="24.95" customHeight="1" x14ac:dyDescent="0.2">
      <c r="A28" s="193" t="s">
        <v>163</v>
      </c>
      <c r="B28" s="199" t="s">
        <v>164</v>
      </c>
      <c r="C28" s="113">
        <v>4.6556282587182256</v>
      </c>
      <c r="D28" s="115">
        <v>3152</v>
      </c>
      <c r="E28" s="114">
        <v>3184</v>
      </c>
      <c r="F28" s="114">
        <v>3172</v>
      </c>
      <c r="G28" s="114">
        <v>3092</v>
      </c>
      <c r="H28" s="140">
        <v>3125</v>
      </c>
      <c r="I28" s="115">
        <v>27</v>
      </c>
      <c r="J28" s="116">
        <v>0.86399999999999999</v>
      </c>
    </row>
    <row r="29" spans="1:15" s="110" customFormat="1" ht="24.95" customHeight="1" x14ac:dyDescent="0.2">
      <c r="A29" s="193">
        <v>86</v>
      </c>
      <c r="B29" s="199" t="s">
        <v>165</v>
      </c>
      <c r="C29" s="113">
        <v>8.3319793805296669</v>
      </c>
      <c r="D29" s="115">
        <v>5641</v>
      </c>
      <c r="E29" s="114">
        <v>5737</v>
      </c>
      <c r="F29" s="114">
        <v>5765</v>
      </c>
      <c r="G29" s="114">
        <v>5645</v>
      </c>
      <c r="H29" s="140">
        <v>5682</v>
      </c>
      <c r="I29" s="115">
        <v>-41</v>
      </c>
      <c r="J29" s="116">
        <v>-0.72157690953889475</v>
      </c>
    </row>
    <row r="30" spans="1:15" s="110" customFormat="1" ht="24.95" customHeight="1" x14ac:dyDescent="0.2">
      <c r="A30" s="193">
        <v>87.88</v>
      </c>
      <c r="B30" s="204" t="s">
        <v>166</v>
      </c>
      <c r="C30" s="113">
        <v>9.4427130260106651</v>
      </c>
      <c r="D30" s="115">
        <v>6393</v>
      </c>
      <c r="E30" s="114">
        <v>6352</v>
      </c>
      <c r="F30" s="114">
        <v>6373</v>
      </c>
      <c r="G30" s="114">
        <v>6221</v>
      </c>
      <c r="H30" s="140">
        <v>6176</v>
      </c>
      <c r="I30" s="115">
        <v>217</v>
      </c>
      <c r="J30" s="116">
        <v>3.5136010362694301</v>
      </c>
    </row>
    <row r="31" spans="1:15" s="110" customFormat="1" ht="24.95" customHeight="1" x14ac:dyDescent="0.2">
      <c r="A31" s="193" t="s">
        <v>167</v>
      </c>
      <c r="B31" s="199" t="s">
        <v>168</v>
      </c>
      <c r="C31" s="113">
        <v>3.1593873240476786</v>
      </c>
      <c r="D31" s="115">
        <v>2139</v>
      </c>
      <c r="E31" s="114">
        <v>2145</v>
      </c>
      <c r="F31" s="114">
        <v>2172</v>
      </c>
      <c r="G31" s="114">
        <v>2741</v>
      </c>
      <c r="H31" s="140">
        <v>2737</v>
      </c>
      <c r="I31" s="115">
        <v>-598</v>
      </c>
      <c r="J31" s="116">
        <v>-21.84873949579832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4.0426568985126217</v>
      </c>
      <c r="D34" s="115">
        <v>2737</v>
      </c>
      <c r="E34" s="114">
        <v>2704</v>
      </c>
      <c r="F34" s="114">
        <v>2841</v>
      </c>
      <c r="G34" s="114">
        <v>2786</v>
      </c>
      <c r="H34" s="140">
        <v>2721</v>
      </c>
      <c r="I34" s="115">
        <v>16</v>
      </c>
      <c r="J34" s="116">
        <v>0.58801911062109513</v>
      </c>
    </row>
    <row r="35" spans="1:10" s="110" customFormat="1" ht="24.95" customHeight="1" x14ac:dyDescent="0.2">
      <c r="A35" s="292" t="s">
        <v>171</v>
      </c>
      <c r="B35" s="293" t="s">
        <v>172</v>
      </c>
      <c r="C35" s="113">
        <v>22.65630769685243</v>
      </c>
      <c r="D35" s="115">
        <v>15339</v>
      </c>
      <c r="E35" s="114">
        <v>15428</v>
      </c>
      <c r="F35" s="114">
        <v>16075</v>
      </c>
      <c r="G35" s="114">
        <v>16032</v>
      </c>
      <c r="H35" s="140">
        <v>15891</v>
      </c>
      <c r="I35" s="115">
        <v>-552</v>
      </c>
      <c r="J35" s="116">
        <v>-3.4736643383047006</v>
      </c>
    </row>
    <row r="36" spans="1:10" s="110" customFormat="1" ht="24.95" customHeight="1" x14ac:dyDescent="0.2">
      <c r="A36" s="294" t="s">
        <v>173</v>
      </c>
      <c r="B36" s="295" t="s">
        <v>174</v>
      </c>
      <c r="C36" s="125">
        <v>73.301035404634945</v>
      </c>
      <c r="D36" s="143">
        <v>49627</v>
      </c>
      <c r="E36" s="144">
        <v>49758</v>
      </c>
      <c r="F36" s="144">
        <v>50195</v>
      </c>
      <c r="G36" s="144">
        <v>50115</v>
      </c>
      <c r="H36" s="145">
        <v>49134</v>
      </c>
      <c r="I36" s="143">
        <v>493</v>
      </c>
      <c r="J36" s="146">
        <v>1.0033785158953068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2020-09-25T12:54:21Z</dcterms:created>
  <dcterms:modified xsi:type="dcterms:W3CDTF">2020-09-28T08:13:07Z</dcterms:modified>
</cp:coreProperties>
</file>