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K43" i="24"/>
  <c r="H43" i="24"/>
  <c r="F43" i="24"/>
  <c r="C43" i="24"/>
  <c r="M43" i="24" s="1"/>
  <c r="B43" i="24"/>
  <c r="D43" i="24" s="1"/>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M16" i="24"/>
  <c r="K57" i="15"/>
  <c r="L57" i="15" s="1"/>
  <c r="C45" i="24"/>
  <c r="C38" i="24"/>
  <c r="C37" i="24"/>
  <c r="C35" i="24"/>
  <c r="C34" i="24"/>
  <c r="G34" i="24" s="1"/>
  <c r="C33" i="24"/>
  <c r="C32" i="24"/>
  <c r="M32" i="24" s="1"/>
  <c r="C31" i="24"/>
  <c r="C30" i="24"/>
  <c r="M30" i="24" s="1"/>
  <c r="C29" i="24"/>
  <c r="C28" i="24"/>
  <c r="C27" i="24"/>
  <c r="I27" i="24" s="1"/>
  <c r="C26" i="24"/>
  <c r="C25" i="24"/>
  <c r="C24" i="24"/>
  <c r="C23" i="24"/>
  <c r="C22" i="24"/>
  <c r="E22" i="24" s="1"/>
  <c r="C21" i="24"/>
  <c r="L21" i="24" s="1"/>
  <c r="C20" i="24"/>
  <c r="E20" i="24" s="1"/>
  <c r="C19" i="24"/>
  <c r="C18" i="24"/>
  <c r="C17" i="24"/>
  <c r="C16" i="24"/>
  <c r="C15" i="24"/>
  <c r="C9" i="24"/>
  <c r="C8" i="24"/>
  <c r="C7" i="24"/>
  <c r="B38" i="24"/>
  <c r="B37" i="24"/>
  <c r="B35" i="24"/>
  <c r="B34" i="24"/>
  <c r="B33" i="24"/>
  <c r="B32" i="24"/>
  <c r="B31" i="24"/>
  <c r="B30" i="24"/>
  <c r="B29" i="24"/>
  <c r="B28" i="24"/>
  <c r="B27" i="24"/>
  <c r="B26" i="24"/>
  <c r="B25" i="24"/>
  <c r="B24" i="24"/>
  <c r="B23" i="24"/>
  <c r="K23" i="24" s="1"/>
  <c r="B22" i="24"/>
  <c r="B21" i="24"/>
  <c r="B20" i="24"/>
  <c r="B19" i="24"/>
  <c r="B18" i="24"/>
  <c r="B17" i="24"/>
  <c r="B16" i="24"/>
  <c r="B15" i="24"/>
  <c r="B9" i="24"/>
  <c r="D9" i="24" s="1"/>
  <c r="B8" i="24"/>
  <c r="B7" i="24"/>
  <c r="G20" i="24" l="1"/>
  <c r="G9" i="24"/>
  <c r="M9" i="24"/>
  <c r="E9" i="24"/>
  <c r="L9" i="24"/>
  <c r="I9" i="24"/>
  <c r="K8" i="24"/>
  <c r="J8" i="24"/>
  <c r="F8" i="24"/>
  <c r="D8" i="24"/>
  <c r="H8" i="24"/>
  <c r="G15" i="24"/>
  <c r="M15" i="24"/>
  <c r="E15" i="24"/>
  <c r="L15" i="24"/>
  <c r="I15" i="24"/>
  <c r="G31" i="24"/>
  <c r="M31" i="24"/>
  <c r="E31" i="24"/>
  <c r="L31" i="24"/>
  <c r="I31" i="24"/>
  <c r="K34" i="24"/>
  <c r="J34" i="24"/>
  <c r="F34" i="24"/>
  <c r="D34" i="24"/>
  <c r="H34" i="24"/>
  <c r="F27" i="24"/>
  <c r="J27" i="24"/>
  <c r="H27" i="24"/>
  <c r="K27" i="24"/>
  <c r="D27" i="24"/>
  <c r="K18" i="24"/>
  <c r="J18" i="24"/>
  <c r="F18" i="24"/>
  <c r="D18" i="24"/>
  <c r="H18" i="24"/>
  <c r="F31" i="24"/>
  <c r="J31" i="24"/>
  <c r="H31" i="24"/>
  <c r="K31" i="24"/>
  <c r="D31" i="24"/>
  <c r="G29" i="24"/>
  <c r="M29" i="24"/>
  <c r="E29" i="24"/>
  <c r="L29" i="24"/>
  <c r="I29" i="24"/>
  <c r="F15" i="24"/>
  <c r="J15" i="24"/>
  <c r="H15" i="24"/>
  <c r="K15" i="24"/>
  <c r="D15" i="24"/>
  <c r="I45" i="24"/>
  <c r="G45" i="24"/>
  <c r="M45" i="24"/>
  <c r="E45" i="24"/>
  <c r="L45" i="24"/>
  <c r="F29" i="24"/>
  <c r="J29" i="24"/>
  <c r="H29" i="24"/>
  <c r="K29" i="24"/>
  <c r="K22" i="24"/>
  <c r="J22" i="24"/>
  <c r="F22" i="24"/>
  <c r="D22" i="24"/>
  <c r="H22" i="24"/>
  <c r="F25" i="24"/>
  <c r="J25" i="24"/>
  <c r="H25" i="24"/>
  <c r="D25" i="24"/>
  <c r="D38" i="24"/>
  <c r="K38" i="24"/>
  <c r="J38" i="24"/>
  <c r="H38" i="24"/>
  <c r="F38" i="24"/>
  <c r="G25" i="24"/>
  <c r="M25" i="24"/>
  <c r="E25" i="24"/>
  <c r="L25" i="24"/>
  <c r="I28" i="24"/>
  <c r="L28" i="24"/>
  <c r="G28" i="24"/>
  <c r="E28" i="24"/>
  <c r="M28" i="24"/>
  <c r="F19" i="24"/>
  <c r="J19" i="24"/>
  <c r="H19" i="24"/>
  <c r="K19" i="24"/>
  <c r="D19" i="24"/>
  <c r="K63" i="24"/>
  <c r="I63" i="24"/>
  <c r="B45" i="24"/>
  <c r="B39" i="24"/>
  <c r="I26" i="24"/>
  <c r="L26" i="24"/>
  <c r="M26" i="24"/>
  <c r="G26" i="24"/>
  <c r="E26" i="24"/>
  <c r="K58" i="24"/>
  <c r="I58" i="24"/>
  <c r="J58" i="24"/>
  <c r="K16" i="24"/>
  <c r="J16" i="24"/>
  <c r="F16" i="24"/>
  <c r="D16" i="24"/>
  <c r="F17" i="24"/>
  <c r="J17" i="24"/>
  <c r="H17" i="24"/>
  <c r="K17" i="24"/>
  <c r="D17" i="24"/>
  <c r="G23" i="24"/>
  <c r="M23" i="24"/>
  <c r="E23" i="24"/>
  <c r="I23" i="24"/>
  <c r="D29" i="24"/>
  <c r="K74" i="24"/>
  <c r="I74" i="24"/>
  <c r="J74" i="24"/>
  <c r="G35" i="24"/>
  <c r="M35" i="24"/>
  <c r="E35" i="24"/>
  <c r="I35" i="24"/>
  <c r="L35" i="24"/>
  <c r="F9" i="24"/>
  <c r="J9" i="24"/>
  <c r="H9" i="24"/>
  <c r="K9" i="24"/>
  <c r="K32" i="24"/>
  <c r="J32" i="24"/>
  <c r="F32" i="24"/>
  <c r="D32" i="24"/>
  <c r="K20" i="24"/>
  <c r="J20" i="24"/>
  <c r="F20" i="24"/>
  <c r="D20" i="24"/>
  <c r="H20" i="24"/>
  <c r="G17" i="24"/>
  <c r="M17" i="24"/>
  <c r="E17" i="24"/>
  <c r="L17" i="24"/>
  <c r="I17" i="24"/>
  <c r="I20" i="24"/>
  <c r="L20" i="24"/>
  <c r="M20" i="24"/>
  <c r="G33" i="24"/>
  <c r="M33" i="24"/>
  <c r="E33" i="24"/>
  <c r="L33" i="24"/>
  <c r="I33" i="24"/>
  <c r="I37" i="24"/>
  <c r="G37" i="24"/>
  <c r="L37" i="24"/>
  <c r="M37" i="24"/>
  <c r="E37" i="24"/>
  <c r="H16" i="24"/>
  <c r="C39" i="24"/>
  <c r="K55" i="24"/>
  <c r="I55" i="24"/>
  <c r="G19" i="24"/>
  <c r="M19" i="24"/>
  <c r="E19" i="24"/>
  <c r="I19" i="24"/>
  <c r="L19" i="24"/>
  <c r="F23" i="24"/>
  <c r="J23" i="24"/>
  <c r="H23" i="24"/>
  <c r="D23" i="24"/>
  <c r="F35" i="24"/>
  <c r="J35" i="24"/>
  <c r="H35" i="24"/>
  <c r="K35" i="24"/>
  <c r="D35" i="24"/>
  <c r="K30" i="24"/>
  <c r="J30" i="24"/>
  <c r="F30" i="24"/>
  <c r="D30" i="24"/>
  <c r="H30" i="24"/>
  <c r="F33" i="24"/>
  <c r="J33" i="24"/>
  <c r="H33" i="24"/>
  <c r="K33" i="24"/>
  <c r="D33" i="24"/>
  <c r="G7" i="24"/>
  <c r="M7" i="24"/>
  <c r="E7" i="24"/>
  <c r="L7" i="24"/>
  <c r="I8" i="24"/>
  <c r="L8" i="24"/>
  <c r="G8" i="24"/>
  <c r="E8" i="24"/>
  <c r="M8" i="24"/>
  <c r="C14" i="24"/>
  <c r="C6" i="24"/>
  <c r="G27" i="24"/>
  <c r="M27" i="24"/>
  <c r="E27" i="24"/>
  <c r="L27" i="24"/>
  <c r="I30" i="24"/>
  <c r="L30" i="24"/>
  <c r="G30" i="24"/>
  <c r="E30" i="24"/>
  <c r="L23" i="24"/>
  <c r="K28" i="24"/>
  <c r="J28" i="24"/>
  <c r="F28" i="24"/>
  <c r="D28" i="24"/>
  <c r="H28" i="24"/>
  <c r="I22" i="24"/>
  <c r="L22" i="24"/>
  <c r="M22" i="24"/>
  <c r="G22" i="24"/>
  <c r="B14" i="24"/>
  <c r="B6" i="24"/>
  <c r="F7" i="24"/>
  <c r="J7" i="24"/>
  <c r="H7" i="24"/>
  <c r="K7" i="24"/>
  <c r="F21" i="24"/>
  <c r="J21" i="24"/>
  <c r="H21" i="24"/>
  <c r="D21" i="24"/>
  <c r="K21" i="24"/>
  <c r="K24" i="24"/>
  <c r="J24" i="24"/>
  <c r="F24" i="24"/>
  <c r="D24" i="24"/>
  <c r="H24" i="24"/>
  <c r="H37" i="24"/>
  <c r="F37" i="24"/>
  <c r="D37" i="24"/>
  <c r="J37" i="24"/>
  <c r="K37" i="24"/>
  <c r="I18" i="24"/>
  <c r="L18" i="24"/>
  <c r="M18" i="24"/>
  <c r="E18" i="24"/>
  <c r="G21" i="24"/>
  <c r="M21" i="24"/>
  <c r="E21" i="24"/>
  <c r="I21" i="24"/>
  <c r="I34" i="24"/>
  <c r="L34" i="24"/>
  <c r="M34" i="24"/>
  <c r="E34" i="24"/>
  <c r="M38" i="24"/>
  <c r="E38" i="24"/>
  <c r="L38" i="24"/>
  <c r="G38" i="24"/>
  <c r="I38" i="24"/>
  <c r="D7" i="24"/>
  <c r="G18" i="24"/>
  <c r="I25" i="24"/>
  <c r="H32" i="24"/>
  <c r="K71" i="24"/>
  <c r="I71" i="24"/>
  <c r="K26" i="24"/>
  <c r="J26" i="24"/>
  <c r="F26" i="24"/>
  <c r="D26" i="24"/>
  <c r="H26" i="24"/>
  <c r="I7" i="24"/>
  <c r="K25" i="24"/>
  <c r="K66" i="24"/>
  <c r="I66" i="24"/>
  <c r="J66" i="24"/>
  <c r="J77" i="24"/>
  <c r="I16" i="24"/>
  <c r="L16" i="24"/>
  <c r="I24" i="24"/>
  <c r="L24" i="24"/>
  <c r="I32" i="24"/>
  <c r="L32" i="24"/>
  <c r="G16" i="24"/>
  <c r="G32" i="24"/>
  <c r="K53" i="24"/>
  <c r="I53" i="24"/>
  <c r="K61" i="24"/>
  <c r="I61" i="24"/>
  <c r="K69" i="24"/>
  <c r="I69" i="24"/>
  <c r="E24" i="24"/>
  <c r="I41" i="24"/>
  <c r="G41" i="24"/>
  <c r="L41" i="24"/>
  <c r="K52" i="24"/>
  <c r="I52" i="24"/>
  <c r="K60" i="24"/>
  <c r="I60" i="24"/>
  <c r="K68" i="24"/>
  <c r="I68" i="24"/>
  <c r="G24" i="24"/>
  <c r="E41" i="24"/>
  <c r="K57" i="24"/>
  <c r="I57" i="24"/>
  <c r="K65" i="24"/>
  <c r="I65" i="24"/>
  <c r="K73" i="24"/>
  <c r="I73" i="24"/>
  <c r="K54" i="24"/>
  <c r="I54" i="24"/>
  <c r="K62" i="24"/>
  <c r="I62" i="24"/>
  <c r="K70" i="24"/>
  <c r="I70" i="24"/>
  <c r="M24" i="24"/>
  <c r="I43" i="24"/>
  <c r="G43" i="24"/>
  <c r="L43" i="24"/>
  <c r="K51" i="24"/>
  <c r="I51" i="24"/>
  <c r="K59" i="24"/>
  <c r="I59" i="24"/>
  <c r="K67" i="24"/>
  <c r="I67" i="24"/>
  <c r="K75" i="24"/>
  <c r="I75" i="24"/>
  <c r="I77" i="24" s="1"/>
  <c r="E16" i="24"/>
  <c r="E32" i="24"/>
  <c r="E43" i="24"/>
  <c r="K56" i="24"/>
  <c r="I56" i="24"/>
  <c r="K64" i="24"/>
  <c r="I64" i="24"/>
  <c r="K72" i="24"/>
  <c r="I72" i="24"/>
  <c r="F40" i="24"/>
  <c r="J41" i="24"/>
  <c r="F42" i="24"/>
  <c r="J43" i="24"/>
  <c r="F44" i="24"/>
  <c r="H40" i="24"/>
  <c r="H42" i="24"/>
  <c r="H44" i="24"/>
  <c r="J40" i="24"/>
  <c r="J42" i="24"/>
  <c r="J44" i="24"/>
  <c r="K40" i="24"/>
  <c r="K42" i="24"/>
  <c r="K44" i="24"/>
  <c r="L42" i="24"/>
  <c r="L44" i="24"/>
  <c r="E40" i="24"/>
  <c r="E42" i="24"/>
  <c r="E44" i="24"/>
  <c r="K77" i="24" l="1"/>
  <c r="J79" i="24"/>
  <c r="I14" i="24"/>
  <c r="L14" i="24"/>
  <c r="G14" i="24"/>
  <c r="E14" i="24"/>
  <c r="M14" i="24"/>
  <c r="I6" i="24"/>
  <c r="L6" i="24"/>
  <c r="M6" i="24"/>
  <c r="G6" i="24"/>
  <c r="E6" i="24"/>
  <c r="K6" i="24"/>
  <c r="J6" i="24"/>
  <c r="F6" i="24"/>
  <c r="D6" i="24"/>
  <c r="H6" i="24"/>
  <c r="H39" i="24"/>
  <c r="F39" i="24"/>
  <c r="D39" i="24"/>
  <c r="J39" i="24"/>
  <c r="K39" i="24"/>
  <c r="I79" i="24"/>
  <c r="K14" i="24"/>
  <c r="J14" i="24"/>
  <c r="F14" i="24"/>
  <c r="D14" i="24"/>
  <c r="H14" i="24"/>
  <c r="I39" i="24"/>
  <c r="G39" i="24"/>
  <c r="L39" i="24"/>
  <c r="M39" i="24"/>
  <c r="E39" i="24"/>
  <c r="H45" i="24"/>
  <c r="F45" i="24"/>
  <c r="D45" i="24"/>
  <c r="J45" i="24"/>
  <c r="K45" i="24"/>
  <c r="K79" i="24" l="1"/>
  <c r="K78" i="24"/>
  <c r="I78" i="24"/>
  <c r="J78" i="24"/>
  <c r="I83" i="24" l="1"/>
  <c r="I82" i="24"/>
  <c r="I81" i="24"/>
</calcChain>
</file>

<file path=xl/sharedStrings.xml><?xml version="1.0" encoding="utf-8"?>
<sst xmlns="http://schemas.openxmlformats.org/spreadsheetml/2006/main" count="1695" uniqueCount="520">
  <si>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</si>
  <si>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</si>
  <si>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</si>
  <si>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</si>
  <si>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</si>
  <si>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</si>
  <si>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</si>
  <si>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</si>
  <si>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</si>
  <si>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</si>
  <si>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</si>
  <si>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</si>
  <si>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</si>
  <si>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Nordwestmecklenburg (13074)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</si>
  <si>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</si>
  <si>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</si>
  <si>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</si>
  <si>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</si>
  <si>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</si>
  <si>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</si>
  <si>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</si>
  <si>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</si>
  <si>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</si>
  <si>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</si>
  <si>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</si>
  <si>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</si>
  <si>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</si>
  <si>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</si>
  <si>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</si>
  <si>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</si>
  <si>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</si>
  <si>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</si>
  <si>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</si>
  <si>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</si>
  <si>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</si>
  <si>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</si>
  <si>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</si>
  <si>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</si>
  <si>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</si>
  <si>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</si>
  <si>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</si>
  <si>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</si>
  <si>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</si>
  <si>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</si>
  <si>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</si>
  <si>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</si>
  <si>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</si>
  <si>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</si>
  <si>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</si>
  <si>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</si>
  <si>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</si>
  <si>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</si>
  <si>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</si>
  <si>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</si>
  <si>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</si>
  <si>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</si>
  <si>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</si>
  <si>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</si>
  <si>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</si>
  <si>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</si>
  <si>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</si>
  <si>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</si>
  <si>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</si>
  <si>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</si>
  <si>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</si>
  <si>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</si>
  <si>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</si>
  <si>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</si>
  <si>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</si>
  <si>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</si>
  <si>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</si>
  <si>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</si>
  <si>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</si>
  <si>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</si>
  <si>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</si>
  <si>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</si>
  <si>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</si>
  <si>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</si>
  <si>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</si>
  <si>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</si>
  <si>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</si>
  <si>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</si>
  <si>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</si>
  <si>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</si>
  <si>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</si>
  <si>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</si>
  <si>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</si>
  <si>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</si>
  <si>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</si>
  <si>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</si>
  <si>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</si>
  <si>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</si>
  <si>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Nordwestmecklenburg (13074);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</si>
  <si>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</si>
  <si>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</si>
  <si>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</si>
  <si>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</si>
  <si>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</si>
  <si>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</si>
  <si>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</si>
  <si>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</si>
  <si>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</si>
  <si>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</si>
  <si>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</si>
  <si>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</si>
  <si>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</si>
  <si>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</si>
  <si>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</si>
  <si>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</si>
  <si>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</si>
  <si>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</si>
  <si>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</si>
  <si>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</si>
  <si>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</si>
  <si>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</si>
  <si>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</si>
  <si>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</si>
  <si>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</si>
  <si>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</si>
  <si>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</si>
  <si>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</si>
  <si>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</si>
  <si>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</si>
  <si>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</si>
  <si>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</si>
  <si>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</si>
  <si>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</si>
  <si>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</si>
  <si>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</si>
  <si>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Mecklenburg-Vorpommern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</si>
  <si>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</si>
  <si>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</si>
  <si>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</si>
  <si>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</si>
  <si>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</si>
  <si>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</si>
  <si>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</si>
  <si>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</si>
  <si>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</si>
  <si>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</si>
  <si>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</si>
  <si>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</si>
  <si>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</si>
  <si>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</si>
  <si>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</si>
  <si>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</si>
  <si>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</si>
  <si>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</si>
  <si>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</si>
  <si>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</si>
  <si>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</si>
  <si>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</si>
  <si>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</si>
  <si>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</si>
  <si>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</si>
  <si>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</si>
  <si>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</si>
  <si>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</si>
  <si>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</si>
  <si>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</si>
  <si>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</si>
  <si>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</si>
  <si>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</si>
  <si>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</si>
  <si>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</si>
  <si>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</si>
  <si>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</si>
  <si>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</si>
  <si>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</si>
  <si>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</si>
  <si>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</si>
  <si>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</si>
  <si>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</si>
  <si>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</si>
  <si>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</si>
  <si>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</si>
  <si>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</si>
  <si>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</si>
  <si>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</si>
  <si>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</si>
  <si>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</si>
  <si>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</si>
  <si>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</si>
  <si>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Nordwestmecklenburg (13074)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</si>
  <si>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</si>
  <si>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</si>
  <si>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</si>
  <si>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</si>
  <si>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</si>
  <si>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</si>
  <si>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</si>
  <si>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</si>
  <si>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</si>
  <si>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</si>
  <si>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</si>
  <si>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</si>
  <si>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</si>
  <si>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</si>
  <si>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</si>
  <si>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</si>
  <si>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</si>
  <si>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</si>
  <si>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</si>
  <si>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</si>
  <si>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</si>
  <si>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</si>
  <si>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</si>
  <si>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</si>
  <si>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</si>
  <si>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</si>
  <si>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</si>
  <si>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</si>
  <si>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</si>
  <si>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</si>
  <si>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</si>
  <si>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</si>
  <si>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</si>
  <si>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</si>
  <si>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</si>
  <si>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</si>
  <si>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</si>
  <si>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</si>
  <si>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</si>
  <si>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</si>
  <si>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</si>
  <si>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</si>
  <si>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</si>
  <si>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</si>
  <si>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</si>
  <si>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</si>
  <si>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</si>
  <si>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</si>
  <si>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</si>
  <si>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</si>
  <si>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</si>
  <si>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</si>
  <si>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</si>
  <si>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</si>
  <si>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</si>
  <si>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</si>
  <si>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</si>
  <si>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</si>
  <si>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</si>
  <si>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</si>
  <si>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</si>
  <si>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</si>
  <si>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</si>
  <si>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</si>
  <si>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</si>
  <si>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</si>
  <si>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</si>
  <si>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</si>
  <si>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</si>
  <si>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</si>
  <si>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</si>
  <si>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</si>
  <si>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</si>
  <si>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</si>
  <si>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</si>
  <si>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</si>
  <si>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</si>
  <si>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</si>
  <si>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</si>
  <si>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</si>
  <si>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</si>
  <si>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</si>
  <si>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</si>
  <si>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</si>
  <si>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</si>
  <si>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</si>
  <si>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</si>
  <si>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</si>
  <si>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</si>
  <si>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</si>
  <si>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</si>
  <si>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</si>
  <si>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</si>
  <si>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</si>
  <si>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</si>
  <si>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</si>
  <si>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</si>
  <si>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</si>
  <si>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</si>
  <si>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</si>
  <si>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</si>
  <si>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</si>
  <si>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</si>
  <si>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</si>
  <si>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</si>
  <si>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</si>
  <si>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</si>
  <si>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</si>
  <si>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</si>
  <si>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</si>
  <si>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</si>
  <si>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</si>
  <si>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</si>
  <si>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</si>
  <si>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</si>
  <si>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</si>
  <si>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</si>
  <si>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</si>
  <si>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</si>
  <si>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</si>
  <si>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</si>
  <si>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</si>
  <si>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</si>
  <si>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</si>
  <si>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</si>
  <si>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</si>
  <si>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</si>
  <si>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</si>
  <si>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</si>
  <si>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</si>
  <si>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</si>
  <si>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</si>
  <si>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</si>
  <si>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</si>
  <si>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</si>
  <si>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</si>
  <si>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</si>
  <si>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</si>
  <si>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</si>
  <si>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</si>
  <si>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</si>
  <si>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</si>
  <si>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</si>
  <si>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</si>
  <si>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</si>
  <si>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</si>
  <si>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</si>
  <si>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</si>
  <si>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</si>
  <si>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</si>
  <si>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</si>
  <si>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</si>
  <si>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</si>
  <si>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</si>
  <si>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</si>
  <si>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</si>
  <si>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</si>
  <si>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</si>
  <si>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</si>
  <si>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</si>
  <si>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</si>
  <si>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</si>
  <si>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</si>
  <si>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</si>
  <si>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</si>
  <si>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</si>
  <si>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</si>
  <si>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</si>
  <si>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</si>
  <si>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</si>
  <si>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</si>
  <si>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</si>
  <si>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</si>
  <si>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</si>
  <si>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</si>
  <si>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</si>
  <si>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</si>
  <si>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</si>
  <si>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</si>
  <si>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</si>
  <si>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</si>
  <si>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</si>
  <si>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</si>
  <si>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</si>
  <si>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</si>
  <si>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</si>
  <si>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</si>
  <si>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</si>
  <si>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</si>
  <si>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Nordwestmecklenburg (13074);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</si>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</sst>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{5CBBFFD8-D1C9-44A2-B807-2E1CAF5C1186}</c15:txfldGUID>
                      <c15:f>Daten_Diagramme!$D$6</c15:f>
                      <c15:dlblFieldTableCache>
                        <c:ptCount val="1"/>
                        <c:pt idx="0">
                          <c:v>2.1</c:v>
                        </c:pt>
                      </c15:dlblFieldTableCache>
                    </c15:dlblFTEntry>
                  </c15:dlblFieldTable>
                  <c15:showDataLabelsRange val="0"/>
                </c:ext>
                <c:ext xmlns:c16="http://schemas.microsoft.com/office/drawing/2014/chart" uri="{C3380CC4-5D6E-409C-BE32-E72D297353CC}">
                  <c16:uniqueId val="{00000000-CD01-44B6-A32A-C0AC18CB900F}"/>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{63709915-F4D5-496B-99DF-3E4A560F703D}</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CD01-44B6-A32A-C0AC18CB900F}"/>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{BFC6F465-837E-44E2-9476-FF0B33656404}</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CD01-44B6-A32A-C0AC18CB900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{FF98143C-6271-4FD5-98A8-4FFD9C4916F5}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D01-44B6-A32A-C0AC18CB900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2.0610735284820132</c:v>
                </c:pt>
                <c:pt idx="1">
                  <c:v>0.69046051187497259</c:v>
                </c:pt>
                <c:pt idx="2">
                  <c:v>0.95490282911153723</c:v>
                </c:pt>
                <c:pt idx="3">
                  <c:v>1.0875687030768</c:v>
                </c:pt>
              </c:numCache>
            </c:numRef>
          </c:val>
          <c:extLst>
            <c:ext xmlns:c16="http://schemas.microsoft.com/office/drawing/2014/chart" uri="{C3380CC4-5D6E-409C-BE32-E72D297353CC}">
              <c16:uniqueId val="{00000004-CD01-44B6-A32A-C0AC18CB900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{CBEA6449-709F-4AA5-8531-F8B4FA139AB4}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D01-44B6-A32A-C0AC18CB900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{32639BF7-CB14-426C-8A36-B07B920E3B94}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D01-44B6-A32A-C0AC18CB900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{65B8ACCD-08B3-4B0F-A421-A7AA3C96C716}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D01-44B6-A32A-C0AC18CB900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{3449E44D-896C-4975-BBA8-B2FA5E396E0F}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D01-44B6-A32A-C0AC18CB90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D01-44B6-A32A-C0AC18CB900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D01-44B6-A32A-C0AC18CB900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{5DC07D44-D16C-436C-BF55-7AD0D98D4557}</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DC36-4244-B9F0-51709994B05F}"/>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{E79D4E1C-2EDD-4A94-A52B-551AEA1B668A}</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DC36-4244-B9F0-51709994B05F}"/>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{A751B9DD-BBFB-4215-8639-B80EBAED3B61}</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C36-4244-B9F0-51709994B05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{3FD24A48-5862-4149-828B-2CF18D829F24}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C36-4244-B9F0-51709994B05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-1.7612278273996729</c:v>
                </c:pt>
                <c:pt idx="1">
                  <c:v>-2.7334199949911153</c:v>
                </c:pt>
                <c:pt idx="2">
                  <c:v>-3.6279896103654186</c:v>
                </c:pt>
                <c:pt idx="3">
                  <c:v>-2.8655893304673015</c:v>
                </c:pt>
              </c:numCache>
            </c:numRef>
          </c:val>
          <c:extLst>
            <c:ext xmlns:c16="http://schemas.microsoft.com/office/drawing/2014/chart" uri="{C3380CC4-5D6E-409C-BE32-E72D297353CC}">
              <c16:uniqueId val="{00000004-DC36-4244-B9F0-51709994B05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{A8E13199-1123-43B8-B5B6-C45DAD74549F}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C36-4244-B9F0-51709994B05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{669A94F0-33B4-4E8A-842E-2F36FE81411C}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C36-4244-B9F0-51709994B05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{E384568D-341C-4AC6-8755-35184DA7AE1C}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C36-4244-B9F0-51709994B05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{B53A18C2-6725-4203-AF71-AA89E7D10B8D}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C36-4244-B9F0-51709994B05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C36-4244-B9F0-51709994B05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C36-4244-B9F0-51709994B05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{3F33EAA8-9BB9-4745-A493-221BA8C9FE5F}</c15:txfldGUID>
                      <c15:f>Daten_Diagramme!$D$14</c15:f>
                      <c15:dlblFieldTableCache>
                        <c:ptCount val="1"/>
                        <c:pt idx="0">
                          <c:v>2.1</c:v>
                        </c:pt>
                      </c15:dlblFieldTableCache>
                    </c15:dlblFTEntry>
                  </c15:dlblFieldTable>
                  <c15:showDataLabelsRange val="0"/>
                </c:ext>
                <c:ext xmlns:c16="http://schemas.microsoft.com/office/drawing/2014/chart" uri="{C3380CC4-5D6E-409C-BE32-E72D297353CC}">
                  <c16:uniqueId val="{00000000-5BE4-492D-91F2-1FD80ADA3512}"/>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{6D7996ED-EA99-437D-BFA3-817570571E8A}</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5BE4-492D-91F2-1FD80ADA3512}"/>
                </c:ext>
              </c:extLst>
            </c:dLbl>
            <c:dLbl>
              <c:idx val="2"/>
              <c:tx>
                <c:strRef>
                  <c:f>Daten_Diagramme!$D$16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{D4CF1E81-BFC4-452D-A9A7-BE58C81D7BF3}</c15:txfldGUID>
                      <c15:f>Daten_Diagramme!$D$16</c15:f>
                      <c15:dlblFieldTableCache>
                        <c:ptCount val="1"/>
                        <c:pt idx="0">
                          <c:v>0.7</c:v>
                        </c:pt>
                      </c15:dlblFieldTableCache>
                    </c15:dlblFTEntry>
                  </c15:dlblFieldTable>
                  <c15:showDataLabelsRange val="0"/>
                </c:ext>
                <c:ext xmlns:c16="http://schemas.microsoft.com/office/drawing/2014/chart" uri="{C3380CC4-5D6E-409C-BE32-E72D297353CC}">
                  <c16:uniqueId val="{00000002-5BE4-492D-91F2-1FD80ADA3512}"/>
                </c:ext>
              </c:extLst>
            </c:dLbl>
            <c:dLbl>
              <c:idx val="3"/>
              <c:tx>
                <c:strRef>
                  <c:f>Daten_Diagramme!$D$17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{309E4D04-F7EC-42F0-B303-C1E2A647A147}</c15:txfldGUID>
                      <c15:f>Daten_Diagramme!$D$17</c15:f>
                      <c15:dlblFieldTableCache>
                        <c:ptCount val="1"/>
                        <c:pt idx="0">
                          <c:v>3.0</c:v>
                        </c:pt>
                      </c15:dlblFieldTableCache>
                    </c15:dlblFTEntry>
                  </c15:dlblFieldTable>
                  <c15:showDataLabelsRange val="0"/>
                </c:ext>
                <c:ext xmlns:c16="http://schemas.microsoft.com/office/drawing/2014/chart" uri="{C3380CC4-5D6E-409C-BE32-E72D297353CC}">
                  <c16:uniqueId val="{00000003-5BE4-492D-91F2-1FD80ADA3512}"/>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{F9F61C94-3417-4134-BB60-6471A613ECBB}</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5BE4-492D-91F2-1FD80ADA3512}"/>
                </c:ext>
              </c:extLst>
            </c:dLbl>
            <c:dLbl>
              <c:idx val="5"/>
              <c:tx>
                <c:strRef>
                  <c:f>Daten_Diagramme!$D$19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{6FF7C9AE-B5F6-48A4-A177-F30B49FC6423}</c15:txfldGUID>
                      <c15:f>Daten_Diagramme!$D$19</c15:f>
                      <c15:dlblFieldTableCache>
                        <c:ptCount val="1"/>
                        <c:pt idx="0">
                          <c:v>4.8</c:v>
                        </c:pt>
                      </c15:dlblFieldTableCache>
                    </c15:dlblFTEntry>
                  </c15:dlblFieldTable>
                  <c15:showDataLabelsRange val="0"/>
                </c:ext>
                <c:ext xmlns:c16="http://schemas.microsoft.com/office/drawing/2014/chart" uri="{C3380CC4-5D6E-409C-BE32-E72D297353CC}">
                  <c16:uniqueId val="{00000005-5BE4-492D-91F2-1FD80ADA3512}"/>
                </c:ext>
              </c:extLst>
            </c:dLbl>
            <c:dLbl>
              <c:idx val="6"/>
              <c:tx>
                <c:strRef>
                  <c:f>Daten_Diagramme!$D$20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{4ACCB158-32C7-4177-A4F8-C73CF83CDF26}</c15:txfldGUID>
                      <c15:f>Daten_Diagramme!$D$20</c15:f>
                      <c15:dlblFieldTableCache>
                        <c:ptCount val="1"/>
                        <c:pt idx="0">
                          <c:v>3.1</c:v>
                        </c:pt>
                      </c15:dlblFieldTableCache>
                    </c15:dlblFTEntry>
                  </c15:dlblFieldTable>
                  <c15:showDataLabelsRange val="0"/>
                </c:ext>
                <c:ext xmlns:c16="http://schemas.microsoft.com/office/drawing/2014/chart" uri="{C3380CC4-5D6E-409C-BE32-E72D297353CC}">
                  <c16:uniqueId val="{00000006-5BE4-492D-91F2-1FD80ADA3512}"/>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{3C0EF897-1A34-4152-A1AF-4160FD667190}</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5BE4-492D-91F2-1FD80ADA3512}"/>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{99D161E1-A093-400D-844F-0C5C38FBDFC4}</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5BE4-492D-91F2-1FD80ADA3512}"/>
                </c:ext>
              </c:extLst>
            </c:dLbl>
            <c:dLbl>
              <c:idx val="9"/>
              <c:tx>
                <c:strRef>
                  <c:f>Daten_Diagramme!$D$23</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{47249EE4-E313-4503-8021-28DFB80AF2D5}</c15:txfldGUID>
                      <c15:f>Daten_Diagramme!$D$23</c15:f>
                      <c15:dlblFieldTableCache>
                        <c:ptCount val="1"/>
                        <c:pt idx="0">
                          <c:v>11.2</c:v>
                        </c:pt>
                      </c15:dlblFieldTableCache>
                    </c15:dlblFTEntry>
                  </c15:dlblFieldTable>
                  <c15:showDataLabelsRange val="0"/>
                </c:ext>
                <c:ext xmlns:c16="http://schemas.microsoft.com/office/drawing/2014/chart" uri="{C3380CC4-5D6E-409C-BE32-E72D297353CC}">
                  <c16:uniqueId val="{00000009-5BE4-492D-91F2-1FD80ADA3512}"/>
                </c:ext>
              </c:extLst>
            </c:dLbl>
            <c:dLbl>
              <c:idx val="10"/>
              <c:tx>
                <c:strRef>
                  <c:f>Daten_Diagramme!$D$24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{FF458643-DA48-4B49-B7BB-46F5901CE28F}</c15:txfldGUID>
                      <c15:f>Daten_Diagramme!$D$24</c15:f>
                      <c15:dlblFieldTableCache>
                        <c:ptCount val="1"/>
                        <c:pt idx="0">
                          <c:v>3.1</c:v>
                        </c:pt>
                      </c15:dlblFieldTableCache>
                    </c15:dlblFTEntry>
                  </c15:dlblFieldTable>
                  <c15:showDataLabelsRange val="0"/>
                </c:ext>
                <c:ext xmlns:c16="http://schemas.microsoft.com/office/drawing/2014/chart" uri="{C3380CC4-5D6E-409C-BE32-E72D297353CC}">
                  <c16:uniqueId val="{0000000A-5BE4-492D-91F2-1FD80ADA3512}"/>
                </c:ext>
              </c:extLst>
            </c:dLbl>
            <c:dLbl>
              <c:idx val="11"/>
              <c:tx>
                <c:strRef>
                  <c:f>Daten_Diagramme!$D$25</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{8422A7C0-0004-46B5-BBF7-8DD9AACF80CF}</c15:txfldGUID>
                      <c15:f>Daten_Diagramme!$D$25</c15:f>
                      <c15:dlblFieldTableCache>
                        <c:ptCount val="1"/>
                        <c:pt idx="0">
                          <c:v>14.3</c:v>
                        </c:pt>
                      </c15:dlblFieldTableCache>
                    </c15:dlblFTEntry>
                  </c15:dlblFieldTable>
                  <c15:showDataLabelsRange val="0"/>
                </c:ext>
                <c:ext xmlns:c16="http://schemas.microsoft.com/office/drawing/2014/chart" uri="{C3380CC4-5D6E-409C-BE32-E72D297353CC}">
                  <c16:uniqueId val="{0000000B-5BE4-492D-91F2-1FD80ADA3512}"/>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{483FAD60-F9C8-44A1-9B99-B328C4209BF9}</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5BE4-492D-91F2-1FD80ADA3512}"/>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{51276CC5-6B61-4959-8BA7-F0A8B1FE6091}</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5BE4-492D-91F2-1FD80ADA3512}"/>
                </c:ext>
              </c:extLst>
            </c:dLbl>
            <c:dLbl>
              <c:idx val="14"/>
              <c:tx>
                <c:strRef>
                  <c:f>Daten_Diagramme!$D$28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{E2B5797D-8534-4113-A8F6-8C343E60B461}</c15:txfldGUID>
                      <c15:f>Daten_Diagramme!$D$28</c15:f>
                      <c15:dlblFieldTableCache>
                        <c:ptCount val="1"/>
                        <c:pt idx="0">
                          <c:v>-4.1</c:v>
                        </c:pt>
                      </c15:dlblFieldTableCache>
                    </c15:dlblFTEntry>
                  </c15:dlblFieldTable>
                  <c15:showDataLabelsRange val="0"/>
                </c:ext>
                <c:ext xmlns:c16="http://schemas.microsoft.com/office/drawing/2014/chart" uri="{C3380CC4-5D6E-409C-BE32-E72D297353CC}">
                  <c16:uniqueId val="{0000000E-5BE4-492D-91F2-1FD80ADA3512}"/>
                </c:ext>
              </c:extLst>
            </c:dLbl>
            <c:dLbl>
              <c:idx val="15"/>
              <c:tx>
                <c:strRef>
                  <c:f>Daten_Diagramme!$D$29</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{D36B933B-9858-41A2-BD27-877712C7496C}</c15:txfldGUID>
                      <c15:f>Daten_Diagramme!$D$29</c15:f>
                      <c15:dlblFieldTableCache>
                        <c:ptCount val="1"/>
                        <c:pt idx="0">
                          <c:v>14.2</c:v>
                        </c:pt>
                      </c15:dlblFieldTableCache>
                    </c15:dlblFTEntry>
                  </c15:dlblFieldTable>
                  <c15:showDataLabelsRange val="0"/>
                </c:ext>
                <c:ext xmlns:c16="http://schemas.microsoft.com/office/drawing/2014/chart" uri="{C3380CC4-5D6E-409C-BE32-E72D297353CC}">
                  <c16:uniqueId val="{0000000F-5BE4-492D-91F2-1FD80ADA3512}"/>
                </c:ext>
              </c:extLst>
            </c:dLbl>
            <c:dLbl>
              <c:idx val="16"/>
              <c:tx>
                <c:strRef>
                  <c:f>Daten_Diagramme!$D$30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{65803441-47D3-424C-8DA2-E88A978AFD02}</c15:txfldGUID>
                      <c15:f>Daten_Diagramme!$D$30</c15:f>
                      <c15:dlblFieldTableCache>
                        <c:ptCount val="1"/>
                        <c:pt idx="0">
                          <c:v>5.1</c:v>
                        </c:pt>
                      </c15:dlblFieldTableCache>
                    </c15:dlblFTEntry>
                  </c15:dlblFieldTable>
                  <c15:showDataLabelsRange val="0"/>
                </c:ext>
                <c:ext xmlns:c16="http://schemas.microsoft.com/office/drawing/2014/chart" uri="{C3380CC4-5D6E-409C-BE32-E72D297353CC}">
                  <c16:uniqueId val="{00000010-5BE4-492D-91F2-1FD80ADA3512}"/>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{E918F12D-EF8E-4423-8666-0539E1569D6E}</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5BE4-492D-91F2-1FD80ADA3512}"/>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{6B6A54D4-E087-4227-81AF-3CCC7BC82E32}</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5BE4-492D-91F2-1FD80ADA3512}"/>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{D7CB4251-BE34-4A52-8E91-B44EF8ED437C}</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5BE4-492D-91F2-1FD80ADA3512}"/>
                </c:ext>
              </c:extLst>
            </c:dLbl>
            <c:dLbl>
              <c:idx val="20"/>
              <c:tx>
                <c:strRef>
                  <c:f>Daten_Diagramme!$D$34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{9CC51F1D-9BD3-473D-9E6D-266F54EBE4EB}</c15:txfldGUID>
                      <c15:f>Daten_Diagramme!$D$34</c15:f>
                      <c15:dlblFieldTableCache>
                        <c:ptCount val="1"/>
                        <c:pt idx="0">
                          <c:v>-7.8</c:v>
                        </c:pt>
                      </c15:dlblFieldTableCache>
                    </c15:dlblFTEntry>
                  </c15:dlblFieldTable>
                  <c15:showDataLabelsRange val="0"/>
                </c:ext>
                <c:ext xmlns:c16="http://schemas.microsoft.com/office/drawing/2014/chart" uri="{C3380CC4-5D6E-409C-BE32-E72D297353CC}">
                  <c16:uniqueId val="{00000014-5BE4-492D-91F2-1FD80ADA351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{DE09820E-CDD7-47B5-9A8F-EE15B505B2DF}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BE4-492D-91F2-1FD80ADA351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{C42E7A52-DCDC-45B2-B769-FC563627372C}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BE4-492D-91F2-1FD80ADA3512}"/>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{408ADB18-C9E9-44BA-99C2-85F9FDE6E61E}</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5BE4-492D-91F2-1FD80ADA3512}"/>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{8A09D9CB-3ABF-428E-8655-3481C7798CE4}</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5BE4-492D-91F2-1FD80ADA3512}"/>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{3ADC6666-2BE6-410E-A4CD-1512E84052D4}</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5BE4-492D-91F2-1FD80ADA351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{A06F0BDF-9C03-44E0-A0D6-CF59E2EF6443}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BE4-492D-91F2-1FD80ADA351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{7E7BB999-F422-4AA9-92A3-7FDEF4187485}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BE4-492D-91F2-1FD80ADA351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{66DCB960-C8D9-4FD7-BB1B-30CA7536F1D5}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BE4-492D-91F2-1FD80ADA351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{2E4B8933-2F91-4255-AB59-5126681CA391}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BE4-492D-91F2-1FD80ADA351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{0A45E869-1EC2-4A20-AD8D-BFF802FEC12C}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BE4-492D-91F2-1FD80ADA3512}"/>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{649C72EF-8548-4BBD-9A4E-94D643694DFD}</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5BE4-492D-91F2-1FD80ADA35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2.0610735284820132</c:v>
                </c:pt>
                <c:pt idx="1">
                  <c:v>-0.20147750167897918</c:v>
                </c:pt>
                <c:pt idx="2">
                  <c:v>0.73664825046040516</c:v>
                </c:pt>
                <c:pt idx="3">
                  <c:v>3.0391635654793547</c:v>
                </c:pt>
                <c:pt idx="4">
                  <c:v>-1.2917933130699089</c:v>
                </c:pt>
                <c:pt idx="5">
                  <c:v>4.8407848182695403</c:v>
                </c:pt>
                <c:pt idx="6">
                  <c:v>3.1198686371100166</c:v>
                </c:pt>
                <c:pt idx="7">
                  <c:v>-0.6241640659830584</c:v>
                </c:pt>
                <c:pt idx="8">
                  <c:v>0.96510764662212323</c:v>
                </c:pt>
                <c:pt idx="9">
                  <c:v>11.18133203694701</c:v>
                </c:pt>
                <c:pt idx="10">
                  <c:v>3.0842230130486357</c:v>
                </c:pt>
                <c:pt idx="11">
                  <c:v>14.285714285714286</c:v>
                </c:pt>
                <c:pt idx="12">
                  <c:v>1.2367491166077738</c:v>
                </c:pt>
                <c:pt idx="13">
                  <c:v>0.25</c:v>
                </c:pt>
                <c:pt idx="14">
                  <c:v>-4.0960451977401133</c:v>
                </c:pt>
                <c:pt idx="15">
                  <c:v>14.207650273224044</c:v>
                </c:pt>
                <c:pt idx="16">
                  <c:v>5.1248923341946595</c:v>
                </c:pt>
                <c:pt idx="17">
                  <c:v>2.7135231316725981</c:v>
                </c:pt>
                <c:pt idx="18">
                  <c:v>3.0136098509397278</c:v>
                </c:pt>
                <c:pt idx="19">
                  <c:v>1.7448200654307524</c:v>
                </c:pt>
                <c:pt idx="20">
                  <c:v>-7.8481012658227849</c:v>
                </c:pt>
                <c:pt idx="21">
                  <c:v>0</c:v>
                </c:pt>
                <c:pt idx="23">
                  <c:v>-0.20147750167897918</c:v>
                </c:pt>
                <c:pt idx="24">
                  <c:v>1.9160042709692728</c:v>
                </c:pt>
                <c:pt idx="25">
                  <c:v>2.2608576140736667</c:v>
                </c:pt>
              </c:numCache>
            </c:numRef>
          </c:val>
          <c:extLst>
            <c:ext xmlns:c16="http://schemas.microsoft.com/office/drawing/2014/chart" uri="{C3380CC4-5D6E-409C-BE32-E72D297353CC}">
              <c16:uniqueId val="{00000020-5BE4-492D-91F2-1FD80ADA351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{BD4387F6-431D-49E4-B97B-78C21A69528B}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BE4-492D-91F2-1FD80ADA351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{505778CE-3171-44D0-961C-0ABD051B316C}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BE4-492D-91F2-1FD80ADA351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{672B92CB-FC0E-4D95-8173-A98310A97021}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BE4-492D-91F2-1FD80ADA351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{6EAE213A-9E91-4547-B00D-60094BDD4777}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BE4-492D-91F2-1FD80ADA351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{4F82B41D-CF42-4C48-A35A-76C6EA58E328}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BE4-492D-91F2-1FD80ADA351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{56D8D330-A8C0-4494-B71E-F0E60CF79520}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BE4-492D-91F2-1FD80ADA351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{D6534950-E1C4-4E27-9784-D145B02905D5}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BE4-492D-91F2-1FD80ADA351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{0D0DA5CB-60F6-460A-AEAA-FD901CE13DCC}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BE4-492D-91F2-1FD80ADA351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{071FC954-F0C9-4CEF-92CB-A04859650B23}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BE4-492D-91F2-1FD80ADA351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{EC919F99-206A-4F22-BFF8-0C4FE859D44E}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BE4-492D-91F2-1FD80ADA351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{E840DC1C-579E-4B50-BA05-9E91696500F9}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BE4-492D-91F2-1FD80ADA351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{6088470B-E881-4850-9C29-DEF24D4CF542}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BE4-492D-91F2-1FD80ADA351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{7E405B61-0B74-400C-A62A-308F10CEEC04}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BE4-492D-91F2-1FD80ADA351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{E4CDE586-BFA6-471D-95A8-99EF942256CE}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BE4-492D-91F2-1FD80ADA351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{42EDBD71-FDDD-4C85-87BC-447FE51A3D48}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BE4-492D-91F2-1FD80ADA351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{E4006B40-5C21-4014-B923-55B9A2AC5A57}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BE4-492D-91F2-1FD80ADA351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{5AF8B64C-16A1-405F-8083-0FFCCAD5B362}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BE4-492D-91F2-1FD80ADA351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{C1B52E05-A361-4310-8FC1-66F8A87DB7C3}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BE4-492D-91F2-1FD80ADA351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{7F9577C1-5A7B-422F-A43F-1F1DD42A0D47}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BE4-492D-91F2-1FD80ADA351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{BF78CB42-204F-471B-8A3B-B7CE812D7151}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BE4-492D-91F2-1FD80ADA351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{74BBB092-7A5C-451B-B266-57CF5D4D336A}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BE4-492D-91F2-1FD80ADA351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{02C19681-C8C3-42D3-88A6-A36003391E98}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BE4-492D-91F2-1FD80ADA351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{21EC220D-ED52-414C-A4E3-BD4392B5C79F}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BE4-492D-91F2-1FD80ADA351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{E30635F9-F183-4D08-9813-96940A038EA4}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BE4-492D-91F2-1FD80ADA351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{299ED717-999F-494E-98C6-84A0DCC6A39C}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BE4-492D-91F2-1FD80ADA351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{F9D14A20-A39B-4CB5-BA0A-45D36E97527D}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BE4-492D-91F2-1FD80ADA351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{FE2B49CF-3543-4380-81F9-9650FC7F3922}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BE4-492D-91F2-1FD80ADA351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{15F8721C-FFB9-4151-9C78-5B0B7827805C}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BE4-492D-91F2-1FD80ADA351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{AFB19D72-45EB-47D7-8CD2-9AF5121FA9E4}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BE4-492D-91F2-1FD80ADA351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{D631C1C9-F331-4E15-AF7E-9A9F9205D39D}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BE4-492D-91F2-1FD80ADA351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{9616E52A-DAC6-4E1D-8145-15922DDDF8AD}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BE4-492D-91F2-1FD80ADA351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{D9024015-DCB9-4B05-B5A1-5DC015D1B58D}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BE4-492D-91F2-1FD80ADA35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BE4-492D-91F2-1FD80ADA351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BE4-492D-91F2-1FD80ADA351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{C90AF2E7-1B7D-490D-B3DB-FB8A3C43F3A2}</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53D9-4618-A55D-DF553586FE96}"/>
                </c:ext>
              </c:extLst>
            </c:dLbl>
            <c:dLbl>
              <c:idx val="1"/>
              <c:tx>
                <c:strRef>
                  <c:f>Daten_Diagramme!$E$15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{FA9B1EA1-E21D-47AD-8F23-F27FB50F53CE}</c15:txfldGUID>
                      <c15:f>Daten_Diagramme!$E$15</c15:f>
                      <c15:dlblFieldTableCache>
                        <c:ptCount val="1"/>
                        <c:pt idx="0">
                          <c:v>4.6</c:v>
                        </c:pt>
                      </c15:dlblFieldTableCache>
                    </c15:dlblFTEntry>
                  </c15:dlblFieldTable>
                  <c15:showDataLabelsRange val="0"/>
                </c:ext>
                <c:ext xmlns:c16="http://schemas.microsoft.com/office/drawing/2014/chart" uri="{C3380CC4-5D6E-409C-BE32-E72D297353CC}">
                  <c16:uniqueId val="{00000001-53D9-4618-A55D-DF553586FE96}"/>
                </c:ext>
              </c:extLst>
            </c:dLbl>
            <c:dLbl>
              <c:idx val="2"/>
              <c:tx>
                <c:strRef>
                  <c:f>Daten_Diagramme!$E$16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{E7D5C77E-5FD9-4EA8-9775-67FBFD92AA3F}</c15:txfldGUID>
                      <c15:f>Daten_Diagramme!$E$16</c15:f>
                      <c15:dlblFieldTableCache>
                        <c:ptCount val="1"/>
                        <c:pt idx="0">
                          <c:v>4.2</c:v>
                        </c:pt>
                      </c15:dlblFieldTableCache>
                    </c15:dlblFTEntry>
                  </c15:dlblFieldTable>
                  <c15:showDataLabelsRange val="0"/>
                </c:ext>
                <c:ext xmlns:c16="http://schemas.microsoft.com/office/drawing/2014/chart" uri="{C3380CC4-5D6E-409C-BE32-E72D297353CC}">
                  <c16:uniqueId val="{00000002-53D9-4618-A55D-DF553586FE96}"/>
                </c:ext>
              </c:extLst>
            </c:dLbl>
            <c:dLbl>
              <c:idx val="3"/>
              <c:tx>
                <c:strRef>
                  <c:f>Daten_Diagramme!$E$17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{045BB19C-904F-4AAC-B980-09A772249063}</c15:txfldGUID>
                      <c15:f>Daten_Diagramme!$E$17</c15:f>
                      <c15:dlblFieldTableCache>
                        <c:ptCount val="1"/>
                        <c:pt idx="0">
                          <c:v>-4.7</c:v>
                        </c:pt>
                      </c15:dlblFieldTableCache>
                    </c15:dlblFTEntry>
                  </c15:dlblFieldTable>
                  <c15:showDataLabelsRange val="0"/>
                </c:ext>
                <c:ext xmlns:c16="http://schemas.microsoft.com/office/drawing/2014/chart" uri="{C3380CC4-5D6E-409C-BE32-E72D297353CC}">
                  <c16:uniqueId val="{00000003-53D9-4618-A55D-DF553586FE96}"/>
                </c:ext>
              </c:extLst>
            </c:dLbl>
            <c:dLbl>
              <c:idx val="4"/>
              <c:tx>
                <c:strRef>
                  <c:f>Daten_Diagramme!$E$18</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{03F51BCD-F871-47E2-890F-A8DCCE6A14E8}</c15:txfldGUID>
                      <c15:f>Daten_Diagramme!$E$18</c15:f>
                      <c15:dlblFieldTableCache>
                        <c:ptCount val="1"/>
                        <c:pt idx="0">
                          <c:v>-10.3</c:v>
                        </c:pt>
                      </c15:dlblFieldTableCache>
                    </c15:dlblFTEntry>
                  </c15:dlblFieldTable>
                  <c15:showDataLabelsRange val="0"/>
                </c:ext>
                <c:ext xmlns:c16="http://schemas.microsoft.com/office/drawing/2014/chart" uri="{C3380CC4-5D6E-409C-BE32-E72D297353CC}">
                  <c16:uniqueId val="{00000004-53D9-4618-A55D-DF553586FE96}"/>
                </c:ext>
              </c:extLst>
            </c:dLbl>
            <c:dLbl>
              <c:idx val="5"/>
              <c:tx>
                <c:strRef>
                  <c:f>Daten_Diagramme!$E$19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{A275D808-72F6-4FCC-A867-ACD6388108F2}</c15:txfldGUID>
                      <c15:f>Daten_Diagramme!$E$19</c15:f>
                      <c15:dlblFieldTableCache>
                        <c:ptCount val="1"/>
                        <c:pt idx="0">
                          <c:v>0.9</c:v>
                        </c:pt>
                      </c15:dlblFieldTableCache>
                    </c15:dlblFTEntry>
                  </c15:dlblFieldTable>
                  <c15:showDataLabelsRange val="0"/>
                </c:ext>
                <c:ext xmlns:c16="http://schemas.microsoft.com/office/drawing/2014/chart" uri="{C3380CC4-5D6E-409C-BE32-E72D297353CC}">
                  <c16:uniqueId val="{00000005-53D9-4618-A55D-DF553586FE96}"/>
                </c:ext>
              </c:extLst>
            </c:dLbl>
            <c:dLbl>
              <c:idx val="6"/>
              <c:tx>
                <c:strRef>
                  <c:f>Daten_Diagramme!$E$20</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{54C54E62-150F-4254-A00F-36438CF4D04C}</c15:txfldGUID>
                      <c15:f>Daten_Diagramme!$E$20</c15:f>
                      <c15:dlblFieldTableCache>
                        <c:ptCount val="1"/>
                        <c:pt idx="0">
                          <c:v>-12.5</c:v>
                        </c:pt>
                      </c15:dlblFieldTableCache>
                    </c15:dlblFTEntry>
                  </c15:dlblFieldTable>
                  <c15:showDataLabelsRange val="0"/>
                </c:ext>
                <c:ext xmlns:c16="http://schemas.microsoft.com/office/drawing/2014/chart" uri="{C3380CC4-5D6E-409C-BE32-E72D297353CC}">
                  <c16:uniqueId val="{00000006-53D9-4618-A55D-DF553586FE96}"/>
                </c:ext>
              </c:extLst>
            </c:dLbl>
            <c:dLbl>
              <c:idx val="7"/>
              <c:tx>
                <c:strRef>
                  <c:f>Daten_Diagramme!$E$21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{8A06FE5F-D72E-4D02-9D37-DBBD5082599F}</c15:txfldGUID>
                      <c15:f>Daten_Diagramme!$E$21</c15:f>
                      <c15:dlblFieldTableCache>
                        <c:ptCount val="1"/>
                        <c:pt idx="0">
                          <c:v>4.1</c:v>
                        </c:pt>
                      </c15:dlblFieldTableCache>
                    </c15:dlblFTEntry>
                  </c15:dlblFieldTable>
                  <c15:showDataLabelsRange val="0"/>
                </c:ext>
                <c:ext xmlns:c16="http://schemas.microsoft.com/office/drawing/2014/chart" uri="{C3380CC4-5D6E-409C-BE32-E72D297353CC}">
                  <c16:uniqueId val="{00000007-53D9-4618-A55D-DF553586FE96}"/>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{FB108370-7418-429B-BE8A-626E15536F6D}</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53D9-4618-A55D-DF553586FE96}"/>
                </c:ext>
              </c:extLst>
            </c:dLbl>
            <c:dLbl>
              <c:idx val="9"/>
              <c:tx>
                <c:strRef>
                  <c:f>Daten_Diagramme!$E$23</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{6DA60ECB-856C-43CC-B889-1224EA8451AB}</c15:txfldGUID>
                      <c15:f>Daten_Diagramme!$E$23</c15:f>
                      <c15:dlblFieldTableCache>
                        <c:ptCount val="1"/>
                        <c:pt idx="0">
                          <c:v>10.7</c:v>
                        </c:pt>
                      </c15:dlblFieldTableCache>
                    </c15:dlblFTEntry>
                  </c15:dlblFieldTable>
                  <c15:showDataLabelsRange val="0"/>
                </c:ext>
                <c:ext xmlns:c16="http://schemas.microsoft.com/office/drawing/2014/chart" uri="{C3380CC4-5D6E-409C-BE32-E72D297353CC}">
                  <c16:uniqueId val="{00000009-53D9-4618-A55D-DF553586FE96}"/>
                </c:ext>
              </c:extLst>
            </c:dLbl>
            <c:dLbl>
              <c:idx val="10"/>
              <c:tx>
                <c:strRef>
                  <c:f>Daten_Diagramme!$E$24</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{D7397A8E-9910-4CE6-B546-F5AA7668EE69}</c15:txfldGUID>
                      <c15:f>Daten_Diagramme!$E$24</c15:f>
                      <c15:dlblFieldTableCache>
                        <c:ptCount val="1"/>
                        <c:pt idx="0">
                          <c:v>-13.7</c:v>
                        </c:pt>
                      </c15:dlblFieldTableCache>
                    </c15:dlblFTEntry>
                  </c15:dlblFieldTable>
                  <c15:showDataLabelsRange val="0"/>
                </c:ext>
                <c:ext xmlns:c16="http://schemas.microsoft.com/office/drawing/2014/chart" uri="{C3380CC4-5D6E-409C-BE32-E72D297353CC}">
                  <c16:uniqueId val="{0000000A-53D9-4618-A55D-DF553586FE96}"/>
                </c:ext>
              </c:extLst>
            </c:dLbl>
            <c:dLbl>
              <c:idx val="11"/>
              <c:tx>
                <c:strRef>
                  <c:f>Daten_Diagramme!$E$25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{03EB56B7-1480-4938-A347-4591F03BAA05}</c15:txfldGUID>
                      <c15:f>Daten_Diagramme!$E$25</c15:f>
                      <c15:dlblFieldTableCache>
                        <c:ptCount val="1"/>
                      </c15:dlblFieldTableCache>
                    </c15:dlblFTEntry>
                  </c15:dlblFieldTable>
                  <c15:showDataLabelsRange val="0"/>
                </c:ext>
                <c:ext xmlns:c16="http://schemas.microsoft.com/office/drawing/2014/chart" uri="{C3380CC4-5D6E-409C-BE32-E72D297353CC}">
                  <c16:uniqueId val="{0000000B-53D9-4618-A55D-DF553586FE96}"/>
                </c:ext>
              </c:extLst>
            </c:dLbl>
            <c:dLbl>
              <c:idx val="12"/>
              <c:tx>
                <c:strRef>
                  <c:f>Daten_Diagramme!$E$26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{4D22E1F0-5C68-4D7E-B6BD-ED472AA901FD}</c15:txfldGUID>
                      <c15:f>Daten_Diagramme!$E$26</c15:f>
                      <c15:dlblFieldTableCache>
                        <c:ptCount val="1"/>
                        <c:pt idx="0">
                          <c:v>-5.9</c:v>
                        </c:pt>
                      </c15:dlblFieldTableCache>
                    </c15:dlblFTEntry>
                  </c15:dlblFieldTable>
                  <c15:showDataLabelsRange val="0"/>
                </c:ext>
                <c:ext xmlns:c16="http://schemas.microsoft.com/office/drawing/2014/chart" uri="{C3380CC4-5D6E-409C-BE32-E72D297353CC}">
                  <c16:uniqueId val="{0000000C-53D9-4618-A55D-DF553586FE96}"/>
                </c:ext>
              </c:extLst>
            </c:dLbl>
            <c:dLbl>
              <c:idx val="13"/>
              <c:tx>
                <c:strRef>
                  <c:f>Daten_Diagramme!$E$27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{49389746-5983-43AA-AD21-5C5049CE21B3}</c15:txfldGUID>
                      <c15:f>Daten_Diagramme!$E$27</c15:f>
                      <c15:dlblFieldTableCache>
                        <c:ptCount val="1"/>
                        <c:pt idx="0">
                          <c:v>1.0</c:v>
                        </c:pt>
                      </c15:dlblFieldTableCache>
                    </c15:dlblFTEntry>
                  </c15:dlblFieldTable>
                  <c15:showDataLabelsRange val="0"/>
                </c:ext>
                <c:ext xmlns:c16="http://schemas.microsoft.com/office/drawing/2014/chart" uri="{C3380CC4-5D6E-409C-BE32-E72D297353CC}">
                  <c16:uniqueId val="{0000000D-53D9-4618-A55D-DF553586FE96}"/>
                </c:ext>
              </c:extLst>
            </c:dLbl>
            <c:dLbl>
              <c:idx val="14"/>
              <c:tx>
                <c:strRef>
                  <c:f>Daten_Diagramme!$E$28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{6C5C1D37-C804-4089-9896-7CE3DFD58516}</c15:txfldGUID>
                      <c15:f>Daten_Diagramme!$E$28</c15:f>
                      <c15:dlblFieldTableCache>
                        <c:ptCount val="1"/>
                        <c:pt idx="0">
                          <c:v>6.1</c:v>
                        </c:pt>
                      </c15:dlblFieldTableCache>
                    </c15:dlblFTEntry>
                  </c15:dlblFieldTable>
                  <c15:showDataLabelsRange val="0"/>
                </c:ext>
                <c:ext xmlns:c16="http://schemas.microsoft.com/office/drawing/2014/chart" uri="{C3380CC4-5D6E-409C-BE32-E72D297353CC}">
                  <c16:uniqueId val="{0000000E-53D9-4618-A55D-DF553586FE96}"/>
                </c:ext>
              </c:extLst>
            </c:dLbl>
            <c:dLbl>
              <c:idx val="15"/>
              <c:tx>
                <c:strRef>
                  <c:f>Daten_Diagramme!$E$29</c:f>
                  <c:strCache>
                    <c:ptCount val="1"/>
                    <c:pt idx="0">
                      <c:v>43.3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{6AFC4E34-A1F3-4805-8643-E8B2EF92A145}</c15:txfldGUID>
                      <c15:f>Daten_Diagramme!$E$29</c15:f>
                      <c15:dlblFieldTableCache>
                        <c:ptCount val="1"/>
                        <c:pt idx="0">
                          <c:v>43.3</c:v>
                        </c:pt>
                      </c15:dlblFieldTableCache>
                    </c15:dlblFTEntry>
                  </c15:dlblFieldTable>
                  <c15:showDataLabelsRange val="0"/>
                </c:ext>
                <c:ext xmlns:c16="http://schemas.microsoft.com/office/drawing/2014/chart" uri="{C3380CC4-5D6E-409C-BE32-E72D297353CC}">
                  <c16:uniqueId val="{0000000F-53D9-4618-A55D-DF553586FE96}"/>
                </c:ext>
              </c:extLst>
            </c:dLbl>
            <c:dLbl>
              <c:idx val="16"/>
              <c:tx>
                <c:strRef>
                  <c:f>Daten_Diagramme!$E$30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{173C887C-A66A-482D-8BD3-0AC6EFDB1BAB}</c15:txfldGUID>
                      <c15:f>Daten_Diagramme!$E$30</c15:f>
                      <c15:dlblFieldTableCache>
                        <c:ptCount val="1"/>
                        <c:pt idx="0">
                          <c:v>1.9</c:v>
                        </c:pt>
                      </c15:dlblFieldTableCache>
                    </c15:dlblFTEntry>
                  </c15:dlblFieldTable>
                  <c15:showDataLabelsRange val="0"/>
                </c:ext>
                <c:ext xmlns:c16="http://schemas.microsoft.com/office/drawing/2014/chart" uri="{C3380CC4-5D6E-409C-BE32-E72D297353CC}">
                  <c16:uniqueId val="{00000010-53D9-4618-A55D-DF553586FE96}"/>
                </c:ext>
              </c:extLst>
            </c:dLbl>
            <c:dLbl>
              <c:idx val="17"/>
              <c:tx>
                <c:strRef>
                  <c:f>Daten_Diagramme!$E$31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{2A2CCE72-1BD0-4FF4-9B91-AE7CF8CE53D4}</c15:txfldGUID>
                      <c15:f>Daten_Diagramme!$E$31</c15:f>
                      <c15:dlblFieldTableCache>
                        <c:ptCount val="1"/>
                        <c:pt idx="0">
                          <c:v>-7.0</c:v>
                        </c:pt>
                      </c15:dlblFieldTableCache>
                    </c15:dlblFTEntry>
                  </c15:dlblFieldTable>
                  <c15:showDataLabelsRange val="0"/>
                </c:ext>
                <c:ext xmlns:c16="http://schemas.microsoft.com/office/drawing/2014/chart" uri="{C3380CC4-5D6E-409C-BE32-E72D297353CC}">
                  <c16:uniqueId val="{00000011-53D9-4618-A55D-DF553586FE96}"/>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{222532AB-E00C-4605-A022-DA8C4F70C09D}</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53D9-4618-A55D-DF553586FE96}"/>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{050BA004-C15D-4524-8374-887B9FBFE95E}</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53D9-4618-A55D-DF553586FE96}"/>
                </c:ext>
              </c:extLst>
            </c:dLbl>
            <c:dLbl>
              <c:idx val="20"/>
              <c:tx>
                <c:strRef>
                  <c:f>Daten_Diagramme!$E$34</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{8E9C9647-6ACB-4F14-8B74-B95217B6A12F}</c15:txfldGUID>
                      <c15:f>Daten_Diagramme!$E$34</c15:f>
                      <c15:dlblFieldTableCache>
                        <c:ptCount val="1"/>
                        <c:pt idx="0">
                          <c:v>-15.9</c:v>
                        </c:pt>
                      </c15:dlblFieldTableCache>
                    </c15:dlblFTEntry>
                  </c15:dlblFieldTable>
                  <c15:showDataLabelsRange val="0"/>
                </c:ext>
                <c:ext xmlns:c16="http://schemas.microsoft.com/office/drawing/2014/chart" uri="{C3380CC4-5D6E-409C-BE32-E72D297353CC}">
                  <c16:uniqueId val="{00000014-53D9-4618-A55D-DF553586FE9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{4AF6EDF4-826E-4903-AF22-E40608418C36}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3D9-4618-A55D-DF553586FE9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{1CF86CBF-B803-4635-9952-25C16B678CA0}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3D9-4618-A55D-DF553586FE96}"/>
                </c:ext>
              </c:extLst>
            </c:dLbl>
            <c:dLbl>
              <c:idx val="23"/>
              <c:tx>
                <c:strRef>
                  <c:f>Daten_Diagramme!$E$37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{0E649A64-0BB4-444B-9494-D5FA45EF3D68}</c15:txfldGUID>
                      <c15:f>Daten_Diagramme!$E$37</c15:f>
                      <c15:dlblFieldTableCache>
                        <c:ptCount val="1"/>
                        <c:pt idx="0">
                          <c:v>4.6</c:v>
                        </c:pt>
                      </c15:dlblFieldTableCache>
                    </c15:dlblFTEntry>
                  </c15:dlblFieldTable>
                  <c15:showDataLabelsRange val="0"/>
                </c:ext>
                <c:ext xmlns:c16="http://schemas.microsoft.com/office/drawing/2014/chart" uri="{C3380CC4-5D6E-409C-BE32-E72D297353CC}">
                  <c16:uniqueId val="{00000017-53D9-4618-A55D-DF553586FE96}"/>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{C1CCA457-4F3F-4AA4-819B-2B01C3164668}</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53D9-4618-A55D-DF553586FE96}"/>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{8F5AB3E1-EF60-4510-84C5-3F7A2063D39A}</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53D9-4618-A55D-DF553586FE9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{619AB9D4-C510-4D9B-866C-3C6250B3A9C1}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3D9-4618-A55D-DF553586FE9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{91AC7676-86FD-497D-9202-15D7675B5EFC}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3D9-4618-A55D-DF553586FE9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{FB83B34F-67B8-440E-AD93-E7BD33454F2B}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3D9-4618-A55D-DF553586FE9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{6E460B7F-055F-45D5-AA7B-2E8D9CD1722C}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3D9-4618-A55D-DF553586FE9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{6F3FD122-AE56-4694-A035-1C57541C2CB5}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3D9-4618-A55D-DF553586FE96}"/>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{126704FE-9DE4-4C13-AFDB-4D805B9DC0FB}</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53D9-4618-A55D-DF553586FE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-1.7612278273996729</c:v>
                </c:pt>
                <c:pt idx="1">
                  <c:v>4.5871559633027523</c:v>
                </c:pt>
                <c:pt idx="2">
                  <c:v>4.225352112676056</c:v>
                </c:pt>
                <c:pt idx="3">
                  <c:v>-4.7058823529411766</c:v>
                </c:pt>
                <c:pt idx="4">
                  <c:v>-10.273972602739725</c:v>
                </c:pt>
                <c:pt idx="5">
                  <c:v>0.89686098654708524</c:v>
                </c:pt>
                <c:pt idx="6">
                  <c:v>-12.5</c:v>
                </c:pt>
                <c:pt idx="7">
                  <c:v>4.1015625</c:v>
                </c:pt>
                <c:pt idx="8">
                  <c:v>-3</c:v>
                </c:pt>
                <c:pt idx="9">
                  <c:v>10.708117443868739</c:v>
                </c:pt>
                <c:pt idx="10">
                  <c:v>-13.659985152190051</c:v>
                </c:pt>
                <c:pt idx="11">
                  <c:v>116.66666666666667</c:v>
                </c:pt>
                <c:pt idx="12">
                  <c:v>-5.882352941176471</c:v>
                </c:pt>
                <c:pt idx="13">
                  <c:v>0.97465886939571145</c:v>
                </c:pt>
                <c:pt idx="14">
                  <c:v>6.0927152317880795</c:v>
                </c:pt>
                <c:pt idx="15">
                  <c:v>43.333333333333336</c:v>
                </c:pt>
                <c:pt idx="16">
                  <c:v>1.8518518518518519</c:v>
                </c:pt>
                <c:pt idx="17">
                  <c:v>-7.0484581497797354</c:v>
                </c:pt>
                <c:pt idx="18">
                  <c:v>-0.49627791563275436</c:v>
                </c:pt>
                <c:pt idx="19">
                  <c:v>1.1527377521613833</c:v>
                </c:pt>
                <c:pt idx="20">
                  <c:v>-15.904365904365905</c:v>
                </c:pt>
                <c:pt idx="21">
                  <c:v>0</c:v>
                </c:pt>
                <c:pt idx="23">
                  <c:v>4.5871559633027523</c:v>
                </c:pt>
                <c:pt idx="24">
                  <c:v>0.3968253968253968</c:v>
                </c:pt>
                <c:pt idx="25">
                  <c:v>-2.4039915331115815</c:v>
                </c:pt>
              </c:numCache>
            </c:numRef>
          </c:val>
          <c:extLst>
            <c:ext xmlns:c16="http://schemas.microsoft.com/office/drawing/2014/chart" uri="{C3380CC4-5D6E-409C-BE32-E72D297353CC}">
              <c16:uniqueId val="{00000020-53D9-4618-A55D-DF553586FE9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{2A680429-4680-47E4-BC24-654454514CAD}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3D9-4618-A55D-DF553586FE9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{7A67A291-7FA2-49C2-8801-6D020377FE95}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3D9-4618-A55D-DF553586FE9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{A7121D9E-5263-4B44-B426-5CFA344607D6}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3D9-4618-A55D-DF553586FE9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{8B0473DF-C001-4395-B700-558F58452C68}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3D9-4618-A55D-DF553586FE9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{E41F2EF4-8AD1-4393-9395-B17CB412BD83}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3D9-4618-A55D-DF553586FE9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{EA49AD83-516E-4DD7-9391-E21EDE55B8CE}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3D9-4618-A55D-DF553586FE9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{6C483E99-C456-4793-8C59-4844A135C902}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3D9-4618-A55D-DF553586FE9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{AC3D09E8-0140-49F3-BEFB-5F3C53F5962A}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3D9-4618-A55D-DF553586FE9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{8ACDECE6-5F22-40DF-8D0B-78BF5A106E80}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3D9-4618-A55D-DF553586FE9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{93FBFE1C-F004-4CF7-AFE9-1F3CEEB56792}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3D9-4618-A55D-DF553586FE9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{7C4B4158-C1D0-477E-B56B-3B13A6B78685}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3D9-4618-A55D-DF553586FE96}"/>
                </c:ext>
              </c:extLst>
            </c:dLbl>
            <c:dLbl>
              <c:idx val="11"/>
              <c:tx>
                <c:strRef>
                  <c:f>Daten_Diagramme!$G$25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{F94EB8AA-1E3D-49D8-AE33-8C03F832E6DB}</c15:txfldGUID>
                      <c15:f>Daten_Diagramme!$G$25</c15:f>
                      <c15:dlblFieldTableCache>
                        <c:ptCount val="1"/>
                        <c:pt idx="0">
                          <c:v>&gt; 50</c:v>
                        </c:pt>
                      </c15:dlblFieldTableCache>
                    </c15:dlblFTEntry>
                  </c15:dlblFieldTable>
                  <c15:showDataLabelsRange val="0"/>
                </c:ext>
                <c:ext xmlns:c16="http://schemas.microsoft.com/office/drawing/2014/chart" uri="{C3380CC4-5D6E-409C-BE32-E72D297353CC}">
                  <c16:uniqueId val="{0000002C-53D9-4618-A55D-DF553586FE9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{92F53A96-AB7D-4E79-8539-6734E7951E51}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3D9-4618-A55D-DF553586FE9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{7233310F-F2A0-4C08-B7DC-8DB692595943}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3D9-4618-A55D-DF553586FE9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{62FBD3EF-D7AF-4DC2-B020-232D5202E180}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3D9-4618-A55D-DF553586FE9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{7D17E164-CD82-4EF6-97C1-231003B28BF9}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3D9-4618-A55D-DF553586FE9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{531F4544-0D9A-4DD2-88CC-267851DEE7FC}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3D9-4618-A55D-DF553586FE9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{3CFB06F2-93A1-405E-9E49-605DF306C3D0}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3D9-4618-A55D-DF553586FE9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{E86022E4-E600-44DF-92E4-38010BD6A241}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3D9-4618-A55D-DF553586FE9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{3159F3FC-1A68-42C7-901F-C1DC26214A74}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3D9-4618-A55D-DF553586FE9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{1048B5A6-665C-41F7-AD40-5A907285312A}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3D9-4618-A55D-DF553586FE9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{0BC9DD1A-BD15-4ACF-A639-2D061EC2A022}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3D9-4618-A55D-DF553586FE9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{7FEBF4F3-EB24-4B37-9475-E2E94AC685E2}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3D9-4618-A55D-DF553586FE9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{DBA8B014-66F5-435B-9D24-F3D133984761}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3D9-4618-A55D-DF553586FE9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{631E055C-1D94-4752-AA99-B144F6AF2BBD}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3D9-4618-A55D-DF553586FE9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{A88D83D0-AE5F-43FB-8B48-8091193BEFD6}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3D9-4618-A55D-DF553586FE9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{AC922A04-7C50-4C57-980C-082DC3D77931}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3D9-4618-A55D-DF553586FE9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{17866D14-4C27-441A-80A3-4F282F62FBE4}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3D9-4618-A55D-DF553586FE9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{EC47C975-092F-4D07-A95B-C234611CF4FC}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3D9-4618-A55D-DF553586FE9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{EC8D7888-BB87-4AD1-8EB4-693CDEFD3F91}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3D9-4618-A55D-DF553586FE9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{59B7667A-5CDF-404B-B74A-AFEDD63E30AD}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3D9-4618-A55D-DF553586FE9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{1A891E08-F8C7-4F31-8CA0-C3F762EA5B6C}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3D9-4618-A55D-DF553586FE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3D9-4618-A55D-DF553586FE9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3D9-4618-A55D-DF553586FE9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{8CCA0023-E95D-49AD-A550-537A6C4AF1C1}</c15:txfldGUID>
                      <c15:f>Diagramm!$I$46</c15:f>
                      <c15:dlblFieldTableCache>
                        <c:ptCount val="1"/>
                      </c15:dlblFieldTableCache>
                    </c15:dlblFTEntry>
                  </c15:dlblFieldTable>
                  <c15:showDataLabelsRange val="0"/>
                </c:ext>
                <c:ext xmlns:c16="http://schemas.microsoft.com/office/drawing/2014/chart" uri="{C3380CC4-5D6E-409C-BE32-E72D297353CC}">
                  <c16:uniqueId val="{00000000-2D4B-4007-BBF2-AD2CB2E9754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{B1057BB5-3442-4B4C-82DD-47E66C68BE6C}</c15:txfldGUID>
                      <c15:f>Diagramm!$I$47</c15:f>
                      <c15:dlblFieldTableCache>
                        <c:ptCount val="1"/>
                      </c15:dlblFieldTableCache>
                    </c15:dlblFTEntry>
                  </c15:dlblFieldTable>
                  <c15:showDataLabelsRange val="0"/>
                </c:ext>
                <c:ext xmlns:c16="http://schemas.microsoft.com/office/drawing/2014/chart" uri="{C3380CC4-5D6E-409C-BE32-E72D297353CC}">
                  <c16:uniqueId val="{00000001-2D4B-4007-BBF2-AD2CB2E9754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{B0DA949D-248A-486A-B90D-C230D9953C71}</c15:txfldGUID>
                      <c15:f>Diagramm!$I$48</c15:f>
                      <c15:dlblFieldTableCache>
                        <c:ptCount val="1"/>
                      </c15:dlblFieldTableCache>
                    </c15:dlblFTEntry>
                  </c15:dlblFieldTable>
                  <c15:showDataLabelsRange val="0"/>
                </c:ext>
                <c:ext xmlns:c16="http://schemas.microsoft.com/office/drawing/2014/chart" uri="{C3380CC4-5D6E-409C-BE32-E72D297353CC}">
                  <c16:uniqueId val="{00000002-2D4B-4007-BBF2-AD2CB2E9754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{4E874D93-0A80-46E5-8D7F-A0EA46257DC2}</c15:txfldGUID>
                      <c15:f>Diagramm!$I$49</c15:f>
                      <c15:dlblFieldTableCache>
                        <c:ptCount val="1"/>
                      </c15:dlblFieldTableCache>
                    </c15:dlblFTEntry>
                  </c15:dlblFieldTable>
                  <c15:showDataLabelsRange val="0"/>
                </c:ext>
                <c:ext xmlns:c16="http://schemas.microsoft.com/office/drawing/2014/chart" uri="{C3380CC4-5D6E-409C-BE32-E72D297353CC}">
                  <c16:uniqueId val="{00000003-2D4B-4007-BBF2-AD2CB2E9754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{3907D40B-476F-478E-BF54-B77F523B1A6D}</c15:txfldGUID>
                      <c15:f>Diagramm!$I$50</c15:f>
                      <c15:dlblFieldTableCache>
                        <c:ptCount val="1"/>
                      </c15:dlblFieldTableCache>
                    </c15:dlblFTEntry>
                  </c15:dlblFieldTable>
                  <c15:showDataLabelsRange val="0"/>
                </c:ext>
                <c:ext xmlns:c16="http://schemas.microsoft.com/office/drawing/2014/chart" uri="{C3380CC4-5D6E-409C-BE32-E72D297353CC}">
                  <c16:uniqueId val="{00000004-2D4B-4007-BBF2-AD2CB2E9754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{16F43605-0BB2-472F-BFB9-B391630A9A72}</c15:txfldGUID>
                      <c15:f>Diagramm!$I$51</c15:f>
                      <c15:dlblFieldTableCache>
                        <c:ptCount val="1"/>
                      </c15:dlblFieldTableCache>
                    </c15:dlblFTEntry>
                  </c15:dlblFieldTable>
                  <c15:showDataLabelsRange val="0"/>
                </c:ext>
                <c:ext xmlns:c16="http://schemas.microsoft.com/office/drawing/2014/chart" uri="{C3380CC4-5D6E-409C-BE32-E72D297353CC}">
                  <c16:uniqueId val="{00000005-2D4B-4007-BBF2-AD2CB2E9754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{6FB70E46-1E32-41C9-B16A-E3C257EF1814}</c15:txfldGUID>
                      <c15:f>Diagramm!$I$52</c15:f>
                      <c15:dlblFieldTableCache>
                        <c:ptCount val="1"/>
                      </c15:dlblFieldTableCache>
                    </c15:dlblFTEntry>
                  </c15:dlblFieldTable>
                  <c15:showDataLabelsRange val="0"/>
                </c:ext>
                <c:ext xmlns:c16="http://schemas.microsoft.com/office/drawing/2014/chart" uri="{C3380CC4-5D6E-409C-BE32-E72D297353CC}">
                  <c16:uniqueId val="{00000006-2D4B-4007-BBF2-AD2CB2E9754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{E0CE24F0-D3CE-4BE0-9303-F0A3D51E5D54}</c15:txfldGUID>
                      <c15:f>Diagramm!$I$53</c15:f>
                      <c15:dlblFieldTableCache>
                        <c:ptCount val="1"/>
                      </c15:dlblFieldTableCache>
                    </c15:dlblFTEntry>
                  </c15:dlblFieldTable>
                  <c15:showDataLabelsRange val="0"/>
                </c:ext>
                <c:ext xmlns:c16="http://schemas.microsoft.com/office/drawing/2014/chart" uri="{C3380CC4-5D6E-409C-BE32-E72D297353CC}">
                  <c16:uniqueId val="{00000007-2D4B-4007-BBF2-AD2CB2E9754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{3DBC1E2C-BE1C-4897-BFC4-58A3F3B53410}</c15:txfldGUID>
                      <c15:f>Diagramm!$I$54</c15:f>
                      <c15:dlblFieldTableCache>
                        <c:ptCount val="1"/>
                      </c15:dlblFieldTableCache>
                    </c15:dlblFTEntry>
                  </c15:dlblFieldTable>
                  <c15:showDataLabelsRange val="0"/>
                </c:ext>
                <c:ext xmlns:c16="http://schemas.microsoft.com/office/drawing/2014/chart" uri="{C3380CC4-5D6E-409C-BE32-E72D297353CC}">
                  <c16:uniqueId val="{00000008-2D4B-4007-BBF2-AD2CB2E9754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{74324935-6F4C-423F-BC8A-E2550F837C52}</c15:txfldGUID>
                      <c15:f>Diagramm!$I$55</c15:f>
                      <c15:dlblFieldTableCache>
                        <c:ptCount val="1"/>
                      </c15:dlblFieldTableCache>
                    </c15:dlblFTEntry>
                  </c15:dlblFieldTable>
                  <c15:showDataLabelsRange val="0"/>
                </c:ext>
                <c:ext xmlns:c16="http://schemas.microsoft.com/office/drawing/2014/chart" uri="{C3380CC4-5D6E-409C-BE32-E72D297353CC}">
                  <c16:uniqueId val="{00000009-2D4B-4007-BBF2-AD2CB2E9754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{6FCED1F1-EE9E-493A-834E-3EB0CE366A74}</c15:txfldGUID>
                      <c15:f>Diagramm!$I$56</c15:f>
                      <c15:dlblFieldTableCache>
                        <c:ptCount val="1"/>
                      </c15:dlblFieldTableCache>
                    </c15:dlblFTEntry>
                  </c15:dlblFieldTable>
                  <c15:showDataLabelsRange val="0"/>
                </c:ext>
                <c:ext xmlns:c16="http://schemas.microsoft.com/office/drawing/2014/chart" uri="{C3380CC4-5D6E-409C-BE32-E72D297353CC}">
                  <c16:uniqueId val="{0000000A-2D4B-4007-BBF2-AD2CB2E9754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{507A8CEB-6409-4930-89CE-26B8DA8C165E}</c15:txfldGUID>
                      <c15:f>Diagramm!$I$57</c15:f>
                      <c15:dlblFieldTableCache>
                        <c:ptCount val="1"/>
                      </c15:dlblFieldTableCache>
                    </c15:dlblFTEntry>
                  </c15:dlblFieldTable>
                  <c15:showDataLabelsRange val="0"/>
                </c:ext>
                <c:ext xmlns:c16="http://schemas.microsoft.com/office/drawing/2014/chart" uri="{C3380CC4-5D6E-409C-BE32-E72D297353CC}">
                  <c16:uniqueId val="{0000000B-2D4B-4007-BBF2-AD2CB2E9754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{821CD70D-3040-45E6-9095-A67D5D7D5F64}</c15:txfldGUID>
                      <c15:f>Diagramm!$I$58</c15:f>
                      <c15:dlblFieldTableCache>
                        <c:ptCount val="1"/>
                      </c15:dlblFieldTableCache>
                    </c15:dlblFTEntry>
                  </c15:dlblFieldTable>
                  <c15:showDataLabelsRange val="0"/>
                </c:ext>
                <c:ext xmlns:c16="http://schemas.microsoft.com/office/drawing/2014/chart" uri="{C3380CC4-5D6E-409C-BE32-E72D297353CC}">
                  <c16:uniqueId val="{0000000C-2D4B-4007-BBF2-AD2CB2E9754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{8079EB76-1366-40D5-8AF7-4A3A410B6A64}</c15:txfldGUID>
                      <c15:f>Diagramm!$I$59</c15:f>
                      <c15:dlblFieldTableCache>
                        <c:ptCount val="1"/>
                      </c15:dlblFieldTableCache>
                    </c15:dlblFTEntry>
                  </c15:dlblFieldTable>
                  <c15:showDataLabelsRange val="0"/>
                </c:ext>
                <c:ext xmlns:c16="http://schemas.microsoft.com/office/drawing/2014/chart" uri="{C3380CC4-5D6E-409C-BE32-E72D297353CC}">
                  <c16:uniqueId val="{0000000D-2D4B-4007-BBF2-AD2CB2E9754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{95A9CD0F-3AB6-4E63-B58C-5E849CC46C6A}</c15:txfldGUID>
                      <c15:f>Diagramm!$I$60</c15:f>
                      <c15:dlblFieldTableCache>
                        <c:ptCount val="1"/>
                      </c15:dlblFieldTableCache>
                    </c15:dlblFTEntry>
                  </c15:dlblFieldTable>
                  <c15:showDataLabelsRange val="0"/>
                </c:ext>
                <c:ext xmlns:c16="http://schemas.microsoft.com/office/drawing/2014/chart" uri="{C3380CC4-5D6E-409C-BE32-E72D297353CC}">
                  <c16:uniqueId val="{0000000E-2D4B-4007-BBF2-AD2CB2E9754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{061FD801-3418-4201-9924-F0F28D1E17AF}</c15:txfldGUID>
                      <c15:f>Diagramm!$I$61</c15:f>
                      <c15:dlblFieldTableCache>
                        <c:ptCount val="1"/>
                      </c15:dlblFieldTableCache>
                    </c15:dlblFTEntry>
                  </c15:dlblFieldTable>
                  <c15:showDataLabelsRange val="0"/>
                </c:ext>
                <c:ext xmlns:c16="http://schemas.microsoft.com/office/drawing/2014/chart" uri="{C3380CC4-5D6E-409C-BE32-E72D297353CC}">
                  <c16:uniqueId val="{0000000F-2D4B-4007-BBF2-AD2CB2E9754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{4DD4F786-762B-4A87-A2AF-B7173A14376E}</c15:txfldGUID>
                      <c15:f>Diagramm!$I$62</c15:f>
                      <c15:dlblFieldTableCache>
                        <c:ptCount val="1"/>
                      </c15:dlblFieldTableCache>
                    </c15:dlblFTEntry>
                  </c15:dlblFieldTable>
                  <c15:showDataLabelsRange val="0"/>
                </c:ext>
                <c:ext xmlns:c16="http://schemas.microsoft.com/office/drawing/2014/chart" uri="{C3380CC4-5D6E-409C-BE32-E72D297353CC}">
                  <c16:uniqueId val="{00000010-2D4B-4007-BBF2-AD2CB2E9754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{3BE500E6-F948-4B91-ACFA-E5C0E1301C2D}</c15:txfldGUID>
                      <c15:f>Diagramm!$I$63</c15:f>
                      <c15:dlblFieldTableCache>
                        <c:ptCount val="1"/>
                      </c15:dlblFieldTableCache>
                    </c15:dlblFTEntry>
                  </c15:dlblFieldTable>
                  <c15:showDataLabelsRange val="0"/>
                </c:ext>
                <c:ext xmlns:c16="http://schemas.microsoft.com/office/drawing/2014/chart" uri="{C3380CC4-5D6E-409C-BE32-E72D297353CC}">
                  <c16:uniqueId val="{00000011-2D4B-4007-BBF2-AD2CB2E9754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{2A6124F6-1CA9-4753-8BE4-680263F23435}</c15:txfldGUID>
                      <c15:f>Diagramm!$I$64</c15:f>
                      <c15:dlblFieldTableCache>
                        <c:ptCount val="1"/>
                      </c15:dlblFieldTableCache>
                    </c15:dlblFTEntry>
                  </c15:dlblFieldTable>
                  <c15:showDataLabelsRange val="0"/>
                </c:ext>
                <c:ext xmlns:c16="http://schemas.microsoft.com/office/drawing/2014/chart" uri="{C3380CC4-5D6E-409C-BE32-E72D297353CC}">
                  <c16:uniqueId val="{00000012-2D4B-4007-BBF2-AD2CB2E9754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{7678AE7C-3036-4070-A2D8-4DECA8DF099B}</c15:txfldGUID>
                      <c15:f>Diagramm!$I$65</c15:f>
                      <c15:dlblFieldTableCache>
                        <c:ptCount val="1"/>
                      </c15:dlblFieldTableCache>
                    </c15:dlblFTEntry>
                  </c15:dlblFieldTable>
                  <c15:showDataLabelsRange val="0"/>
                </c:ext>
                <c:ext xmlns:c16="http://schemas.microsoft.com/office/drawing/2014/chart" uri="{C3380CC4-5D6E-409C-BE32-E72D297353CC}">
                  <c16:uniqueId val="{00000013-2D4B-4007-BBF2-AD2CB2E9754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{CCFEEABD-E5E9-4204-AF75-ADE71D35C495}</c15:txfldGUID>
                      <c15:f>Diagramm!$I$66</c15:f>
                      <c15:dlblFieldTableCache>
                        <c:ptCount val="1"/>
                      </c15:dlblFieldTableCache>
                    </c15:dlblFTEntry>
                  </c15:dlblFieldTable>
                  <c15:showDataLabelsRange val="0"/>
                </c:ext>
                <c:ext xmlns:c16="http://schemas.microsoft.com/office/drawing/2014/chart" uri="{C3380CC4-5D6E-409C-BE32-E72D297353CC}">
                  <c16:uniqueId val="{00000014-2D4B-4007-BBF2-AD2CB2E9754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{49EF71B5-3F45-4280-B2A9-84BF6CE15E86}</c15:txfldGUID>
                      <c15:f>Diagramm!$I$67</c15:f>
                      <c15:dlblFieldTableCache>
                        <c:ptCount val="1"/>
                      </c15:dlblFieldTableCache>
                    </c15:dlblFTEntry>
                  </c15:dlblFieldTable>
                  <c15:showDataLabelsRange val="0"/>
                </c:ext>
                <c:ext xmlns:c16="http://schemas.microsoft.com/office/drawing/2014/chart" uri="{C3380CC4-5D6E-409C-BE32-E72D297353CC}">
                  <c16:uniqueId val="{00000015-2D4B-4007-BBF2-AD2CB2E975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D4B-4007-BBF2-AD2CB2E9754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{6BB5A82B-ED2C-41DA-806D-BDF8FC9F59EB}</c15:txfldGUID>
                      <c15:f>Diagramm!$K$46</c15:f>
                      <c15:dlblFieldTableCache>
                        <c:ptCount val="1"/>
                      </c15:dlblFieldTableCache>
                    </c15:dlblFTEntry>
                  </c15:dlblFieldTable>
                  <c15:showDataLabelsRange val="0"/>
                </c:ext>
                <c:ext xmlns:c16="http://schemas.microsoft.com/office/drawing/2014/chart" uri="{C3380CC4-5D6E-409C-BE32-E72D297353CC}">
                  <c16:uniqueId val="{00000017-2D4B-4007-BBF2-AD2CB2E9754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{919FB6CC-E98A-4214-9A1E-BC61039D5739}</c15:txfldGUID>
                      <c15:f>Diagramm!$K$47</c15:f>
                      <c15:dlblFieldTableCache>
                        <c:ptCount val="1"/>
                      </c15:dlblFieldTableCache>
                    </c15:dlblFTEntry>
                  </c15:dlblFieldTable>
                  <c15:showDataLabelsRange val="0"/>
                </c:ext>
                <c:ext xmlns:c16="http://schemas.microsoft.com/office/drawing/2014/chart" uri="{C3380CC4-5D6E-409C-BE32-E72D297353CC}">
                  <c16:uniqueId val="{00000018-2D4B-4007-BBF2-AD2CB2E9754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{2E03FB27-7785-4703-B1BE-CE7290BDEA81}</c15:txfldGUID>
                      <c15:f>Diagramm!$K$48</c15:f>
                      <c15:dlblFieldTableCache>
                        <c:ptCount val="1"/>
                      </c15:dlblFieldTableCache>
                    </c15:dlblFTEntry>
                  </c15:dlblFieldTable>
                  <c15:showDataLabelsRange val="0"/>
                </c:ext>
                <c:ext xmlns:c16="http://schemas.microsoft.com/office/drawing/2014/chart" uri="{C3380CC4-5D6E-409C-BE32-E72D297353CC}">
                  <c16:uniqueId val="{00000019-2D4B-4007-BBF2-AD2CB2E9754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{4B338C1A-8760-4256-909C-862AE867198B}</c15:txfldGUID>
                      <c15:f>Diagramm!$K$49</c15:f>
                      <c15:dlblFieldTableCache>
                        <c:ptCount val="1"/>
                      </c15:dlblFieldTableCache>
                    </c15:dlblFTEntry>
                  </c15:dlblFieldTable>
                  <c15:showDataLabelsRange val="0"/>
                </c:ext>
                <c:ext xmlns:c16="http://schemas.microsoft.com/office/drawing/2014/chart" uri="{C3380CC4-5D6E-409C-BE32-E72D297353CC}">
                  <c16:uniqueId val="{0000001A-2D4B-4007-BBF2-AD2CB2E9754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{89521753-8B6C-4620-8126-F31DC1D4C701}</c15:txfldGUID>
                      <c15:f>Diagramm!$K$50</c15:f>
                      <c15:dlblFieldTableCache>
                        <c:ptCount val="1"/>
                      </c15:dlblFieldTableCache>
                    </c15:dlblFTEntry>
                  </c15:dlblFieldTable>
                  <c15:showDataLabelsRange val="0"/>
                </c:ext>
                <c:ext xmlns:c16="http://schemas.microsoft.com/office/drawing/2014/chart" uri="{C3380CC4-5D6E-409C-BE32-E72D297353CC}">
                  <c16:uniqueId val="{0000001B-2D4B-4007-BBF2-AD2CB2E9754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{51ACDB65-8C9B-42C4-AB29-B227A9431543}</c15:txfldGUID>
                      <c15:f>Diagramm!$K$51</c15:f>
                      <c15:dlblFieldTableCache>
                        <c:ptCount val="1"/>
                      </c15:dlblFieldTableCache>
                    </c15:dlblFTEntry>
                  </c15:dlblFieldTable>
                  <c15:showDataLabelsRange val="0"/>
                </c:ext>
                <c:ext xmlns:c16="http://schemas.microsoft.com/office/drawing/2014/chart" uri="{C3380CC4-5D6E-409C-BE32-E72D297353CC}">
                  <c16:uniqueId val="{0000001C-2D4B-4007-BBF2-AD2CB2E9754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{704DE10C-0BA1-487F-86BF-797603DB625D}</c15:txfldGUID>
                      <c15:f>Diagramm!$K$52</c15:f>
                      <c15:dlblFieldTableCache>
                        <c:ptCount val="1"/>
                      </c15:dlblFieldTableCache>
                    </c15:dlblFTEntry>
                  </c15:dlblFieldTable>
                  <c15:showDataLabelsRange val="0"/>
                </c:ext>
                <c:ext xmlns:c16="http://schemas.microsoft.com/office/drawing/2014/chart" uri="{C3380CC4-5D6E-409C-BE32-E72D297353CC}">
                  <c16:uniqueId val="{0000001D-2D4B-4007-BBF2-AD2CB2E9754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{5482F2FB-0401-41FA-A613-BA28881D1267}</c15:txfldGUID>
                      <c15:f>Diagramm!$K$53</c15:f>
                      <c15:dlblFieldTableCache>
                        <c:ptCount val="1"/>
                      </c15:dlblFieldTableCache>
                    </c15:dlblFTEntry>
                  </c15:dlblFieldTable>
                  <c15:showDataLabelsRange val="0"/>
                </c:ext>
                <c:ext xmlns:c16="http://schemas.microsoft.com/office/drawing/2014/chart" uri="{C3380CC4-5D6E-409C-BE32-E72D297353CC}">
                  <c16:uniqueId val="{0000001E-2D4B-4007-BBF2-AD2CB2E9754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{A8584458-8950-40AD-953A-F4DD8875E25E}</c15:txfldGUID>
                      <c15:f>Diagramm!$K$54</c15:f>
                      <c15:dlblFieldTableCache>
                        <c:ptCount val="1"/>
                      </c15:dlblFieldTableCache>
                    </c15:dlblFTEntry>
                  </c15:dlblFieldTable>
                  <c15:showDataLabelsRange val="0"/>
                </c:ext>
                <c:ext xmlns:c16="http://schemas.microsoft.com/office/drawing/2014/chart" uri="{C3380CC4-5D6E-409C-BE32-E72D297353CC}">
                  <c16:uniqueId val="{0000001F-2D4B-4007-BBF2-AD2CB2E9754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{81E7ACFD-709A-40F8-A54B-450E0B18C2EA}</c15:txfldGUID>
                      <c15:f>Diagramm!$K$55</c15:f>
                      <c15:dlblFieldTableCache>
                        <c:ptCount val="1"/>
                      </c15:dlblFieldTableCache>
                    </c15:dlblFTEntry>
                  </c15:dlblFieldTable>
                  <c15:showDataLabelsRange val="0"/>
                </c:ext>
                <c:ext xmlns:c16="http://schemas.microsoft.com/office/drawing/2014/chart" uri="{C3380CC4-5D6E-409C-BE32-E72D297353CC}">
                  <c16:uniqueId val="{00000020-2D4B-4007-BBF2-AD2CB2E9754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{545D66B5-C9D9-4016-939D-1CD87B5AE6EC}</c15:txfldGUID>
                      <c15:f>Diagramm!$K$56</c15:f>
                      <c15:dlblFieldTableCache>
                        <c:ptCount val="1"/>
                      </c15:dlblFieldTableCache>
                    </c15:dlblFTEntry>
                  </c15:dlblFieldTable>
                  <c15:showDataLabelsRange val="0"/>
                </c:ext>
                <c:ext xmlns:c16="http://schemas.microsoft.com/office/drawing/2014/chart" uri="{C3380CC4-5D6E-409C-BE32-E72D297353CC}">
                  <c16:uniqueId val="{00000021-2D4B-4007-BBF2-AD2CB2E9754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{95B7E376-B72F-401F-9F04-22062C954B8D}</c15:txfldGUID>
                      <c15:f>Diagramm!$K$57</c15:f>
                      <c15:dlblFieldTableCache>
                        <c:ptCount val="1"/>
                      </c15:dlblFieldTableCache>
                    </c15:dlblFTEntry>
                  </c15:dlblFieldTable>
                  <c15:showDataLabelsRange val="0"/>
                </c:ext>
                <c:ext xmlns:c16="http://schemas.microsoft.com/office/drawing/2014/chart" uri="{C3380CC4-5D6E-409C-BE32-E72D297353CC}">
                  <c16:uniqueId val="{00000022-2D4B-4007-BBF2-AD2CB2E9754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{82A33F9D-C27B-4ACA-89F6-D8AD17A566BD}</c15:txfldGUID>
                      <c15:f>Diagramm!$K$58</c15:f>
                      <c15:dlblFieldTableCache>
                        <c:ptCount val="1"/>
                      </c15:dlblFieldTableCache>
                    </c15:dlblFTEntry>
                  </c15:dlblFieldTable>
                  <c15:showDataLabelsRange val="0"/>
                </c:ext>
                <c:ext xmlns:c16="http://schemas.microsoft.com/office/drawing/2014/chart" uri="{C3380CC4-5D6E-409C-BE32-E72D297353CC}">
                  <c16:uniqueId val="{00000023-2D4B-4007-BBF2-AD2CB2E9754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{2FEF400F-4212-4F96-84A0-69DDB968D7FC}</c15:txfldGUID>
                      <c15:f>Diagramm!$K$59</c15:f>
                      <c15:dlblFieldTableCache>
                        <c:ptCount val="1"/>
                      </c15:dlblFieldTableCache>
                    </c15:dlblFTEntry>
                  </c15:dlblFieldTable>
                  <c15:showDataLabelsRange val="0"/>
                </c:ext>
                <c:ext xmlns:c16="http://schemas.microsoft.com/office/drawing/2014/chart" uri="{C3380CC4-5D6E-409C-BE32-E72D297353CC}">
                  <c16:uniqueId val="{00000024-2D4B-4007-BBF2-AD2CB2E9754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{38A24425-EFF2-41D1-9F42-C41DC8A76A7C}</c15:txfldGUID>
                      <c15:f>Diagramm!$K$60</c15:f>
                      <c15:dlblFieldTableCache>
                        <c:ptCount val="1"/>
                      </c15:dlblFieldTableCache>
                    </c15:dlblFTEntry>
                  </c15:dlblFieldTable>
                  <c15:showDataLabelsRange val="0"/>
                </c:ext>
                <c:ext xmlns:c16="http://schemas.microsoft.com/office/drawing/2014/chart" uri="{C3380CC4-5D6E-409C-BE32-E72D297353CC}">
                  <c16:uniqueId val="{00000025-2D4B-4007-BBF2-AD2CB2E9754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{280FEB32-06B2-426F-A6EF-C5E59A53E296}</c15:txfldGUID>
                      <c15:f>Diagramm!$K$61</c15:f>
                      <c15:dlblFieldTableCache>
                        <c:ptCount val="1"/>
                      </c15:dlblFieldTableCache>
                    </c15:dlblFTEntry>
                  </c15:dlblFieldTable>
                  <c15:showDataLabelsRange val="0"/>
                </c:ext>
                <c:ext xmlns:c16="http://schemas.microsoft.com/office/drawing/2014/chart" uri="{C3380CC4-5D6E-409C-BE32-E72D297353CC}">
                  <c16:uniqueId val="{00000026-2D4B-4007-BBF2-AD2CB2E9754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{BF047525-FC64-4A47-A773-14F610CF32D5}</c15:txfldGUID>
                      <c15:f>Diagramm!$K$62</c15:f>
                      <c15:dlblFieldTableCache>
                        <c:ptCount val="1"/>
                      </c15:dlblFieldTableCache>
                    </c15:dlblFTEntry>
                  </c15:dlblFieldTable>
                  <c15:showDataLabelsRange val="0"/>
                </c:ext>
                <c:ext xmlns:c16="http://schemas.microsoft.com/office/drawing/2014/chart" uri="{C3380CC4-5D6E-409C-BE32-E72D297353CC}">
                  <c16:uniqueId val="{00000027-2D4B-4007-BBF2-AD2CB2E9754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{CEA5A3B4-6146-4BBB-BC4D-3C9132FDC9D2}</c15:txfldGUID>
                      <c15:f>Diagramm!$K$63</c15:f>
                      <c15:dlblFieldTableCache>
                        <c:ptCount val="1"/>
                      </c15:dlblFieldTableCache>
                    </c15:dlblFTEntry>
                  </c15:dlblFieldTable>
                  <c15:showDataLabelsRange val="0"/>
                </c:ext>
                <c:ext xmlns:c16="http://schemas.microsoft.com/office/drawing/2014/chart" uri="{C3380CC4-5D6E-409C-BE32-E72D297353CC}">
                  <c16:uniqueId val="{00000028-2D4B-4007-BBF2-AD2CB2E9754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{0677D507-45DB-4199-A3F1-F99B5C7B5FAF}</c15:txfldGUID>
                      <c15:f>Diagramm!$K$64</c15:f>
                      <c15:dlblFieldTableCache>
                        <c:ptCount val="1"/>
                      </c15:dlblFieldTableCache>
                    </c15:dlblFTEntry>
                  </c15:dlblFieldTable>
                  <c15:showDataLabelsRange val="0"/>
                </c:ext>
                <c:ext xmlns:c16="http://schemas.microsoft.com/office/drawing/2014/chart" uri="{C3380CC4-5D6E-409C-BE32-E72D297353CC}">
                  <c16:uniqueId val="{00000029-2D4B-4007-BBF2-AD2CB2E9754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{1E37B0E3-97FF-4415-9F10-BDF6AAB7B43D}</c15:txfldGUID>
                      <c15:f>Diagramm!$K$65</c15:f>
                      <c15:dlblFieldTableCache>
                        <c:ptCount val="1"/>
                      </c15:dlblFieldTableCache>
                    </c15:dlblFTEntry>
                  </c15:dlblFieldTable>
                  <c15:showDataLabelsRange val="0"/>
                </c:ext>
                <c:ext xmlns:c16="http://schemas.microsoft.com/office/drawing/2014/chart" uri="{C3380CC4-5D6E-409C-BE32-E72D297353CC}">
                  <c16:uniqueId val="{0000002A-2D4B-4007-BBF2-AD2CB2E9754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{072DDFD4-B426-42B5-AB6C-C87E44AED577}</c15:txfldGUID>
                      <c15:f>Diagramm!$K$66</c15:f>
                      <c15:dlblFieldTableCache>
                        <c:ptCount val="1"/>
                      </c15:dlblFieldTableCache>
                    </c15:dlblFTEntry>
                  </c15:dlblFieldTable>
                  <c15:showDataLabelsRange val="0"/>
                </c:ext>
                <c:ext xmlns:c16="http://schemas.microsoft.com/office/drawing/2014/chart" uri="{C3380CC4-5D6E-409C-BE32-E72D297353CC}">
                  <c16:uniqueId val="{0000002B-2D4B-4007-BBF2-AD2CB2E9754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{AA0F0D58-1B94-4BAD-B203-448110C25F27}</c15:txfldGUID>
                      <c15:f>Diagramm!$K$67</c15:f>
                      <c15:dlblFieldTableCache>
                        <c:ptCount val="1"/>
                      </c15:dlblFieldTableCache>
                    </c15:dlblFTEntry>
                  </c15:dlblFieldTable>
                  <c15:showDataLabelsRange val="0"/>
                </c:ext>
                <c:ext xmlns:c16="http://schemas.microsoft.com/office/drawing/2014/chart" uri="{C3380CC4-5D6E-409C-BE32-E72D297353CC}">
                  <c16:uniqueId val="{0000002C-2D4B-4007-BBF2-AD2CB2E9754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D4B-4007-BBF2-AD2CB2E9754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{0EEF329D-37AB-4F92-A05F-182984E749F4}</c15:txfldGUID>
                      <c15:f>Diagramm!$J$46</c15:f>
                      <c15:dlblFieldTableCache>
                        <c:ptCount val="1"/>
                      </c15:dlblFieldTableCache>
                    </c15:dlblFTEntry>
                  </c15:dlblFieldTable>
                  <c15:showDataLabelsRange val="0"/>
                </c:ext>
                <c:ext xmlns:c16="http://schemas.microsoft.com/office/drawing/2014/chart" uri="{C3380CC4-5D6E-409C-BE32-E72D297353CC}">
                  <c16:uniqueId val="{0000002E-2D4B-4007-BBF2-AD2CB2E9754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{6DBC7299-A565-430E-99B8-79311E44B4C1}</c15:txfldGUID>
                      <c15:f>Diagramm!$J$47</c15:f>
                      <c15:dlblFieldTableCache>
                        <c:ptCount val="1"/>
                      </c15:dlblFieldTableCache>
                    </c15:dlblFTEntry>
                  </c15:dlblFieldTable>
                  <c15:showDataLabelsRange val="0"/>
                </c:ext>
                <c:ext xmlns:c16="http://schemas.microsoft.com/office/drawing/2014/chart" uri="{C3380CC4-5D6E-409C-BE32-E72D297353CC}">
                  <c16:uniqueId val="{0000002F-2D4B-4007-BBF2-AD2CB2E9754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{046EE87A-DE52-4DBA-9AEB-907444745AD7}</c15:txfldGUID>
                      <c15:f>Diagramm!$J$48</c15:f>
                      <c15:dlblFieldTableCache>
                        <c:ptCount val="1"/>
                      </c15:dlblFieldTableCache>
                    </c15:dlblFTEntry>
                  </c15:dlblFieldTable>
                  <c15:showDataLabelsRange val="0"/>
                </c:ext>
                <c:ext xmlns:c16="http://schemas.microsoft.com/office/drawing/2014/chart" uri="{C3380CC4-5D6E-409C-BE32-E72D297353CC}">
                  <c16:uniqueId val="{00000030-2D4B-4007-BBF2-AD2CB2E9754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{7459BE5F-CCEB-4024-89A0-3FABFCCE5858}</c15:txfldGUID>
                      <c15:f>Diagramm!$J$49</c15:f>
                      <c15:dlblFieldTableCache>
                        <c:ptCount val="1"/>
                      </c15:dlblFieldTableCache>
                    </c15:dlblFTEntry>
                  </c15:dlblFieldTable>
                  <c15:showDataLabelsRange val="0"/>
                </c:ext>
                <c:ext xmlns:c16="http://schemas.microsoft.com/office/drawing/2014/chart" uri="{C3380CC4-5D6E-409C-BE32-E72D297353CC}">
                  <c16:uniqueId val="{00000031-2D4B-4007-BBF2-AD2CB2E9754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{F1D5A3F4-4B71-48F7-A311-4C6F6BB67ECD}</c15:txfldGUID>
                      <c15:f>Diagramm!$J$50</c15:f>
                      <c15:dlblFieldTableCache>
                        <c:ptCount val="1"/>
                      </c15:dlblFieldTableCache>
                    </c15:dlblFTEntry>
                  </c15:dlblFieldTable>
                  <c15:showDataLabelsRange val="0"/>
                </c:ext>
                <c:ext xmlns:c16="http://schemas.microsoft.com/office/drawing/2014/chart" uri="{C3380CC4-5D6E-409C-BE32-E72D297353CC}">
                  <c16:uniqueId val="{00000032-2D4B-4007-BBF2-AD2CB2E9754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{9C2B66C8-FD15-43E0-BF66-71F45E9210FF}</c15:txfldGUID>
                      <c15:f>Diagramm!$J$51</c15:f>
                      <c15:dlblFieldTableCache>
                        <c:ptCount val="1"/>
                      </c15:dlblFieldTableCache>
                    </c15:dlblFTEntry>
                  </c15:dlblFieldTable>
                  <c15:showDataLabelsRange val="0"/>
                </c:ext>
                <c:ext xmlns:c16="http://schemas.microsoft.com/office/drawing/2014/chart" uri="{C3380CC4-5D6E-409C-BE32-E72D297353CC}">
                  <c16:uniqueId val="{00000033-2D4B-4007-BBF2-AD2CB2E9754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{BD4D91B9-B994-4817-8F23-6A95BF099A90}</c15:txfldGUID>
                      <c15:f>Diagramm!$J$52</c15:f>
                      <c15:dlblFieldTableCache>
                        <c:ptCount val="1"/>
                      </c15:dlblFieldTableCache>
                    </c15:dlblFTEntry>
                  </c15:dlblFieldTable>
                  <c15:showDataLabelsRange val="0"/>
                </c:ext>
                <c:ext xmlns:c16="http://schemas.microsoft.com/office/drawing/2014/chart" uri="{C3380CC4-5D6E-409C-BE32-E72D297353CC}">
                  <c16:uniqueId val="{00000034-2D4B-4007-BBF2-AD2CB2E9754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{FC34BCA8-898C-4BFC-83C3-16A8AB20F75A}</c15:txfldGUID>
                      <c15:f>Diagramm!$J$53</c15:f>
                      <c15:dlblFieldTableCache>
                        <c:ptCount val="1"/>
                      </c15:dlblFieldTableCache>
                    </c15:dlblFTEntry>
                  </c15:dlblFieldTable>
                  <c15:showDataLabelsRange val="0"/>
                </c:ext>
                <c:ext xmlns:c16="http://schemas.microsoft.com/office/drawing/2014/chart" uri="{C3380CC4-5D6E-409C-BE32-E72D297353CC}">
                  <c16:uniqueId val="{00000035-2D4B-4007-BBF2-AD2CB2E9754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{1E6C6FB9-312E-45C4-A0D5-3ACAE113F6EE}</c15:txfldGUID>
                      <c15:f>Diagramm!$J$54</c15:f>
                      <c15:dlblFieldTableCache>
                        <c:ptCount val="1"/>
                      </c15:dlblFieldTableCache>
                    </c15:dlblFTEntry>
                  </c15:dlblFieldTable>
                  <c15:showDataLabelsRange val="0"/>
                </c:ext>
                <c:ext xmlns:c16="http://schemas.microsoft.com/office/drawing/2014/chart" uri="{C3380CC4-5D6E-409C-BE32-E72D297353CC}">
                  <c16:uniqueId val="{00000036-2D4B-4007-BBF2-AD2CB2E9754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{C7E64336-226A-4D02-8F9F-C596EA213920}</c15:txfldGUID>
                      <c15:f>Diagramm!$J$55</c15:f>
                      <c15:dlblFieldTableCache>
                        <c:ptCount val="1"/>
                      </c15:dlblFieldTableCache>
                    </c15:dlblFTEntry>
                  </c15:dlblFieldTable>
                  <c15:showDataLabelsRange val="0"/>
                </c:ext>
                <c:ext xmlns:c16="http://schemas.microsoft.com/office/drawing/2014/chart" uri="{C3380CC4-5D6E-409C-BE32-E72D297353CC}">
                  <c16:uniqueId val="{00000037-2D4B-4007-BBF2-AD2CB2E9754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{F992C4DE-9596-464D-B948-93F0F368B9B2}</c15:txfldGUID>
                      <c15:f>Diagramm!$J$56</c15:f>
                      <c15:dlblFieldTableCache>
                        <c:ptCount val="1"/>
                      </c15:dlblFieldTableCache>
                    </c15:dlblFTEntry>
                  </c15:dlblFieldTable>
                  <c15:showDataLabelsRange val="0"/>
                </c:ext>
                <c:ext xmlns:c16="http://schemas.microsoft.com/office/drawing/2014/chart" uri="{C3380CC4-5D6E-409C-BE32-E72D297353CC}">
                  <c16:uniqueId val="{00000038-2D4B-4007-BBF2-AD2CB2E9754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{998DF61E-9F25-4ACB-9065-04308C42809D}</c15:txfldGUID>
                      <c15:f>Diagramm!$J$57</c15:f>
                      <c15:dlblFieldTableCache>
                        <c:ptCount val="1"/>
                      </c15:dlblFieldTableCache>
                    </c15:dlblFTEntry>
                  </c15:dlblFieldTable>
                  <c15:showDataLabelsRange val="0"/>
                </c:ext>
                <c:ext xmlns:c16="http://schemas.microsoft.com/office/drawing/2014/chart" uri="{C3380CC4-5D6E-409C-BE32-E72D297353CC}">
                  <c16:uniqueId val="{00000039-2D4B-4007-BBF2-AD2CB2E9754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{E8C319F1-6BBE-46E1-890B-9D0C7CBC9236}</c15:txfldGUID>
                      <c15:f>Diagramm!$J$58</c15:f>
                      <c15:dlblFieldTableCache>
                        <c:ptCount val="1"/>
                      </c15:dlblFieldTableCache>
                    </c15:dlblFTEntry>
                  </c15:dlblFieldTable>
                  <c15:showDataLabelsRange val="0"/>
                </c:ext>
                <c:ext xmlns:c16="http://schemas.microsoft.com/office/drawing/2014/chart" uri="{C3380CC4-5D6E-409C-BE32-E72D297353CC}">
                  <c16:uniqueId val="{0000003A-2D4B-4007-BBF2-AD2CB2E9754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{B1577B0F-472E-40C3-9289-5E2958E4E1C3}</c15:txfldGUID>
                      <c15:f>Diagramm!$J$59</c15:f>
                      <c15:dlblFieldTableCache>
                        <c:ptCount val="1"/>
                      </c15:dlblFieldTableCache>
                    </c15:dlblFTEntry>
                  </c15:dlblFieldTable>
                  <c15:showDataLabelsRange val="0"/>
                </c:ext>
                <c:ext xmlns:c16="http://schemas.microsoft.com/office/drawing/2014/chart" uri="{C3380CC4-5D6E-409C-BE32-E72D297353CC}">
                  <c16:uniqueId val="{0000003B-2D4B-4007-BBF2-AD2CB2E9754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{56BECDE2-C28F-4071-98E8-0AD5C00CEB91}</c15:txfldGUID>
                      <c15:f>Diagramm!$J$60</c15:f>
                      <c15:dlblFieldTableCache>
                        <c:ptCount val="1"/>
                      </c15:dlblFieldTableCache>
                    </c15:dlblFTEntry>
                  </c15:dlblFieldTable>
                  <c15:showDataLabelsRange val="0"/>
                </c:ext>
                <c:ext xmlns:c16="http://schemas.microsoft.com/office/drawing/2014/chart" uri="{C3380CC4-5D6E-409C-BE32-E72D297353CC}">
                  <c16:uniqueId val="{0000003C-2D4B-4007-BBF2-AD2CB2E9754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{27A24F90-978E-4CE1-9600-7865128E3DDE}</c15:txfldGUID>
                      <c15:f>Diagramm!$J$61</c15:f>
                      <c15:dlblFieldTableCache>
                        <c:ptCount val="1"/>
                      </c15:dlblFieldTableCache>
                    </c15:dlblFTEntry>
                  </c15:dlblFieldTable>
                  <c15:showDataLabelsRange val="0"/>
                </c:ext>
                <c:ext xmlns:c16="http://schemas.microsoft.com/office/drawing/2014/chart" uri="{C3380CC4-5D6E-409C-BE32-E72D297353CC}">
                  <c16:uniqueId val="{0000003D-2D4B-4007-BBF2-AD2CB2E9754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{8A0B1434-B5C9-4BBC-9E40-191D2664E161}</c15:txfldGUID>
                      <c15:f>Diagramm!$J$62</c15:f>
                      <c15:dlblFieldTableCache>
                        <c:ptCount val="1"/>
                      </c15:dlblFieldTableCache>
                    </c15:dlblFTEntry>
                  </c15:dlblFieldTable>
                  <c15:showDataLabelsRange val="0"/>
                </c:ext>
                <c:ext xmlns:c16="http://schemas.microsoft.com/office/drawing/2014/chart" uri="{C3380CC4-5D6E-409C-BE32-E72D297353CC}">
                  <c16:uniqueId val="{0000003E-2D4B-4007-BBF2-AD2CB2E9754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{34C79590-EE57-49F7-ABC7-630EB44CDFAA}</c15:txfldGUID>
                      <c15:f>Diagramm!$J$63</c15:f>
                      <c15:dlblFieldTableCache>
                        <c:ptCount val="1"/>
                      </c15:dlblFieldTableCache>
                    </c15:dlblFTEntry>
                  </c15:dlblFieldTable>
                  <c15:showDataLabelsRange val="0"/>
                </c:ext>
                <c:ext xmlns:c16="http://schemas.microsoft.com/office/drawing/2014/chart" uri="{C3380CC4-5D6E-409C-BE32-E72D297353CC}">
                  <c16:uniqueId val="{0000003F-2D4B-4007-BBF2-AD2CB2E9754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{E693F65A-106C-48AD-8C57-9E973DB0F312}</c15:txfldGUID>
                      <c15:f>Diagramm!$J$64</c15:f>
                      <c15:dlblFieldTableCache>
                        <c:ptCount val="1"/>
                      </c15:dlblFieldTableCache>
                    </c15:dlblFTEntry>
                  </c15:dlblFieldTable>
                  <c15:showDataLabelsRange val="0"/>
                </c:ext>
                <c:ext xmlns:c16="http://schemas.microsoft.com/office/drawing/2014/chart" uri="{C3380CC4-5D6E-409C-BE32-E72D297353CC}">
                  <c16:uniqueId val="{00000040-2D4B-4007-BBF2-AD2CB2E9754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{809F1E7B-E3E6-41D8-8C97-455B2A66CB52}</c15:txfldGUID>
                      <c15:f>Diagramm!$J$65</c15:f>
                      <c15:dlblFieldTableCache>
                        <c:ptCount val="1"/>
                      </c15:dlblFieldTableCache>
                    </c15:dlblFTEntry>
                  </c15:dlblFieldTable>
                  <c15:showDataLabelsRange val="0"/>
                </c:ext>
                <c:ext xmlns:c16="http://schemas.microsoft.com/office/drawing/2014/chart" uri="{C3380CC4-5D6E-409C-BE32-E72D297353CC}">
                  <c16:uniqueId val="{00000041-2D4B-4007-BBF2-AD2CB2E9754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{494E1FF4-04D1-4A8D-87CB-2001176E1B09}</c15:txfldGUID>
                      <c15:f>Diagramm!$J$66</c15:f>
                      <c15:dlblFieldTableCache>
                        <c:ptCount val="1"/>
                      </c15:dlblFieldTableCache>
                    </c15:dlblFTEntry>
                  </c15:dlblFieldTable>
                  <c15:showDataLabelsRange val="0"/>
                </c:ext>
                <c:ext xmlns:c16="http://schemas.microsoft.com/office/drawing/2014/chart" uri="{C3380CC4-5D6E-409C-BE32-E72D297353CC}">
                  <c16:uniqueId val="{00000042-2D4B-4007-BBF2-AD2CB2E9754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{537A332B-4FC4-4045-9283-2D0FAA3170C0}</c15:txfldGUID>
                      <c15:f>Diagramm!$J$67</c15:f>
                      <c15:dlblFieldTableCache>
                        <c:ptCount val="1"/>
                      </c15:dlblFieldTableCache>
                    </c15:dlblFTEntry>
                  </c15:dlblFieldTable>
                  <c15:showDataLabelsRange val="0"/>
                </c:ext>
                <c:ext xmlns:c16="http://schemas.microsoft.com/office/drawing/2014/chart" uri="{C3380CC4-5D6E-409C-BE32-E72D297353CC}">
                  <c16:uniqueId val="{00000043-2D4B-4007-BBF2-AD2CB2E975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D4B-4007-BBF2-AD2CB2E9754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AB-4604-9A50-C82068A4B7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AB-4604-9A50-C82068A4B7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AB-4604-9A50-C82068A4B7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AB-4604-9A50-C82068A4B7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AB-4604-9A50-C82068A4B7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AB-4604-9A50-C82068A4B7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AB-4604-9A50-C82068A4B7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AB-4604-9A50-C82068A4B7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AB-4604-9A50-C82068A4B7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AB-4604-9A50-C82068A4B7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9AB-4604-9A50-C82068A4B7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AB-4604-9A50-C82068A4B7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9AB-4604-9A50-C82068A4B7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9AB-4604-9A50-C82068A4B7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9AB-4604-9A50-C82068A4B7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9AB-4604-9A50-C82068A4B7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9AB-4604-9A50-C82068A4B7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9AB-4604-9A50-C82068A4B7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9AB-4604-9A50-C82068A4B7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9AB-4604-9A50-C82068A4B7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9AB-4604-9A50-C82068A4B7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9AB-4604-9A50-C82068A4B7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9AB-4604-9A50-C82068A4B79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9AB-4604-9A50-C82068A4B7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9AB-4604-9A50-C82068A4B7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9AB-4604-9A50-C82068A4B7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9AB-4604-9A50-C82068A4B7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9AB-4604-9A50-C82068A4B7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9AB-4604-9A50-C82068A4B7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9AB-4604-9A50-C82068A4B7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9AB-4604-9A50-C82068A4B7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9AB-4604-9A50-C82068A4B7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9AB-4604-9A50-C82068A4B7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9AB-4604-9A50-C82068A4B7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9AB-4604-9A50-C82068A4B7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9AB-4604-9A50-C82068A4B7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9AB-4604-9A50-C82068A4B7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9AB-4604-9A50-C82068A4B7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9AB-4604-9A50-C82068A4B7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9AB-4604-9A50-C82068A4B7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9AB-4604-9A50-C82068A4B7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9AB-4604-9A50-C82068A4B7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9AB-4604-9A50-C82068A4B7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9AB-4604-9A50-C82068A4B7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9AB-4604-9A50-C82068A4B79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9AB-4604-9A50-C82068A4B79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9AB-4604-9A50-C82068A4B7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9AB-4604-9A50-C82068A4B7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9AB-4604-9A50-C82068A4B7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9AB-4604-9A50-C82068A4B7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9AB-4604-9A50-C82068A4B7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9AB-4604-9A50-C82068A4B7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9AB-4604-9A50-C82068A4B7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9AB-4604-9A50-C82068A4B7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9AB-4604-9A50-C82068A4B7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9AB-4604-9A50-C82068A4B7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9AB-4604-9A50-C82068A4B7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9AB-4604-9A50-C82068A4B7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9AB-4604-9A50-C82068A4B7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9AB-4604-9A50-C82068A4B7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9AB-4604-9A50-C82068A4B7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9AB-4604-9A50-C82068A4B7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9AB-4604-9A50-C82068A4B7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9AB-4604-9A50-C82068A4B7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9AB-4604-9A50-C82068A4B7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9AB-4604-9A50-C82068A4B7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9AB-4604-9A50-C82068A4B7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9AB-4604-9A50-C82068A4B7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9AB-4604-9A50-C82068A4B79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103.45146935917417</c:v>
                </c:pt>
                <c:pt idx="2">
                  <c:v>103.48309276953312</c:v>
                </c:pt>
                <c:pt idx="3">
                  <c:v>100.92385534548576</c:v>
                </c:pt>
                <c:pt idx="4">
                  <c:v>101.47274739671568</c:v>
                </c:pt>
                <c:pt idx="5">
                  <c:v>103.25495245194372</c:v>
                </c:pt>
                <c:pt idx="6">
                  <c:v>104.28045447358316</c:v>
                </c:pt>
                <c:pt idx="7">
                  <c:v>101.67152311897179</c:v>
                </c:pt>
                <c:pt idx="8">
                  <c:v>101.4795238417926</c:v>
                </c:pt>
                <c:pt idx="9">
                  <c:v>103.60055115086627</c:v>
                </c:pt>
                <c:pt idx="10">
                  <c:v>105.34435635065844</c:v>
                </c:pt>
                <c:pt idx="11">
                  <c:v>103.73833886743013</c:v>
                </c:pt>
                <c:pt idx="12">
                  <c:v>103.28431704727701</c:v>
                </c:pt>
                <c:pt idx="13">
                  <c:v>105.8345192112218</c:v>
                </c:pt>
                <c:pt idx="14">
                  <c:v>106.68383366086151</c:v>
                </c:pt>
                <c:pt idx="15">
                  <c:v>105.08459262271013</c:v>
                </c:pt>
                <c:pt idx="16">
                  <c:v>104.91066386573604</c:v>
                </c:pt>
                <c:pt idx="17">
                  <c:v>107.25305504732216</c:v>
                </c:pt>
                <c:pt idx="18">
                  <c:v>108.58349709742269</c:v>
                </c:pt>
                <c:pt idx="19">
                  <c:v>106.86228004788687</c:v>
                </c:pt>
                <c:pt idx="20">
                  <c:v>107.18303178152742</c:v>
                </c:pt>
                <c:pt idx="21">
                  <c:v>108.82744912019156</c:v>
                </c:pt>
                <c:pt idx="22">
                  <c:v>110.64805403085541</c:v>
                </c:pt>
                <c:pt idx="23">
                  <c:v>109.32212961080616</c:v>
                </c:pt>
                <c:pt idx="24">
                  <c:v>109.39215287660093</c:v>
                </c:pt>
              </c:numCache>
            </c:numRef>
          </c:val>
          <c:smooth val="0"/>
          <c:extLst>
            <c:ext xmlns:c16="http://schemas.microsoft.com/office/drawing/2014/chart" uri="{C3380CC4-5D6E-409C-BE32-E72D297353CC}">
              <c16:uniqueId val="{00000000-9EB3-4335-8034-2A6D4334C7C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108.44086021505377</c:v>
                </c:pt>
                <c:pt idx="2">
                  <c:v>113.33333333333333</c:v>
                </c:pt>
                <c:pt idx="3">
                  <c:v>109.19354838709678</c:v>
                </c:pt>
                <c:pt idx="4">
                  <c:v>104.83870967741935</c:v>
                </c:pt>
                <c:pt idx="5">
                  <c:v>112.31182795698925</c:v>
                </c:pt>
                <c:pt idx="6">
                  <c:v>115.10752688172043</c:v>
                </c:pt>
                <c:pt idx="7">
                  <c:v>109.6236559139785</c:v>
                </c:pt>
                <c:pt idx="8">
                  <c:v>106.02150537634409</c:v>
                </c:pt>
                <c:pt idx="9">
                  <c:v>112.36559139784946</c:v>
                </c:pt>
                <c:pt idx="10">
                  <c:v>115.43010752688173</c:v>
                </c:pt>
                <c:pt idx="11">
                  <c:v>114.83870967741936</c:v>
                </c:pt>
                <c:pt idx="12">
                  <c:v>110.16129032258064</c:v>
                </c:pt>
                <c:pt idx="13">
                  <c:v>119.03225806451614</c:v>
                </c:pt>
                <c:pt idx="14">
                  <c:v>123.2258064516129</c:v>
                </c:pt>
                <c:pt idx="15">
                  <c:v>118.17204301075267</c:v>
                </c:pt>
                <c:pt idx="16">
                  <c:v>118.06451612903226</c:v>
                </c:pt>
                <c:pt idx="17">
                  <c:v>124.3010752688172</c:v>
                </c:pt>
                <c:pt idx="18">
                  <c:v>124.46236559139786</c:v>
                </c:pt>
                <c:pt idx="19">
                  <c:v>122.31182795698925</c:v>
                </c:pt>
                <c:pt idx="20">
                  <c:v>121.93548387096773</c:v>
                </c:pt>
                <c:pt idx="21">
                  <c:v>132.84946236559142</c:v>
                </c:pt>
                <c:pt idx="22">
                  <c:v>136.55913978494624</c:v>
                </c:pt>
                <c:pt idx="23">
                  <c:v>131.77419354838707</c:v>
                </c:pt>
                <c:pt idx="24">
                  <c:v>128.44086021505376</c:v>
                </c:pt>
              </c:numCache>
            </c:numRef>
          </c:val>
          <c:smooth val="0"/>
          <c:extLst>
            <c:ext xmlns:c16="http://schemas.microsoft.com/office/drawing/2014/chart" uri="{C3380CC4-5D6E-409C-BE32-E72D297353CC}">
              <c16:uniqueId val="{00000001-9EB3-4335-8034-2A6D4334C7C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101.03929847353037</c:v>
                </c:pt>
                <c:pt idx="2">
                  <c:v>99.431633647288081</c:v>
                </c:pt>
                <c:pt idx="3">
                  <c:v>100.11367327054239</c:v>
                </c:pt>
                <c:pt idx="4">
                  <c:v>94.137707047742765</c:v>
                </c:pt>
                <c:pt idx="5">
                  <c:v>94.267619356934077</c:v>
                </c:pt>
                <c:pt idx="6">
                  <c:v>94.137707047742765</c:v>
                </c:pt>
                <c:pt idx="7">
                  <c:v>95.875284183176362</c:v>
                </c:pt>
                <c:pt idx="8">
                  <c:v>93.731731081519982</c:v>
                </c:pt>
                <c:pt idx="9">
                  <c:v>96.053913608314389</c:v>
                </c:pt>
                <c:pt idx="10">
                  <c:v>93.423189347190643</c:v>
                </c:pt>
                <c:pt idx="11">
                  <c:v>94.040272815849306</c:v>
                </c:pt>
                <c:pt idx="12">
                  <c:v>92.481325105553751</c:v>
                </c:pt>
                <c:pt idx="13">
                  <c:v>94.787268593699253</c:v>
                </c:pt>
                <c:pt idx="14">
                  <c:v>93.130886651510224</c:v>
                </c:pt>
                <c:pt idx="15">
                  <c:v>93.84540435206236</c:v>
                </c:pt>
                <c:pt idx="16">
                  <c:v>92.140305293926588</c:v>
                </c:pt>
                <c:pt idx="17">
                  <c:v>94.835985709645982</c:v>
                </c:pt>
                <c:pt idx="18">
                  <c:v>93.260798960701536</c:v>
                </c:pt>
                <c:pt idx="19">
                  <c:v>92.77362780123417</c:v>
                </c:pt>
                <c:pt idx="20">
                  <c:v>92.25397856446898</c:v>
                </c:pt>
                <c:pt idx="21">
                  <c:v>94.332575511529711</c:v>
                </c:pt>
                <c:pt idx="22">
                  <c:v>92.25397856446898</c:v>
                </c:pt>
                <c:pt idx="23">
                  <c:v>91.766807405001629</c:v>
                </c:pt>
                <c:pt idx="24">
                  <c:v>88.015589477102949</c:v>
                </c:pt>
              </c:numCache>
            </c:numRef>
          </c:val>
          <c:smooth val="0"/>
          <c:extLst>
            <c:ext xmlns:c16="http://schemas.microsoft.com/office/drawing/2014/chart" uri="{C3380CC4-5D6E-409C-BE32-E72D297353CC}">
              <c16:uniqueId val="{00000002-9EB3-4335-8034-2A6D4334C7C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EB3-4335-8034-2A6D4334C7C3}"/>
                </c:ext>
              </c:extLst>
            </c:dLbl>
            <c:dLbl>
              <c:idx val="1"/>
              <c:delete val="1"/>
              <c:extLst>
                <c:ext xmlns:c15="http://schemas.microsoft.com/office/drawing/2012/chart" uri="{CE6537A1-D6FC-4f65-9D91-7224C49458BB}"/>
                <c:ext xmlns:c16="http://schemas.microsoft.com/office/drawing/2014/chart" uri="{C3380CC4-5D6E-409C-BE32-E72D297353CC}">
                  <c16:uniqueId val="{00000004-9EB3-4335-8034-2A6D4334C7C3}"/>
                </c:ext>
              </c:extLst>
            </c:dLbl>
            <c:dLbl>
              <c:idx val="2"/>
              <c:delete val="1"/>
              <c:extLst>
                <c:ext xmlns:c15="http://schemas.microsoft.com/office/drawing/2012/chart" uri="{CE6537A1-D6FC-4f65-9D91-7224C49458BB}"/>
                <c:ext xmlns:c16="http://schemas.microsoft.com/office/drawing/2014/chart" uri="{C3380CC4-5D6E-409C-BE32-E72D297353CC}">
                  <c16:uniqueId val="{00000005-9EB3-4335-8034-2A6D4334C7C3}"/>
                </c:ext>
              </c:extLst>
            </c:dLbl>
            <c:dLbl>
              <c:idx val="3"/>
              <c:delete val="1"/>
              <c:extLst>
                <c:ext xmlns:c15="http://schemas.microsoft.com/office/drawing/2012/chart" uri="{CE6537A1-D6FC-4f65-9D91-7224C49458BB}"/>
                <c:ext xmlns:c16="http://schemas.microsoft.com/office/drawing/2014/chart" uri="{C3380CC4-5D6E-409C-BE32-E72D297353CC}">
                  <c16:uniqueId val="{00000006-9EB3-4335-8034-2A6D4334C7C3}"/>
                </c:ext>
              </c:extLst>
            </c:dLbl>
            <c:dLbl>
              <c:idx val="4"/>
              <c:delete val="1"/>
              <c:extLst>
                <c:ext xmlns:c15="http://schemas.microsoft.com/office/drawing/2012/chart" uri="{CE6537A1-D6FC-4f65-9D91-7224C49458BB}"/>
                <c:ext xmlns:c16="http://schemas.microsoft.com/office/drawing/2014/chart" uri="{C3380CC4-5D6E-409C-BE32-E72D297353CC}">
                  <c16:uniqueId val="{00000007-9EB3-4335-8034-2A6D4334C7C3}"/>
                </c:ext>
              </c:extLst>
            </c:dLbl>
            <c:dLbl>
              <c:idx val="5"/>
              <c:delete val="1"/>
              <c:extLst>
                <c:ext xmlns:c15="http://schemas.microsoft.com/office/drawing/2012/chart" uri="{CE6537A1-D6FC-4f65-9D91-7224C49458BB}"/>
                <c:ext xmlns:c16="http://schemas.microsoft.com/office/drawing/2014/chart" uri="{C3380CC4-5D6E-409C-BE32-E72D297353CC}">
                  <c16:uniqueId val="{00000008-9EB3-4335-8034-2A6D4334C7C3}"/>
                </c:ext>
              </c:extLst>
            </c:dLbl>
            <c:dLbl>
              <c:idx val="6"/>
              <c:delete val="1"/>
              <c:extLst>
                <c:ext xmlns:c15="http://schemas.microsoft.com/office/drawing/2012/chart" uri="{CE6537A1-D6FC-4f65-9D91-7224C49458BB}"/>
                <c:ext xmlns:c16="http://schemas.microsoft.com/office/drawing/2014/chart" uri="{C3380CC4-5D6E-409C-BE32-E72D297353CC}">
                  <c16:uniqueId val="{00000009-9EB3-4335-8034-2A6D4334C7C3}"/>
                </c:ext>
              </c:extLst>
            </c:dLbl>
            <c:dLbl>
              <c:idx val="7"/>
              <c:delete val="1"/>
              <c:extLst>
                <c:ext xmlns:c15="http://schemas.microsoft.com/office/drawing/2012/chart" uri="{CE6537A1-D6FC-4f65-9D91-7224C49458BB}"/>
                <c:ext xmlns:c16="http://schemas.microsoft.com/office/drawing/2014/chart" uri="{C3380CC4-5D6E-409C-BE32-E72D297353CC}">
                  <c16:uniqueId val="{0000000A-9EB3-4335-8034-2A6D4334C7C3}"/>
                </c:ext>
              </c:extLst>
            </c:dLbl>
            <c:dLbl>
              <c:idx val="8"/>
              <c:delete val="1"/>
              <c:extLst>
                <c:ext xmlns:c15="http://schemas.microsoft.com/office/drawing/2012/chart" uri="{CE6537A1-D6FC-4f65-9D91-7224C49458BB}"/>
                <c:ext xmlns:c16="http://schemas.microsoft.com/office/drawing/2014/chart" uri="{C3380CC4-5D6E-409C-BE32-E72D297353CC}">
                  <c16:uniqueId val="{0000000B-9EB3-4335-8034-2A6D4334C7C3}"/>
                </c:ext>
              </c:extLst>
            </c:dLbl>
            <c:dLbl>
              <c:idx val="9"/>
              <c:delete val="1"/>
              <c:extLst>
                <c:ext xmlns:c15="http://schemas.microsoft.com/office/drawing/2012/chart" uri="{CE6537A1-D6FC-4f65-9D91-7224C49458BB}"/>
                <c:ext xmlns:c16="http://schemas.microsoft.com/office/drawing/2014/chart" uri="{C3380CC4-5D6E-409C-BE32-E72D297353CC}">
                  <c16:uniqueId val="{0000000C-9EB3-4335-8034-2A6D4334C7C3}"/>
                </c:ext>
              </c:extLst>
            </c:dLbl>
            <c:dLbl>
              <c:idx val="10"/>
              <c:delete val="1"/>
              <c:extLst>
                <c:ext xmlns:c15="http://schemas.microsoft.com/office/drawing/2012/chart" uri="{CE6537A1-D6FC-4f65-9D91-7224C49458BB}"/>
                <c:ext xmlns:c16="http://schemas.microsoft.com/office/drawing/2014/chart" uri="{C3380CC4-5D6E-409C-BE32-E72D297353CC}">
                  <c16:uniqueId val="{0000000D-9EB3-4335-8034-2A6D4334C7C3}"/>
                </c:ext>
              </c:extLst>
            </c:dLbl>
            <c:dLbl>
              <c:idx val="11"/>
              <c:delete val="1"/>
              <c:extLst>
                <c:ext xmlns:c15="http://schemas.microsoft.com/office/drawing/2012/chart" uri="{CE6537A1-D6FC-4f65-9D91-7224C49458BB}"/>
                <c:ext xmlns:c16="http://schemas.microsoft.com/office/drawing/2014/chart" uri="{C3380CC4-5D6E-409C-BE32-E72D297353CC}">
                  <c16:uniqueId val="{0000000E-9EB3-4335-8034-2A6D4334C7C3}"/>
                </c:ext>
              </c:extLst>
            </c:dLbl>
            <c:dLbl>
              <c:idx val="12"/>
              <c:delete val="1"/>
              <c:extLst>
                <c:ext xmlns:c15="http://schemas.microsoft.com/office/drawing/2012/chart" uri="{CE6537A1-D6FC-4f65-9D91-7224C49458BB}"/>
                <c:ext xmlns:c16="http://schemas.microsoft.com/office/drawing/2014/chart" uri="{C3380CC4-5D6E-409C-BE32-E72D297353CC}">
                  <c16:uniqueId val="{0000000F-9EB3-4335-8034-2A6D4334C7C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EB3-4335-8034-2A6D4334C7C3}"/>
                </c:ext>
              </c:extLst>
            </c:dLbl>
            <c:dLbl>
              <c:idx val="14"/>
              <c:delete val="1"/>
              <c:extLst>
                <c:ext xmlns:c15="http://schemas.microsoft.com/office/drawing/2012/chart" uri="{CE6537A1-D6FC-4f65-9D91-7224C49458BB}"/>
                <c:ext xmlns:c16="http://schemas.microsoft.com/office/drawing/2014/chart" uri="{C3380CC4-5D6E-409C-BE32-E72D297353CC}">
                  <c16:uniqueId val="{00000011-9EB3-4335-8034-2A6D4334C7C3}"/>
                </c:ext>
              </c:extLst>
            </c:dLbl>
            <c:dLbl>
              <c:idx val="15"/>
              <c:delete val="1"/>
              <c:extLst>
                <c:ext xmlns:c15="http://schemas.microsoft.com/office/drawing/2012/chart" uri="{CE6537A1-D6FC-4f65-9D91-7224C49458BB}"/>
                <c:ext xmlns:c16="http://schemas.microsoft.com/office/drawing/2014/chart" uri="{C3380CC4-5D6E-409C-BE32-E72D297353CC}">
                  <c16:uniqueId val="{00000012-9EB3-4335-8034-2A6D4334C7C3}"/>
                </c:ext>
              </c:extLst>
            </c:dLbl>
            <c:dLbl>
              <c:idx val="16"/>
              <c:delete val="1"/>
              <c:extLst>
                <c:ext xmlns:c15="http://schemas.microsoft.com/office/drawing/2012/chart" uri="{CE6537A1-D6FC-4f65-9D91-7224C49458BB}"/>
                <c:ext xmlns:c16="http://schemas.microsoft.com/office/drawing/2014/chart" uri="{C3380CC4-5D6E-409C-BE32-E72D297353CC}">
                  <c16:uniqueId val="{00000013-9EB3-4335-8034-2A6D4334C7C3}"/>
                </c:ext>
              </c:extLst>
            </c:dLbl>
            <c:dLbl>
              <c:idx val="17"/>
              <c:delete val="1"/>
              <c:extLst>
                <c:ext xmlns:c15="http://schemas.microsoft.com/office/drawing/2012/chart" uri="{CE6537A1-D6FC-4f65-9D91-7224C49458BB}"/>
                <c:ext xmlns:c16="http://schemas.microsoft.com/office/drawing/2014/chart" uri="{C3380CC4-5D6E-409C-BE32-E72D297353CC}">
                  <c16:uniqueId val="{00000014-9EB3-4335-8034-2A6D4334C7C3}"/>
                </c:ext>
              </c:extLst>
            </c:dLbl>
            <c:dLbl>
              <c:idx val="18"/>
              <c:delete val="1"/>
              <c:extLst>
                <c:ext xmlns:c15="http://schemas.microsoft.com/office/drawing/2012/chart" uri="{CE6537A1-D6FC-4f65-9D91-7224C49458BB}"/>
                <c:ext xmlns:c16="http://schemas.microsoft.com/office/drawing/2014/chart" uri="{C3380CC4-5D6E-409C-BE32-E72D297353CC}">
                  <c16:uniqueId val="{00000015-9EB3-4335-8034-2A6D4334C7C3}"/>
                </c:ext>
              </c:extLst>
            </c:dLbl>
            <c:dLbl>
              <c:idx val="19"/>
              <c:delete val="1"/>
              <c:extLst>
                <c:ext xmlns:c15="http://schemas.microsoft.com/office/drawing/2012/chart" uri="{CE6537A1-D6FC-4f65-9D91-7224C49458BB}"/>
                <c:ext xmlns:c16="http://schemas.microsoft.com/office/drawing/2014/chart" uri="{C3380CC4-5D6E-409C-BE32-E72D297353CC}">
                  <c16:uniqueId val="{00000016-9EB3-4335-8034-2A6D4334C7C3}"/>
                </c:ext>
              </c:extLst>
            </c:dLbl>
            <c:dLbl>
              <c:idx val="20"/>
              <c:delete val="1"/>
              <c:extLst>
                <c:ext xmlns:c15="http://schemas.microsoft.com/office/drawing/2012/chart" uri="{CE6537A1-D6FC-4f65-9D91-7224C49458BB}"/>
                <c:ext xmlns:c16="http://schemas.microsoft.com/office/drawing/2014/chart" uri="{C3380CC4-5D6E-409C-BE32-E72D297353CC}">
                  <c16:uniqueId val="{00000017-9EB3-4335-8034-2A6D4334C7C3}"/>
                </c:ext>
              </c:extLst>
            </c:dLbl>
            <c:dLbl>
              <c:idx val="21"/>
              <c:delete val="1"/>
              <c:extLst>
                <c:ext xmlns:c15="http://schemas.microsoft.com/office/drawing/2012/chart" uri="{CE6537A1-D6FC-4f65-9D91-7224C49458BB}"/>
                <c:ext xmlns:c16="http://schemas.microsoft.com/office/drawing/2014/chart" uri="{C3380CC4-5D6E-409C-BE32-E72D297353CC}">
                  <c16:uniqueId val="{00000018-9EB3-4335-8034-2A6D4334C7C3}"/>
                </c:ext>
              </c:extLst>
            </c:dLbl>
            <c:dLbl>
              <c:idx val="22"/>
              <c:delete val="1"/>
              <c:extLst>
                <c:ext xmlns:c15="http://schemas.microsoft.com/office/drawing/2012/chart" uri="{CE6537A1-D6FC-4f65-9D91-7224C49458BB}"/>
                <c:ext xmlns:c16="http://schemas.microsoft.com/office/drawing/2014/chart" uri="{C3380CC4-5D6E-409C-BE32-E72D297353CC}">
                  <c16:uniqueId val="{00000019-9EB3-4335-8034-2A6D4334C7C3}"/>
                </c:ext>
              </c:extLst>
            </c:dLbl>
            <c:dLbl>
              <c:idx val="23"/>
              <c:delete val="1"/>
              <c:extLst>
                <c:ext xmlns:c15="http://schemas.microsoft.com/office/drawing/2012/chart" uri="{CE6537A1-D6FC-4f65-9D91-7224C49458BB}"/>
                <c:ext xmlns:c16="http://schemas.microsoft.com/office/drawing/2014/chart" uri="{C3380CC4-5D6E-409C-BE32-E72D297353CC}">
                  <c16:uniqueId val="{0000001A-9EB3-4335-8034-2A6D4334C7C3}"/>
                </c:ext>
              </c:extLst>
            </c:dLbl>
            <c:dLbl>
              <c:idx val="24"/>
              <c:delete val="1"/>
              <c:extLst>
                <c:ext xmlns:c15="http://schemas.microsoft.com/office/drawing/2012/chart" uri="{CE6537A1-D6FC-4f65-9D91-7224C49458BB}"/>
                <c:ext xmlns:c16="http://schemas.microsoft.com/office/drawing/2014/chart" uri="{C3380CC4-5D6E-409C-BE32-E72D297353CC}">
                  <c16:uniqueId val="{0000001B-9EB3-4335-8034-2A6D4334C7C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EB3-4335-8034-2A6D4334C7C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Nordwestmecklenburg (13074)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48429</v>
      </c>
      <c r="F11" s="238">
        <v>48398</v>
      </c>
      <c r="G11" s="238">
        <v>48985</v>
      </c>
      <c r="H11" s="238">
        <v>48179</v>
      </c>
      <c r="I11" s="265">
        <v>47451</v>
      </c>
      <c r="J11" s="263">
        <v>978</v>
      </c>
      <c r="K11" s="266">
        <v>2.0610735284820132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16.537611761547833</v>
      </c>
      <c r="E13" s="115">
        <v>8009</v>
      </c>
      <c r="F13" s="114">
        <v>7995</v>
      </c>
      <c r="G13" s="114">
        <v>8176</v>
      </c>
      <c r="H13" s="114">
        <v>8024</v>
      </c>
      <c r="I13" s="140">
        <v>7675</v>
      </c>
      <c r="J13" s="115">
        <v>334</v>
      </c>
      <c r="K13" s="116">
        <v>4.3517915309446256</v>
      </c>
    </row>
    <row r="14" spans="1:255" ht="14.1" customHeight="1" x14ac:dyDescent="0.2">
      <c r="A14" s="306" t="s">
        <v>230</v>
      </c>
      <c r="B14" s="307"/>
      <c r="C14" s="308"/>
      <c r="D14" s="113">
        <v>62.144582791302732</v>
      </c>
      <c r="E14" s="115">
        <v>30096</v>
      </c>
      <c r="F14" s="114">
        <v>30181</v>
      </c>
      <c r="G14" s="114">
        <v>30568</v>
      </c>
      <c r="H14" s="114">
        <v>29980</v>
      </c>
      <c r="I14" s="140">
        <v>29644</v>
      </c>
      <c r="J14" s="115">
        <v>452</v>
      </c>
      <c r="K14" s="116">
        <v>1.5247604911617865</v>
      </c>
    </row>
    <row r="15" spans="1:255" ht="14.1" customHeight="1" x14ac:dyDescent="0.2">
      <c r="A15" s="306" t="s">
        <v>231</v>
      </c>
      <c r="B15" s="307"/>
      <c r="C15" s="308"/>
      <c r="D15" s="113">
        <v>9.8205620599227732</v>
      </c>
      <c r="E15" s="115">
        <v>4756</v>
      </c>
      <c r="F15" s="114">
        <v>4760</v>
      </c>
      <c r="G15" s="114">
        <v>4803</v>
      </c>
      <c r="H15" s="114">
        <v>4774</v>
      </c>
      <c r="I15" s="140">
        <v>4752</v>
      </c>
      <c r="J15" s="115">
        <v>4</v>
      </c>
      <c r="K15" s="116">
        <v>8.4175084175084181E-2</v>
      </c>
    </row>
    <row r="16" spans="1:255" ht="14.1" customHeight="1" x14ac:dyDescent="0.2">
      <c r="A16" s="306" t="s">
        <v>232</v>
      </c>
      <c r="B16" s="307"/>
      <c r="C16" s="308"/>
      <c r="D16" s="113">
        <v>10.580437341262467</v>
      </c>
      <c r="E16" s="115">
        <v>5124</v>
      </c>
      <c r="F16" s="114">
        <v>5018</v>
      </c>
      <c r="G16" s="114">
        <v>4989</v>
      </c>
      <c r="H16" s="114">
        <v>4953</v>
      </c>
      <c r="I16" s="140">
        <v>4929</v>
      </c>
      <c r="J16" s="115">
        <v>195</v>
      </c>
      <c r="K16" s="116">
        <v>3.9561777236762019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2.5934873732680832</v>
      </c>
      <c r="E18" s="115">
        <v>1256</v>
      </c>
      <c r="F18" s="114">
        <v>1195</v>
      </c>
      <c r="G18" s="114">
        <v>1330</v>
      </c>
      <c r="H18" s="114">
        <v>1298</v>
      </c>
      <c r="I18" s="140">
        <v>1274</v>
      </c>
      <c r="J18" s="115">
        <v>-18</v>
      </c>
      <c r="K18" s="116">
        <v>-1.4128728414442699</v>
      </c>
    </row>
    <row r="19" spans="1:255" ht="14.1" customHeight="1" x14ac:dyDescent="0.2">
      <c r="A19" s="306" t="s">
        <v>235</v>
      </c>
      <c r="B19" s="307" t="s">
        <v>236</v>
      </c>
      <c r="C19" s="308"/>
      <c r="D19" s="113">
        <v>1.8398067273740941</v>
      </c>
      <c r="E19" s="115">
        <v>891</v>
      </c>
      <c r="F19" s="114">
        <v>836</v>
      </c>
      <c r="G19" s="114">
        <v>956</v>
      </c>
      <c r="H19" s="114">
        <v>927</v>
      </c>
      <c r="I19" s="140">
        <v>884</v>
      </c>
      <c r="J19" s="115">
        <v>7</v>
      </c>
      <c r="K19" s="116">
        <v>0.79185520361990946</v>
      </c>
    </row>
    <row r="20" spans="1:255" ht="14.1" customHeight="1" x14ac:dyDescent="0.2">
      <c r="A20" s="306">
        <v>12</v>
      </c>
      <c r="B20" s="307" t="s">
        <v>237</v>
      </c>
      <c r="C20" s="308"/>
      <c r="D20" s="113">
        <v>0.99320654979454459</v>
      </c>
      <c r="E20" s="115">
        <v>481</v>
      </c>
      <c r="F20" s="114">
        <v>477</v>
      </c>
      <c r="G20" s="114">
        <v>506</v>
      </c>
      <c r="H20" s="114">
        <v>496</v>
      </c>
      <c r="I20" s="140">
        <v>478</v>
      </c>
      <c r="J20" s="115">
        <v>3</v>
      </c>
      <c r="K20" s="116">
        <v>0.62761506276150625</v>
      </c>
    </row>
    <row r="21" spans="1:255" ht="14.1" customHeight="1" x14ac:dyDescent="0.2">
      <c r="A21" s="306">
        <v>21</v>
      </c>
      <c r="B21" s="307" t="s">
        <v>238</v>
      </c>
      <c r="C21" s="308"/>
      <c r="D21" s="113">
        <v>0.24572053934625948</v>
      </c>
      <c r="E21" s="115">
        <v>119</v>
      </c>
      <c r="F21" s="114">
        <v>119</v>
      </c>
      <c r="G21" s="114">
        <v>123</v>
      </c>
      <c r="H21" s="114">
        <v>122</v>
      </c>
      <c r="I21" s="140">
        <v>125</v>
      </c>
      <c r="J21" s="115">
        <v>-6</v>
      </c>
      <c r="K21" s="116">
        <v>-4.8</v>
      </c>
    </row>
    <row r="22" spans="1:255" ht="14.1" customHeight="1" x14ac:dyDescent="0.2">
      <c r="A22" s="306">
        <v>22</v>
      </c>
      <c r="B22" s="307" t="s">
        <v>239</v>
      </c>
      <c r="C22" s="308"/>
      <c r="D22" s="113">
        <v>3.1716533482004583</v>
      </c>
      <c r="E22" s="115">
        <v>1536</v>
      </c>
      <c r="F22" s="114">
        <v>1535</v>
      </c>
      <c r="G22" s="114">
        <v>1534</v>
      </c>
      <c r="H22" s="114">
        <v>1476</v>
      </c>
      <c r="I22" s="140">
        <v>1471</v>
      </c>
      <c r="J22" s="115">
        <v>65</v>
      </c>
      <c r="K22" s="116">
        <v>4.4187627464309998</v>
      </c>
    </row>
    <row r="23" spans="1:255" ht="14.1" customHeight="1" x14ac:dyDescent="0.2">
      <c r="A23" s="306">
        <v>23</v>
      </c>
      <c r="B23" s="307" t="s">
        <v>240</v>
      </c>
      <c r="C23" s="308"/>
      <c r="D23" s="113">
        <v>0.52034937743913767</v>
      </c>
      <c r="E23" s="115">
        <v>252</v>
      </c>
      <c r="F23" s="114">
        <v>263</v>
      </c>
      <c r="G23" s="114">
        <v>275</v>
      </c>
      <c r="H23" s="114">
        <v>287</v>
      </c>
      <c r="I23" s="140">
        <v>291</v>
      </c>
      <c r="J23" s="115">
        <v>-39</v>
      </c>
      <c r="K23" s="116">
        <v>-13.402061855670103</v>
      </c>
    </row>
    <row r="24" spans="1:255" ht="14.1" customHeight="1" x14ac:dyDescent="0.2">
      <c r="A24" s="306">
        <v>24</v>
      </c>
      <c r="B24" s="307" t="s">
        <v>241</v>
      </c>
      <c r="C24" s="308"/>
      <c r="D24" s="113">
        <v>4.0512915814904291</v>
      </c>
      <c r="E24" s="115">
        <v>1962</v>
      </c>
      <c r="F24" s="114">
        <v>1947</v>
      </c>
      <c r="G24" s="114">
        <v>1947</v>
      </c>
      <c r="H24" s="114">
        <v>1865</v>
      </c>
      <c r="I24" s="140">
        <v>1864</v>
      </c>
      <c r="J24" s="115">
        <v>98</v>
      </c>
      <c r="K24" s="116">
        <v>5.2575107296137338</v>
      </c>
    </row>
    <row r="25" spans="1:255" ht="14.1" customHeight="1" x14ac:dyDescent="0.2">
      <c r="A25" s="306">
        <v>25</v>
      </c>
      <c r="B25" s="307" t="s">
        <v>242</v>
      </c>
      <c r="C25" s="308"/>
      <c r="D25" s="113">
        <v>6.0005368684052947</v>
      </c>
      <c r="E25" s="115">
        <v>2906</v>
      </c>
      <c r="F25" s="114">
        <v>2873</v>
      </c>
      <c r="G25" s="114">
        <v>2885</v>
      </c>
      <c r="H25" s="114">
        <v>2820</v>
      </c>
      <c r="I25" s="140">
        <v>2811</v>
      </c>
      <c r="J25" s="115">
        <v>95</v>
      </c>
      <c r="K25" s="116">
        <v>3.3795802205620777</v>
      </c>
    </row>
    <row r="26" spans="1:255" ht="14.1" customHeight="1" x14ac:dyDescent="0.2">
      <c r="A26" s="306">
        <v>26</v>
      </c>
      <c r="B26" s="307" t="s">
        <v>243</v>
      </c>
      <c r="C26" s="308"/>
      <c r="D26" s="113">
        <v>2.8454025480600467</v>
      </c>
      <c r="E26" s="115">
        <v>1378</v>
      </c>
      <c r="F26" s="114">
        <v>1392</v>
      </c>
      <c r="G26" s="114">
        <v>1390</v>
      </c>
      <c r="H26" s="114">
        <v>1351</v>
      </c>
      <c r="I26" s="140">
        <v>1409</v>
      </c>
      <c r="J26" s="115">
        <v>-31</v>
      </c>
      <c r="K26" s="116">
        <v>-2.2001419446415897</v>
      </c>
    </row>
    <row r="27" spans="1:255" ht="14.1" customHeight="1" x14ac:dyDescent="0.2">
      <c r="A27" s="306">
        <v>27</v>
      </c>
      <c r="B27" s="307" t="s">
        <v>244</v>
      </c>
      <c r="C27" s="308"/>
      <c r="D27" s="113">
        <v>2.5501249251481553</v>
      </c>
      <c r="E27" s="115">
        <v>1235</v>
      </c>
      <c r="F27" s="114">
        <v>1209</v>
      </c>
      <c r="G27" s="114">
        <v>1200</v>
      </c>
      <c r="H27" s="114">
        <v>1164</v>
      </c>
      <c r="I27" s="140">
        <v>1166</v>
      </c>
      <c r="J27" s="115">
        <v>69</v>
      </c>
      <c r="K27" s="116">
        <v>5.9176672384219557</v>
      </c>
    </row>
    <row r="28" spans="1:255" ht="14.1" customHeight="1" x14ac:dyDescent="0.2">
      <c r="A28" s="306">
        <v>28</v>
      </c>
      <c r="B28" s="307" t="s">
        <v>245</v>
      </c>
      <c r="C28" s="308"/>
      <c r="D28" s="113">
        <v>0.2890829874661876</v>
      </c>
      <c r="E28" s="115">
        <v>140</v>
      </c>
      <c r="F28" s="114">
        <v>146</v>
      </c>
      <c r="G28" s="114">
        <v>144</v>
      </c>
      <c r="H28" s="114">
        <v>138</v>
      </c>
      <c r="I28" s="140">
        <v>140</v>
      </c>
      <c r="J28" s="115">
        <v>0</v>
      </c>
      <c r="K28" s="116">
        <v>0</v>
      </c>
    </row>
    <row r="29" spans="1:255" ht="14.1" customHeight="1" x14ac:dyDescent="0.2">
      <c r="A29" s="306">
        <v>29</v>
      </c>
      <c r="B29" s="307" t="s">
        <v>246</v>
      </c>
      <c r="C29" s="308"/>
      <c r="D29" s="113">
        <v>4.0327076751533175</v>
      </c>
      <c r="E29" s="115">
        <v>1953</v>
      </c>
      <c r="F29" s="114">
        <v>1938</v>
      </c>
      <c r="G29" s="114">
        <v>1991</v>
      </c>
      <c r="H29" s="114">
        <v>1980</v>
      </c>
      <c r="I29" s="140">
        <v>1883</v>
      </c>
      <c r="J29" s="115">
        <v>70</v>
      </c>
      <c r="K29" s="116">
        <v>3.7174721189591078</v>
      </c>
    </row>
    <row r="30" spans="1:255" ht="14.1" customHeight="1" x14ac:dyDescent="0.2">
      <c r="A30" s="306" t="s">
        <v>247</v>
      </c>
      <c r="B30" s="307" t="s">
        <v>248</v>
      </c>
      <c r="C30" s="308"/>
      <c r="D30" s="113">
        <v>1.9058828387949369</v>
      </c>
      <c r="E30" s="115">
        <v>923</v>
      </c>
      <c r="F30" s="114">
        <v>938</v>
      </c>
      <c r="G30" s="114">
        <v>934</v>
      </c>
      <c r="H30" s="114">
        <v>937</v>
      </c>
      <c r="I30" s="140">
        <v>939</v>
      </c>
      <c r="J30" s="115">
        <v>-16</v>
      </c>
      <c r="K30" s="116">
        <v>-1.703940362087327</v>
      </c>
    </row>
    <row r="31" spans="1:255" ht="14.1" customHeight="1" x14ac:dyDescent="0.2">
      <c r="A31" s="306" t="s">
        <v>249</v>
      </c>
      <c r="B31" s="307" t="s">
        <v>250</v>
      </c>
      <c r="C31" s="308"/>
      <c r="D31" s="113">
        <v>2.0855272667203537</v>
      </c>
      <c r="E31" s="115">
        <v>1010</v>
      </c>
      <c r="F31" s="114">
        <v>979</v>
      </c>
      <c r="G31" s="114">
        <v>1037</v>
      </c>
      <c r="H31" s="114">
        <v>1022</v>
      </c>
      <c r="I31" s="140">
        <v>923</v>
      </c>
      <c r="J31" s="115">
        <v>87</v>
      </c>
      <c r="K31" s="116">
        <v>9.4257854821235103</v>
      </c>
    </row>
    <row r="32" spans="1:255" ht="14.1" customHeight="1" x14ac:dyDescent="0.2">
      <c r="A32" s="306">
        <v>31</v>
      </c>
      <c r="B32" s="307" t="s">
        <v>251</v>
      </c>
      <c r="C32" s="308"/>
      <c r="D32" s="113">
        <v>0.7867187016044106</v>
      </c>
      <c r="E32" s="115">
        <v>381</v>
      </c>
      <c r="F32" s="114">
        <v>372</v>
      </c>
      <c r="G32" s="114">
        <v>376</v>
      </c>
      <c r="H32" s="114">
        <v>366</v>
      </c>
      <c r="I32" s="140">
        <v>357</v>
      </c>
      <c r="J32" s="115">
        <v>24</v>
      </c>
      <c r="K32" s="116">
        <v>6.7226890756302522</v>
      </c>
    </row>
    <row r="33" spans="1:11" ht="14.1" customHeight="1" x14ac:dyDescent="0.2">
      <c r="A33" s="306">
        <v>32</v>
      </c>
      <c r="B33" s="307" t="s">
        <v>252</v>
      </c>
      <c r="C33" s="308"/>
      <c r="D33" s="113">
        <v>3.279027029259328</v>
      </c>
      <c r="E33" s="115">
        <v>1588</v>
      </c>
      <c r="F33" s="114">
        <v>1622</v>
      </c>
      <c r="G33" s="114">
        <v>1694</v>
      </c>
      <c r="H33" s="114">
        <v>1625</v>
      </c>
      <c r="I33" s="140">
        <v>1590</v>
      </c>
      <c r="J33" s="115">
        <v>-2</v>
      </c>
      <c r="K33" s="116">
        <v>-0.12578616352201258</v>
      </c>
    </row>
    <row r="34" spans="1:11" ht="14.1" customHeight="1" x14ac:dyDescent="0.2">
      <c r="A34" s="306">
        <v>33</v>
      </c>
      <c r="B34" s="307" t="s">
        <v>253</v>
      </c>
      <c r="C34" s="308"/>
      <c r="D34" s="113">
        <v>1.7324330463152244</v>
      </c>
      <c r="E34" s="115">
        <v>839</v>
      </c>
      <c r="F34" s="114">
        <v>837</v>
      </c>
      <c r="G34" s="114">
        <v>879</v>
      </c>
      <c r="H34" s="114">
        <v>851</v>
      </c>
      <c r="I34" s="140">
        <v>836</v>
      </c>
      <c r="J34" s="115">
        <v>3</v>
      </c>
      <c r="K34" s="116">
        <v>0.35885167464114831</v>
      </c>
    </row>
    <row r="35" spans="1:11" ht="14.1" customHeight="1" x14ac:dyDescent="0.2">
      <c r="A35" s="306">
        <v>34</v>
      </c>
      <c r="B35" s="307" t="s">
        <v>254</v>
      </c>
      <c r="C35" s="308"/>
      <c r="D35" s="113">
        <v>3.6135373433273452</v>
      </c>
      <c r="E35" s="115">
        <v>1750</v>
      </c>
      <c r="F35" s="114">
        <v>1750</v>
      </c>
      <c r="G35" s="114">
        <v>1776</v>
      </c>
      <c r="H35" s="114">
        <v>1761</v>
      </c>
      <c r="I35" s="140">
        <v>1726</v>
      </c>
      <c r="J35" s="115">
        <v>24</v>
      </c>
      <c r="K35" s="116">
        <v>1.3904982618771726</v>
      </c>
    </row>
    <row r="36" spans="1:11" ht="14.1" customHeight="1" x14ac:dyDescent="0.2">
      <c r="A36" s="306">
        <v>41</v>
      </c>
      <c r="B36" s="307" t="s">
        <v>255</v>
      </c>
      <c r="C36" s="308"/>
      <c r="D36" s="113">
        <v>1.226537818249396</v>
      </c>
      <c r="E36" s="115">
        <v>594</v>
      </c>
      <c r="F36" s="114">
        <v>609</v>
      </c>
      <c r="G36" s="114">
        <v>603</v>
      </c>
      <c r="H36" s="114">
        <v>586</v>
      </c>
      <c r="I36" s="140">
        <v>583</v>
      </c>
      <c r="J36" s="115">
        <v>11</v>
      </c>
      <c r="K36" s="116">
        <v>1.8867924528301887</v>
      </c>
    </row>
    <row r="37" spans="1:11" ht="14.1" customHeight="1" x14ac:dyDescent="0.2">
      <c r="A37" s="306">
        <v>42</v>
      </c>
      <c r="B37" s="307" t="s">
        <v>256</v>
      </c>
      <c r="C37" s="308"/>
      <c r="D37" s="113">
        <v>0.11976295195027772</v>
      </c>
      <c r="E37" s="115">
        <v>58</v>
      </c>
      <c r="F37" s="114">
        <v>59</v>
      </c>
      <c r="G37" s="114">
        <v>58</v>
      </c>
      <c r="H37" s="114">
        <v>52</v>
      </c>
      <c r="I37" s="140">
        <v>52</v>
      </c>
      <c r="J37" s="115">
        <v>6</v>
      </c>
      <c r="K37" s="116">
        <v>11.538461538461538</v>
      </c>
    </row>
    <row r="38" spans="1:11" ht="14.1" customHeight="1" x14ac:dyDescent="0.2">
      <c r="A38" s="306">
        <v>43</v>
      </c>
      <c r="B38" s="307" t="s">
        <v>257</v>
      </c>
      <c r="C38" s="308"/>
      <c r="D38" s="113">
        <v>0.90235189659088566</v>
      </c>
      <c r="E38" s="115">
        <v>437</v>
      </c>
      <c r="F38" s="114">
        <v>429</v>
      </c>
      <c r="G38" s="114">
        <v>425</v>
      </c>
      <c r="H38" s="114">
        <v>425</v>
      </c>
      <c r="I38" s="140">
        <v>425</v>
      </c>
      <c r="J38" s="115">
        <v>12</v>
      </c>
      <c r="K38" s="116">
        <v>2.8235294117647061</v>
      </c>
    </row>
    <row r="39" spans="1:11" ht="14.1" customHeight="1" x14ac:dyDescent="0.2">
      <c r="A39" s="306">
        <v>51</v>
      </c>
      <c r="B39" s="307" t="s">
        <v>258</v>
      </c>
      <c r="C39" s="308"/>
      <c r="D39" s="113">
        <v>5.6474426480001654</v>
      </c>
      <c r="E39" s="115">
        <v>2735</v>
      </c>
      <c r="F39" s="114">
        <v>2716</v>
      </c>
      <c r="G39" s="114">
        <v>2697</v>
      </c>
      <c r="H39" s="114">
        <v>2671</v>
      </c>
      <c r="I39" s="140">
        <v>2636</v>
      </c>
      <c r="J39" s="115">
        <v>99</v>
      </c>
      <c r="K39" s="116">
        <v>3.7556904400606981</v>
      </c>
    </row>
    <row r="40" spans="1:11" ht="14.1" customHeight="1" x14ac:dyDescent="0.2">
      <c r="A40" s="306" t="s">
        <v>259</v>
      </c>
      <c r="B40" s="307" t="s">
        <v>260</v>
      </c>
      <c r="C40" s="308"/>
      <c r="D40" s="113">
        <v>4.664560490615127</v>
      </c>
      <c r="E40" s="115">
        <v>2259</v>
      </c>
      <c r="F40" s="114">
        <v>2250</v>
      </c>
      <c r="G40" s="114">
        <v>2261</v>
      </c>
      <c r="H40" s="114">
        <v>2250</v>
      </c>
      <c r="I40" s="140">
        <v>2221</v>
      </c>
      <c r="J40" s="115">
        <v>38</v>
      </c>
      <c r="K40" s="116">
        <v>1.7109410175596578</v>
      </c>
    </row>
    <row r="41" spans="1:11" ht="14.1" customHeight="1" x14ac:dyDescent="0.2">
      <c r="A41" s="306"/>
      <c r="B41" s="307" t="s">
        <v>261</v>
      </c>
      <c r="C41" s="308"/>
      <c r="D41" s="113">
        <v>3.5577856243160091</v>
      </c>
      <c r="E41" s="115">
        <v>1723</v>
      </c>
      <c r="F41" s="114">
        <v>1725</v>
      </c>
      <c r="G41" s="114">
        <v>1735</v>
      </c>
      <c r="H41" s="114">
        <v>1736</v>
      </c>
      <c r="I41" s="140">
        <v>1714</v>
      </c>
      <c r="J41" s="115">
        <v>9</v>
      </c>
      <c r="K41" s="116">
        <v>0.5250875145857643</v>
      </c>
    </row>
    <row r="42" spans="1:11" ht="14.1" customHeight="1" x14ac:dyDescent="0.2">
      <c r="A42" s="306">
        <v>52</v>
      </c>
      <c r="B42" s="307" t="s">
        <v>262</v>
      </c>
      <c r="C42" s="308"/>
      <c r="D42" s="113">
        <v>4.4869809411716117</v>
      </c>
      <c r="E42" s="115">
        <v>2173</v>
      </c>
      <c r="F42" s="114">
        <v>2168</v>
      </c>
      <c r="G42" s="114">
        <v>2108</v>
      </c>
      <c r="H42" s="114">
        <v>2068</v>
      </c>
      <c r="I42" s="140">
        <v>2051</v>
      </c>
      <c r="J42" s="115">
        <v>122</v>
      </c>
      <c r="K42" s="116">
        <v>5.9483178937103851</v>
      </c>
    </row>
    <row r="43" spans="1:11" ht="14.1" customHeight="1" x14ac:dyDescent="0.2">
      <c r="A43" s="306" t="s">
        <v>263</v>
      </c>
      <c r="B43" s="307" t="s">
        <v>264</v>
      </c>
      <c r="C43" s="308"/>
      <c r="D43" s="113">
        <v>3.5102934192322781</v>
      </c>
      <c r="E43" s="115">
        <v>1700</v>
      </c>
      <c r="F43" s="114">
        <v>1713</v>
      </c>
      <c r="G43" s="114">
        <v>1634</v>
      </c>
      <c r="H43" s="114">
        <v>1607</v>
      </c>
      <c r="I43" s="140">
        <v>1599</v>
      </c>
      <c r="J43" s="115">
        <v>101</v>
      </c>
      <c r="K43" s="116">
        <v>6.3164477798624139</v>
      </c>
    </row>
    <row r="44" spans="1:11" ht="14.1" customHeight="1" x14ac:dyDescent="0.2">
      <c r="A44" s="306">
        <v>53</v>
      </c>
      <c r="B44" s="307" t="s">
        <v>265</v>
      </c>
      <c r="C44" s="308"/>
      <c r="D44" s="113">
        <v>0.55958206859526316</v>
      </c>
      <c r="E44" s="115">
        <v>271</v>
      </c>
      <c r="F44" s="114">
        <v>281</v>
      </c>
      <c r="G44" s="114">
        <v>281</v>
      </c>
      <c r="H44" s="114">
        <v>278</v>
      </c>
      <c r="I44" s="140">
        <v>273</v>
      </c>
      <c r="J44" s="115">
        <v>-2</v>
      </c>
      <c r="K44" s="116">
        <v>-0.73260073260073255</v>
      </c>
    </row>
    <row r="45" spans="1:11" ht="14.1" customHeight="1" x14ac:dyDescent="0.2">
      <c r="A45" s="306" t="s">
        <v>266</v>
      </c>
      <c r="B45" s="307" t="s">
        <v>267</v>
      </c>
      <c r="C45" s="308"/>
      <c r="D45" s="113">
        <v>0.51208986351153229</v>
      </c>
      <c r="E45" s="115">
        <v>248</v>
      </c>
      <c r="F45" s="114">
        <v>256</v>
      </c>
      <c r="G45" s="114">
        <v>256</v>
      </c>
      <c r="H45" s="114">
        <v>254</v>
      </c>
      <c r="I45" s="140">
        <v>248</v>
      </c>
      <c r="J45" s="115">
        <v>0</v>
      </c>
      <c r="K45" s="116">
        <v>0</v>
      </c>
    </row>
    <row r="46" spans="1:11" ht="14.1" customHeight="1" x14ac:dyDescent="0.2">
      <c r="A46" s="306">
        <v>54</v>
      </c>
      <c r="B46" s="307" t="s">
        <v>268</v>
      </c>
      <c r="C46" s="308"/>
      <c r="D46" s="113">
        <v>3.7188461459043136</v>
      </c>
      <c r="E46" s="115">
        <v>1801</v>
      </c>
      <c r="F46" s="114">
        <v>1838</v>
      </c>
      <c r="G46" s="114">
        <v>1898</v>
      </c>
      <c r="H46" s="114">
        <v>1842</v>
      </c>
      <c r="I46" s="140">
        <v>1762</v>
      </c>
      <c r="J46" s="115">
        <v>39</v>
      </c>
      <c r="K46" s="116">
        <v>2.213393870601589</v>
      </c>
    </row>
    <row r="47" spans="1:11" ht="14.1" customHeight="1" x14ac:dyDescent="0.2">
      <c r="A47" s="306">
        <v>61</v>
      </c>
      <c r="B47" s="307" t="s">
        <v>269</v>
      </c>
      <c r="C47" s="308"/>
      <c r="D47" s="113">
        <v>1.6622271779305788</v>
      </c>
      <c r="E47" s="115">
        <v>805</v>
      </c>
      <c r="F47" s="114">
        <v>800</v>
      </c>
      <c r="G47" s="114">
        <v>813</v>
      </c>
      <c r="H47" s="114">
        <v>848</v>
      </c>
      <c r="I47" s="140">
        <v>790</v>
      </c>
      <c r="J47" s="115">
        <v>15</v>
      </c>
      <c r="K47" s="116">
        <v>1.8987341772151898</v>
      </c>
    </row>
    <row r="48" spans="1:11" ht="14.1" customHeight="1" x14ac:dyDescent="0.2">
      <c r="A48" s="306">
        <v>62</v>
      </c>
      <c r="B48" s="307" t="s">
        <v>270</v>
      </c>
      <c r="C48" s="308"/>
      <c r="D48" s="113">
        <v>6.5745730863738672</v>
      </c>
      <c r="E48" s="115">
        <v>3184</v>
      </c>
      <c r="F48" s="114">
        <v>3206</v>
      </c>
      <c r="G48" s="114">
        <v>3277</v>
      </c>
      <c r="H48" s="114">
        <v>3260</v>
      </c>
      <c r="I48" s="140">
        <v>3149</v>
      </c>
      <c r="J48" s="115">
        <v>35</v>
      </c>
      <c r="K48" s="116">
        <v>1.1114639568116862</v>
      </c>
    </row>
    <row r="49" spans="1:11" ht="14.1" customHeight="1" x14ac:dyDescent="0.2">
      <c r="A49" s="306">
        <v>63</v>
      </c>
      <c r="B49" s="307" t="s">
        <v>271</v>
      </c>
      <c r="C49" s="308"/>
      <c r="D49" s="113">
        <v>3.1984967684651759</v>
      </c>
      <c r="E49" s="115">
        <v>1549</v>
      </c>
      <c r="F49" s="114">
        <v>1548</v>
      </c>
      <c r="G49" s="114">
        <v>1682</v>
      </c>
      <c r="H49" s="114">
        <v>1647</v>
      </c>
      <c r="I49" s="140">
        <v>1491</v>
      </c>
      <c r="J49" s="115">
        <v>58</v>
      </c>
      <c r="K49" s="116">
        <v>3.8900067069081152</v>
      </c>
    </row>
    <row r="50" spans="1:11" ht="14.1" customHeight="1" x14ac:dyDescent="0.2">
      <c r="A50" s="306" t="s">
        <v>272</v>
      </c>
      <c r="B50" s="307" t="s">
        <v>273</v>
      </c>
      <c r="C50" s="308"/>
      <c r="D50" s="113">
        <v>0.93538995230130706</v>
      </c>
      <c r="E50" s="115">
        <v>453</v>
      </c>
      <c r="F50" s="114">
        <v>478</v>
      </c>
      <c r="G50" s="114">
        <v>494</v>
      </c>
      <c r="H50" s="114">
        <v>481</v>
      </c>
      <c r="I50" s="140">
        <v>460</v>
      </c>
      <c r="J50" s="115">
        <v>-7</v>
      </c>
      <c r="K50" s="116">
        <v>-1.5217391304347827</v>
      </c>
    </row>
    <row r="51" spans="1:11" ht="14.1" customHeight="1" x14ac:dyDescent="0.2">
      <c r="A51" s="306" t="s">
        <v>274</v>
      </c>
      <c r="B51" s="307" t="s">
        <v>275</v>
      </c>
      <c r="C51" s="308"/>
      <c r="D51" s="113">
        <v>1.9843482211071879</v>
      </c>
      <c r="E51" s="115">
        <v>961</v>
      </c>
      <c r="F51" s="114">
        <v>939</v>
      </c>
      <c r="G51" s="114">
        <v>1039</v>
      </c>
      <c r="H51" s="114">
        <v>1033</v>
      </c>
      <c r="I51" s="140">
        <v>899</v>
      </c>
      <c r="J51" s="115">
        <v>62</v>
      </c>
      <c r="K51" s="116">
        <v>6.8965517241379306</v>
      </c>
    </row>
    <row r="52" spans="1:11" ht="14.1" customHeight="1" x14ac:dyDescent="0.2">
      <c r="A52" s="306">
        <v>71</v>
      </c>
      <c r="B52" s="307" t="s">
        <v>276</v>
      </c>
      <c r="C52" s="308"/>
      <c r="D52" s="113">
        <v>9.1701253381238512</v>
      </c>
      <c r="E52" s="115">
        <v>4441</v>
      </c>
      <c r="F52" s="114">
        <v>4422</v>
      </c>
      <c r="G52" s="114">
        <v>4386</v>
      </c>
      <c r="H52" s="114">
        <v>4319</v>
      </c>
      <c r="I52" s="140">
        <v>4322</v>
      </c>
      <c r="J52" s="115">
        <v>119</v>
      </c>
      <c r="K52" s="116">
        <v>2.7533549282739473</v>
      </c>
    </row>
    <row r="53" spans="1:11" ht="14.1" customHeight="1" x14ac:dyDescent="0.2">
      <c r="A53" s="306" t="s">
        <v>277</v>
      </c>
      <c r="B53" s="307" t="s">
        <v>278</v>
      </c>
      <c r="C53" s="308"/>
      <c r="D53" s="113">
        <v>3.6672241838567801</v>
      </c>
      <c r="E53" s="115">
        <v>1776</v>
      </c>
      <c r="F53" s="114">
        <v>1766</v>
      </c>
      <c r="G53" s="114">
        <v>1767</v>
      </c>
      <c r="H53" s="114">
        <v>1726</v>
      </c>
      <c r="I53" s="140">
        <v>1725</v>
      </c>
      <c r="J53" s="115">
        <v>51</v>
      </c>
      <c r="K53" s="116">
        <v>2.9565217391304346</v>
      </c>
    </row>
    <row r="54" spans="1:11" ht="14.1" customHeight="1" x14ac:dyDescent="0.2">
      <c r="A54" s="306" t="s">
        <v>279</v>
      </c>
      <c r="B54" s="307" t="s">
        <v>280</v>
      </c>
      <c r="C54" s="308"/>
      <c r="D54" s="113">
        <v>4.3961262879679532</v>
      </c>
      <c r="E54" s="115">
        <v>2129</v>
      </c>
      <c r="F54" s="114">
        <v>2133</v>
      </c>
      <c r="G54" s="114">
        <v>2102</v>
      </c>
      <c r="H54" s="114">
        <v>2076</v>
      </c>
      <c r="I54" s="140">
        <v>2077</v>
      </c>
      <c r="J54" s="115">
        <v>52</v>
      </c>
      <c r="K54" s="116">
        <v>2.5036109773712085</v>
      </c>
    </row>
    <row r="55" spans="1:11" ht="14.1" customHeight="1" x14ac:dyDescent="0.2">
      <c r="A55" s="306">
        <v>72</v>
      </c>
      <c r="B55" s="307" t="s">
        <v>281</v>
      </c>
      <c r="C55" s="308"/>
      <c r="D55" s="113">
        <v>2.5274112618472402</v>
      </c>
      <c r="E55" s="115">
        <v>1224</v>
      </c>
      <c r="F55" s="114">
        <v>1231</v>
      </c>
      <c r="G55" s="114">
        <v>1253</v>
      </c>
      <c r="H55" s="114">
        <v>1212</v>
      </c>
      <c r="I55" s="140">
        <v>1207</v>
      </c>
      <c r="J55" s="115">
        <v>17</v>
      </c>
      <c r="K55" s="116">
        <v>1.408450704225352</v>
      </c>
    </row>
    <row r="56" spans="1:11" ht="14.1" customHeight="1" x14ac:dyDescent="0.2">
      <c r="A56" s="306" t="s">
        <v>282</v>
      </c>
      <c r="B56" s="307" t="s">
        <v>283</v>
      </c>
      <c r="C56" s="308"/>
      <c r="D56" s="113">
        <v>1.0489582688058807</v>
      </c>
      <c r="E56" s="115">
        <v>508</v>
      </c>
      <c r="F56" s="114">
        <v>510</v>
      </c>
      <c r="G56" s="114">
        <v>520</v>
      </c>
      <c r="H56" s="114">
        <v>516</v>
      </c>
      <c r="I56" s="140">
        <v>520</v>
      </c>
      <c r="J56" s="115">
        <v>-12</v>
      </c>
      <c r="K56" s="116">
        <v>-2.3076923076923075</v>
      </c>
    </row>
    <row r="57" spans="1:11" ht="14.1" customHeight="1" x14ac:dyDescent="0.2">
      <c r="A57" s="306" t="s">
        <v>284</v>
      </c>
      <c r="B57" s="307" t="s">
        <v>285</v>
      </c>
      <c r="C57" s="308"/>
      <c r="D57" s="113">
        <v>1.1687212207561586</v>
      </c>
      <c r="E57" s="115">
        <v>566</v>
      </c>
      <c r="F57" s="114">
        <v>568</v>
      </c>
      <c r="G57" s="114">
        <v>577</v>
      </c>
      <c r="H57" s="114">
        <v>550</v>
      </c>
      <c r="I57" s="140">
        <v>543</v>
      </c>
      <c r="J57" s="115">
        <v>23</v>
      </c>
      <c r="K57" s="116">
        <v>4.2357274401473299</v>
      </c>
    </row>
    <row r="58" spans="1:11" ht="14.1" customHeight="1" x14ac:dyDescent="0.2">
      <c r="A58" s="306">
        <v>73</v>
      </c>
      <c r="B58" s="307" t="s">
        <v>286</v>
      </c>
      <c r="C58" s="308"/>
      <c r="D58" s="113">
        <v>2.4117780668607653</v>
      </c>
      <c r="E58" s="115">
        <v>1168</v>
      </c>
      <c r="F58" s="114">
        <v>1169</v>
      </c>
      <c r="G58" s="114">
        <v>1166</v>
      </c>
      <c r="H58" s="114">
        <v>1147</v>
      </c>
      <c r="I58" s="140">
        <v>1140</v>
      </c>
      <c r="J58" s="115">
        <v>28</v>
      </c>
      <c r="K58" s="116">
        <v>2.4561403508771931</v>
      </c>
    </row>
    <row r="59" spans="1:11" ht="14.1" customHeight="1" x14ac:dyDescent="0.2">
      <c r="A59" s="306" t="s">
        <v>287</v>
      </c>
      <c r="B59" s="307" t="s">
        <v>288</v>
      </c>
      <c r="C59" s="308"/>
      <c r="D59" s="113">
        <v>2.0029321274442999</v>
      </c>
      <c r="E59" s="115">
        <v>970</v>
      </c>
      <c r="F59" s="114">
        <v>966</v>
      </c>
      <c r="G59" s="114">
        <v>962</v>
      </c>
      <c r="H59" s="114">
        <v>945</v>
      </c>
      <c r="I59" s="140">
        <v>937</v>
      </c>
      <c r="J59" s="115">
        <v>33</v>
      </c>
      <c r="K59" s="116">
        <v>3.5218783351120599</v>
      </c>
    </row>
    <row r="60" spans="1:11" ht="14.1" customHeight="1" x14ac:dyDescent="0.2">
      <c r="A60" s="306">
        <v>81</v>
      </c>
      <c r="B60" s="307" t="s">
        <v>289</v>
      </c>
      <c r="C60" s="308"/>
      <c r="D60" s="113">
        <v>7.2580478638832107</v>
      </c>
      <c r="E60" s="115">
        <v>3515</v>
      </c>
      <c r="F60" s="114">
        <v>3515</v>
      </c>
      <c r="G60" s="114">
        <v>3504</v>
      </c>
      <c r="H60" s="114">
        <v>3445</v>
      </c>
      <c r="I60" s="140">
        <v>3448</v>
      </c>
      <c r="J60" s="115">
        <v>67</v>
      </c>
      <c r="K60" s="116">
        <v>1.9431554524361949</v>
      </c>
    </row>
    <row r="61" spans="1:11" ht="14.1" customHeight="1" x14ac:dyDescent="0.2">
      <c r="A61" s="306" t="s">
        <v>290</v>
      </c>
      <c r="B61" s="307" t="s">
        <v>291</v>
      </c>
      <c r="C61" s="308"/>
      <c r="D61" s="113">
        <v>1.7468871956885337</v>
      </c>
      <c r="E61" s="115">
        <v>846</v>
      </c>
      <c r="F61" s="114">
        <v>862</v>
      </c>
      <c r="G61" s="114">
        <v>853</v>
      </c>
      <c r="H61" s="114">
        <v>836</v>
      </c>
      <c r="I61" s="140">
        <v>828</v>
      </c>
      <c r="J61" s="115">
        <v>18</v>
      </c>
      <c r="K61" s="116">
        <v>2.1739130434782608</v>
      </c>
    </row>
    <row r="62" spans="1:11" ht="14.1" customHeight="1" x14ac:dyDescent="0.2">
      <c r="A62" s="306" t="s">
        <v>292</v>
      </c>
      <c r="B62" s="307" t="s">
        <v>293</v>
      </c>
      <c r="C62" s="308"/>
      <c r="D62" s="113">
        <v>3.0931879658882075</v>
      </c>
      <c r="E62" s="115">
        <v>1498</v>
      </c>
      <c r="F62" s="114">
        <v>1504</v>
      </c>
      <c r="G62" s="114">
        <v>1526</v>
      </c>
      <c r="H62" s="114">
        <v>1497</v>
      </c>
      <c r="I62" s="140">
        <v>1514</v>
      </c>
      <c r="J62" s="115">
        <v>-16</v>
      </c>
      <c r="K62" s="116">
        <v>-1.0568031704095113</v>
      </c>
    </row>
    <row r="63" spans="1:11" ht="14.1" customHeight="1" x14ac:dyDescent="0.2">
      <c r="A63" s="306"/>
      <c r="B63" s="307" t="s">
        <v>294</v>
      </c>
      <c r="C63" s="308"/>
      <c r="D63" s="113">
        <v>2.4923083276549174</v>
      </c>
      <c r="E63" s="115">
        <v>1207</v>
      </c>
      <c r="F63" s="114">
        <v>1210</v>
      </c>
      <c r="G63" s="114">
        <v>1221</v>
      </c>
      <c r="H63" s="114">
        <v>1198</v>
      </c>
      <c r="I63" s="140">
        <v>1218</v>
      </c>
      <c r="J63" s="115">
        <v>-11</v>
      </c>
      <c r="K63" s="116">
        <v>-0.90311986863711002</v>
      </c>
    </row>
    <row r="64" spans="1:11" ht="14.1" customHeight="1" x14ac:dyDescent="0.2">
      <c r="A64" s="306" t="s">
        <v>295</v>
      </c>
      <c r="B64" s="307" t="s">
        <v>296</v>
      </c>
      <c r="C64" s="308"/>
      <c r="D64" s="113">
        <v>0.67728014206363951</v>
      </c>
      <c r="E64" s="115">
        <v>328</v>
      </c>
      <c r="F64" s="114">
        <v>316</v>
      </c>
      <c r="G64" s="114">
        <v>316</v>
      </c>
      <c r="H64" s="114">
        <v>316</v>
      </c>
      <c r="I64" s="140">
        <v>312</v>
      </c>
      <c r="J64" s="115">
        <v>16</v>
      </c>
      <c r="K64" s="116">
        <v>5.1282051282051286</v>
      </c>
    </row>
    <row r="65" spans="1:11" ht="14.1" customHeight="1" x14ac:dyDescent="0.2">
      <c r="A65" s="306" t="s">
        <v>297</v>
      </c>
      <c r="B65" s="307" t="s">
        <v>298</v>
      </c>
      <c r="C65" s="308"/>
      <c r="D65" s="113">
        <v>0.91474116748229362</v>
      </c>
      <c r="E65" s="115">
        <v>443</v>
      </c>
      <c r="F65" s="114">
        <v>444</v>
      </c>
      <c r="G65" s="114">
        <v>436</v>
      </c>
      <c r="H65" s="114">
        <v>435</v>
      </c>
      <c r="I65" s="140">
        <v>433</v>
      </c>
      <c r="J65" s="115">
        <v>10</v>
      </c>
      <c r="K65" s="116">
        <v>2.3094688221709005</v>
      </c>
    </row>
    <row r="66" spans="1:11" ht="14.1" customHeight="1" x14ac:dyDescent="0.2">
      <c r="A66" s="306">
        <v>82</v>
      </c>
      <c r="B66" s="307" t="s">
        <v>299</v>
      </c>
      <c r="C66" s="308"/>
      <c r="D66" s="113">
        <v>3.2459889735489065</v>
      </c>
      <c r="E66" s="115">
        <v>1572</v>
      </c>
      <c r="F66" s="114">
        <v>1587</v>
      </c>
      <c r="G66" s="114">
        <v>1574</v>
      </c>
      <c r="H66" s="114">
        <v>1544</v>
      </c>
      <c r="I66" s="140">
        <v>1490</v>
      </c>
      <c r="J66" s="115">
        <v>82</v>
      </c>
      <c r="K66" s="116">
        <v>5.5033557046979862</v>
      </c>
    </row>
    <row r="67" spans="1:11" ht="14.1" customHeight="1" x14ac:dyDescent="0.2">
      <c r="A67" s="306" t="s">
        <v>300</v>
      </c>
      <c r="B67" s="307" t="s">
        <v>301</v>
      </c>
      <c r="C67" s="308"/>
      <c r="D67" s="113">
        <v>2.1516033781411963</v>
      </c>
      <c r="E67" s="115">
        <v>1042</v>
      </c>
      <c r="F67" s="114">
        <v>1050</v>
      </c>
      <c r="G67" s="114">
        <v>1030</v>
      </c>
      <c r="H67" s="114">
        <v>998</v>
      </c>
      <c r="I67" s="140">
        <v>950</v>
      </c>
      <c r="J67" s="115">
        <v>92</v>
      </c>
      <c r="K67" s="116">
        <v>9.6842105263157894</v>
      </c>
    </row>
    <row r="68" spans="1:11" ht="14.1" customHeight="1" x14ac:dyDescent="0.2">
      <c r="A68" s="306" t="s">
        <v>302</v>
      </c>
      <c r="B68" s="307" t="s">
        <v>303</v>
      </c>
      <c r="C68" s="308"/>
      <c r="D68" s="113">
        <v>0.66076111420842887</v>
      </c>
      <c r="E68" s="115">
        <v>320</v>
      </c>
      <c r="F68" s="114">
        <v>327</v>
      </c>
      <c r="G68" s="114">
        <v>331</v>
      </c>
      <c r="H68" s="114">
        <v>335</v>
      </c>
      <c r="I68" s="140">
        <v>334</v>
      </c>
      <c r="J68" s="115">
        <v>-14</v>
      </c>
      <c r="K68" s="116">
        <v>-4.1916167664670656</v>
      </c>
    </row>
    <row r="69" spans="1:11" ht="14.1" customHeight="1" x14ac:dyDescent="0.2">
      <c r="A69" s="306">
        <v>83</v>
      </c>
      <c r="B69" s="307" t="s">
        <v>304</v>
      </c>
      <c r="C69" s="308"/>
      <c r="D69" s="113">
        <v>5.5916909289888288</v>
      </c>
      <c r="E69" s="115">
        <v>2708</v>
      </c>
      <c r="F69" s="114">
        <v>2724</v>
      </c>
      <c r="G69" s="114">
        <v>2759</v>
      </c>
      <c r="H69" s="114">
        <v>2708</v>
      </c>
      <c r="I69" s="140">
        <v>2670</v>
      </c>
      <c r="J69" s="115">
        <v>38</v>
      </c>
      <c r="K69" s="116">
        <v>1.4232209737827715</v>
      </c>
    </row>
    <row r="70" spans="1:11" ht="14.1" customHeight="1" x14ac:dyDescent="0.2">
      <c r="A70" s="306" t="s">
        <v>305</v>
      </c>
      <c r="B70" s="307" t="s">
        <v>306</v>
      </c>
      <c r="C70" s="308"/>
      <c r="D70" s="113">
        <v>4.7905180780111092</v>
      </c>
      <c r="E70" s="115">
        <v>2320</v>
      </c>
      <c r="F70" s="114">
        <v>2349</v>
      </c>
      <c r="G70" s="114">
        <v>2380</v>
      </c>
      <c r="H70" s="114">
        <v>2330</v>
      </c>
      <c r="I70" s="140">
        <v>2330</v>
      </c>
      <c r="J70" s="115">
        <v>-10</v>
      </c>
      <c r="K70" s="116">
        <v>-0.42918454935622319</v>
      </c>
    </row>
    <row r="71" spans="1:11" ht="14.1" customHeight="1" x14ac:dyDescent="0.2">
      <c r="A71" s="306"/>
      <c r="B71" s="307" t="s">
        <v>307</v>
      </c>
      <c r="C71" s="308"/>
      <c r="D71" s="113">
        <v>3.1179665076710235</v>
      </c>
      <c r="E71" s="115">
        <v>1510</v>
      </c>
      <c r="F71" s="114">
        <v>1521</v>
      </c>
      <c r="G71" s="114">
        <v>1551</v>
      </c>
      <c r="H71" s="114">
        <v>1512</v>
      </c>
      <c r="I71" s="140">
        <v>1516</v>
      </c>
      <c r="J71" s="115">
        <v>-6</v>
      </c>
      <c r="K71" s="116">
        <v>-0.39577836411609496</v>
      </c>
    </row>
    <row r="72" spans="1:11" ht="14.1" customHeight="1" x14ac:dyDescent="0.2">
      <c r="A72" s="306">
        <v>84</v>
      </c>
      <c r="B72" s="307" t="s">
        <v>308</v>
      </c>
      <c r="C72" s="308"/>
      <c r="D72" s="113">
        <v>2.7049908112907555</v>
      </c>
      <c r="E72" s="115">
        <v>1310</v>
      </c>
      <c r="F72" s="114">
        <v>1305</v>
      </c>
      <c r="G72" s="114">
        <v>1304</v>
      </c>
      <c r="H72" s="114">
        <v>1329</v>
      </c>
      <c r="I72" s="140">
        <v>1336</v>
      </c>
      <c r="J72" s="115">
        <v>-26</v>
      </c>
      <c r="K72" s="116">
        <v>-1.9461077844311376</v>
      </c>
    </row>
    <row r="73" spans="1:11" ht="14.1" customHeight="1" x14ac:dyDescent="0.2">
      <c r="A73" s="306" t="s">
        <v>309</v>
      </c>
      <c r="B73" s="307" t="s">
        <v>310</v>
      </c>
      <c r="C73" s="308"/>
      <c r="D73" s="113">
        <v>1.8976233248673315</v>
      </c>
      <c r="E73" s="115">
        <v>919</v>
      </c>
      <c r="F73" s="114">
        <v>916</v>
      </c>
      <c r="G73" s="114">
        <v>921</v>
      </c>
      <c r="H73" s="114">
        <v>945</v>
      </c>
      <c r="I73" s="140">
        <v>954</v>
      </c>
      <c r="J73" s="115">
        <v>-35</v>
      </c>
      <c r="K73" s="116">
        <v>-3.6687631027253671</v>
      </c>
    </row>
    <row r="74" spans="1:11" ht="14.1" customHeight="1" x14ac:dyDescent="0.2">
      <c r="A74" s="306" t="s">
        <v>311</v>
      </c>
      <c r="B74" s="307" t="s">
        <v>312</v>
      </c>
      <c r="C74" s="308"/>
      <c r="D74" s="113">
        <v>0.25604493175576615</v>
      </c>
      <c r="E74" s="115">
        <v>124</v>
      </c>
      <c r="F74" s="114">
        <v>123</v>
      </c>
      <c r="G74" s="114">
        <v>123</v>
      </c>
      <c r="H74" s="114">
        <v>125</v>
      </c>
      <c r="I74" s="140">
        <v>126</v>
      </c>
      <c r="J74" s="115">
        <v>-2</v>
      </c>
      <c r="K74" s="116">
        <v>-1.5873015873015872</v>
      </c>
    </row>
    <row r="75" spans="1:11" ht="14.1" customHeight="1" x14ac:dyDescent="0.2">
      <c r="A75" s="306" t="s">
        <v>313</v>
      </c>
      <c r="B75" s="307" t="s">
        <v>314</v>
      </c>
      <c r="C75" s="308"/>
      <c r="D75" s="113">
        <v>0.24572053934625948</v>
      </c>
      <c r="E75" s="115">
        <v>119</v>
      </c>
      <c r="F75" s="114">
        <v>112</v>
      </c>
      <c r="G75" s="114">
        <v>107</v>
      </c>
      <c r="H75" s="114">
        <v>111</v>
      </c>
      <c r="I75" s="140">
        <v>118</v>
      </c>
      <c r="J75" s="115">
        <v>1</v>
      </c>
      <c r="K75" s="116">
        <v>0.84745762711864403</v>
      </c>
    </row>
    <row r="76" spans="1:11" ht="14.1" customHeight="1" x14ac:dyDescent="0.2">
      <c r="A76" s="306">
        <v>91</v>
      </c>
      <c r="B76" s="307" t="s">
        <v>315</v>
      </c>
      <c r="C76" s="308"/>
      <c r="D76" s="113">
        <v>0.14660637221499515</v>
      </c>
      <c r="E76" s="115">
        <v>71</v>
      </c>
      <c r="F76" s="114">
        <v>51</v>
      </c>
      <c r="G76" s="114">
        <v>53</v>
      </c>
      <c r="H76" s="114" t="s">
        <v>513</v>
      </c>
      <c r="I76" s="140" t="s">
        <v>513</v>
      </c>
      <c r="J76" s="115" t="s">
        <v>513</v>
      </c>
      <c r="K76" s="116" t="s">
        <v>513</v>
      </c>
    </row>
    <row r="77" spans="1:11" ht="14.1" customHeight="1" x14ac:dyDescent="0.2">
      <c r="A77" s="306">
        <v>92</v>
      </c>
      <c r="B77" s="307" t="s">
        <v>316</v>
      </c>
      <c r="C77" s="308"/>
      <c r="D77" s="113">
        <v>0.9560387371203205</v>
      </c>
      <c r="E77" s="115">
        <v>463</v>
      </c>
      <c r="F77" s="114">
        <v>488</v>
      </c>
      <c r="G77" s="114">
        <v>517</v>
      </c>
      <c r="H77" s="114">
        <v>562</v>
      </c>
      <c r="I77" s="140">
        <v>584</v>
      </c>
      <c r="J77" s="115">
        <v>-121</v>
      </c>
      <c r="K77" s="116">
        <v>-20.719178082191782</v>
      </c>
    </row>
    <row r="78" spans="1:11" ht="14.1" customHeight="1" x14ac:dyDescent="0.2">
      <c r="A78" s="306">
        <v>93</v>
      </c>
      <c r="B78" s="307" t="s">
        <v>317</v>
      </c>
      <c r="C78" s="308"/>
      <c r="D78" s="113">
        <v>0.12595758739598176</v>
      </c>
      <c r="E78" s="115">
        <v>61</v>
      </c>
      <c r="F78" s="114">
        <v>61</v>
      </c>
      <c r="G78" s="114">
        <v>59</v>
      </c>
      <c r="H78" s="114">
        <v>60</v>
      </c>
      <c r="I78" s="140">
        <v>59</v>
      </c>
      <c r="J78" s="115">
        <v>2</v>
      </c>
      <c r="K78" s="116">
        <v>3.3898305084745761</v>
      </c>
    </row>
    <row r="79" spans="1:11" ht="14.1" customHeight="1" x14ac:dyDescent="0.2">
      <c r="A79" s="306">
        <v>94</v>
      </c>
      <c r="B79" s="307" t="s">
        <v>318</v>
      </c>
      <c r="C79" s="308"/>
      <c r="D79" s="113">
        <v>0.13215222284168576</v>
      </c>
      <c r="E79" s="115">
        <v>64</v>
      </c>
      <c r="F79" s="114">
        <v>67</v>
      </c>
      <c r="G79" s="114">
        <v>66</v>
      </c>
      <c r="H79" s="114">
        <v>77</v>
      </c>
      <c r="I79" s="140">
        <v>64</v>
      </c>
      <c r="J79" s="115">
        <v>0</v>
      </c>
      <c r="K79" s="116">
        <v>0</v>
      </c>
    </row>
    <row r="80" spans="1:11" ht="14.1" customHeight="1" x14ac:dyDescent="0.2">
      <c r="A80" s="306" t="s">
        <v>319</v>
      </c>
      <c r="B80" s="307" t="s">
        <v>320</v>
      </c>
      <c r="C80" s="308"/>
      <c r="D80" s="113">
        <v>1.0324392409506701E-2</v>
      </c>
      <c r="E80" s="115">
        <v>5</v>
      </c>
      <c r="F80" s="114">
        <v>5</v>
      </c>
      <c r="G80" s="114">
        <v>3</v>
      </c>
      <c r="H80" s="114" t="s">
        <v>513</v>
      </c>
      <c r="I80" s="140" t="s">
        <v>513</v>
      </c>
      <c r="J80" s="115" t="s">
        <v>513</v>
      </c>
      <c r="K80" s="116" t="s">
        <v>513</v>
      </c>
    </row>
    <row r="81" spans="1:11" ht="14.1" customHeight="1" x14ac:dyDescent="0.2">
      <c r="A81" s="310" t="s">
        <v>321</v>
      </c>
      <c r="B81" s="311" t="s">
        <v>224</v>
      </c>
      <c r="C81" s="312"/>
      <c r="D81" s="125">
        <v>0.91680604596419502</v>
      </c>
      <c r="E81" s="143">
        <v>444</v>
      </c>
      <c r="F81" s="144">
        <v>444</v>
      </c>
      <c r="G81" s="144">
        <v>449</v>
      </c>
      <c r="H81" s="144">
        <v>448</v>
      </c>
      <c r="I81" s="145">
        <v>451</v>
      </c>
      <c r="J81" s="143">
        <v>-7</v>
      </c>
      <c r="K81" s="146">
        <v>-1.5521064301552105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7809</v>
      </c>
      <c r="E12" s="114">
        <v>8102</v>
      </c>
      <c r="F12" s="114">
        <v>8221</v>
      </c>
      <c r="G12" s="114">
        <v>8280</v>
      </c>
      <c r="H12" s="140">
        <v>7949</v>
      </c>
      <c r="I12" s="115">
        <v>-140</v>
      </c>
      <c r="J12" s="116">
        <v>-1.7612278273996729</v>
      </c>
      <c r="K12"/>
      <c r="L12"/>
      <c r="M12"/>
      <c r="N12"/>
      <c r="O12"/>
      <c r="P12"/>
    </row>
    <row r="13" spans="1:16" s="110" customFormat="1" ht="14.45" customHeight="1" x14ac:dyDescent="0.2">
      <c r="A13" s="120" t="s">
        <v>105</v>
      </c>
      <c r="B13" s="119" t="s">
        <v>106</v>
      </c>
      <c r="C13" s="113">
        <v>46.612882571391985</v>
      </c>
      <c r="D13" s="115">
        <v>3640</v>
      </c>
      <c r="E13" s="114">
        <v>3754</v>
      </c>
      <c r="F13" s="114">
        <v>3808</v>
      </c>
      <c r="G13" s="114">
        <v>3768</v>
      </c>
      <c r="H13" s="140">
        <v>3641</v>
      </c>
      <c r="I13" s="115">
        <v>-1</v>
      </c>
      <c r="J13" s="116">
        <v>-2.7464982147761604E-2</v>
      </c>
      <c r="K13"/>
      <c r="L13"/>
      <c r="M13"/>
      <c r="N13"/>
      <c r="O13"/>
      <c r="P13"/>
    </row>
    <row r="14" spans="1:16" s="110" customFormat="1" ht="14.45" customHeight="1" x14ac:dyDescent="0.2">
      <c r="A14" s="120"/>
      <c r="B14" s="119" t="s">
        <v>107</v>
      </c>
      <c r="C14" s="113">
        <v>53.387117428608015</v>
      </c>
      <c r="D14" s="115">
        <v>4169</v>
      </c>
      <c r="E14" s="114">
        <v>4348</v>
      </c>
      <c r="F14" s="114">
        <v>4413</v>
      </c>
      <c r="G14" s="114">
        <v>4512</v>
      </c>
      <c r="H14" s="140">
        <v>4308</v>
      </c>
      <c r="I14" s="115">
        <v>-139</v>
      </c>
      <c r="J14" s="116">
        <v>-3.2265552460538531</v>
      </c>
      <c r="K14"/>
      <c r="L14"/>
      <c r="M14"/>
      <c r="N14"/>
      <c r="O14"/>
      <c r="P14"/>
    </row>
    <row r="15" spans="1:16" s="110" customFormat="1" ht="14.45" customHeight="1" x14ac:dyDescent="0.2">
      <c r="A15" s="118" t="s">
        <v>105</v>
      </c>
      <c r="B15" s="121" t="s">
        <v>108</v>
      </c>
      <c r="C15" s="113">
        <v>14.713791778716866</v>
      </c>
      <c r="D15" s="115">
        <v>1149</v>
      </c>
      <c r="E15" s="114">
        <v>1180</v>
      </c>
      <c r="F15" s="114">
        <v>1228</v>
      </c>
      <c r="G15" s="114">
        <v>1302</v>
      </c>
      <c r="H15" s="140">
        <v>1155</v>
      </c>
      <c r="I15" s="115">
        <v>-6</v>
      </c>
      <c r="J15" s="116">
        <v>-0.51948051948051943</v>
      </c>
      <c r="K15"/>
      <c r="L15"/>
      <c r="M15"/>
      <c r="N15"/>
      <c r="O15"/>
      <c r="P15"/>
    </row>
    <row r="16" spans="1:16" s="110" customFormat="1" ht="14.45" customHeight="1" x14ac:dyDescent="0.2">
      <c r="A16" s="118"/>
      <c r="B16" s="121" t="s">
        <v>109</v>
      </c>
      <c r="C16" s="113">
        <v>40.478934562684081</v>
      </c>
      <c r="D16" s="115">
        <v>3161</v>
      </c>
      <c r="E16" s="114">
        <v>3325</v>
      </c>
      <c r="F16" s="114">
        <v>3330</v>
      </c>
      <c r="G16" s="114">
        <v>3353</v>
      </c>
      <c r="H16" s="140">
        <v>3316</v>
      </c>
      <c r="I16" s="115">
        <v>-155</v>
      </c>
      <c r="J16" s="116">
        <v>-4.6743063932448736</v>
      </c>
      <c r="K16"/>
      <c r="L16"/>
      <c r="M16"/>
      <c r="N16"/>
      <c r="O16"/>
      <c r="P16"/>
    </row>
    <row r="17" spans="1:16" s="110" customFormat="1" ht="14.45" customHeight="1" x14ac:dyDescent="0.2">
      <c r="A17" s="118"/>
      <c r="B17" s="121" t="s">
        <v>110</v>
      </c>
      <c r="C17" s="113">
        <v>23.024715072352414</v>
      </c>
      <c r="D17" s="115">
        <v>1798</v>
      </c>
      <c r="E17" s="114">
        <v>1859</v>
      </c>
      <c r="F17" s="114">
        <v>1886</v>
      </c>
      <c r="G17" s="114">
        <v>1905</v>
      </c>
      <c r="H17" s="140">
        <v>1858</v>
      </c>
      <c r="I17" s="115">
        <v>-60</v>
      </c>
      <c r="J17" s="116">
        <v>-3.2292787944025836</v>
      </c>
      <c r="K17"/>
      <c r="L17"/>
      <c r="M17"/>
      <c r="N17"/>
      <c r="O17"/>
      <c r="P17"/>
    </row>
    <row r="18" spans="1:16" s="110" customFormat="1" ht="14.45" customHeight="1" x14ac:dyDescent="0.2">
      <c r="A18" s="120"/>
      <c r="B18" s="121" t="s">
        <v>111</v>
      </c>
      <c r="C18" s="113">
        <v>21.782558586246637</v>
      </c>
      <c r="D18" s="115">
        <v>1701</v>
      </c>
      <c r="E18" s="114">
        <v>1738</v>
      </c>
      <c r="F18" s="114">
        <v>1777</v>
      </c>
      <c r="G18" s="114">
        <v>1720</v>
      </c>
      <c r="H18" s="140">
        <v>1620</v>
      </c>
      <c r="I18" s="115">
        <v>81</v>
      </c>
      <c r="J18" s="116">
        <v>5</v>
      </c>
      <c r="K18"/>
      <c r="L18"/>
      <c r="M18"/>
      <c r="N18"/>
      <c r="O18"/>
      <c r="P18"/>
    </row>
    <row r="19" spans="1:16" s="110" customFormat="1" ht="14.45" customHeight="1" x14ac:dyDescent="0.2">
      <c r="A19" s="120"/>
      <c r="B19" s="121" t="s">
        <v>112</v>
      </c>
      <c r="C19" s="113">
        <v>2.7788449225252911</v>
      </c>
      <c r="D19" s="115">
        <v>217</v>
      </c>
      <c r="E19" s="114">
        <v>220</v>
      </c>
      <c r="F19" s="114">
        <v>245</v>
      </c>
      <c r="G19" s="114">
        <v>218</v>
      </c>
      <c r="H19" s="140">
        <v>216</v>
      </c>
      <c r="I19" s="115">
        <v>1</v>
      </c>
      <c r="J19" s="116">
        <v>0.46296296296296297</v>
      </c>
      <c r="K19"/>
      <c r="L19"/>
      <c r="M19"/>
      <c r="N19"/>
      <c r="O19"/>
      <c r="P19"/>
    </row>
    <row r="20" spans="1:16" s="110" customFormat="1" ht="14.45" customHeight="1" x14ac:dyDescent="0.2">
      <c r="A20" s="120" t="s">
        <v>113</v>
      </c>
      <c r="B20" s="119" t="s">
        <v>116</v>
      </c>
      <c r="C20" s="113">
        <v>96.030221539249581</v>
      </c>
      <c r="D20" s="115">
        <v>7499</v>
      </c>
      <c r="E20" s="114">
        <v>7776</v>
      </c>
      <c r="F20" s="114">
        <v>7911</v>
      </c>
      <c r="G20" s="114">
        <v>7950</v>
      </c>
      <c r="H20" s="140">
        <v>7638</v>
      </c>
      <c r="I20" s="115">
        <v>-139</v>
      </c>
      <c r="J20" s="116">
        <v>-1.8198481277821419</v>
      </c>
      <c r="K20"/>
      <c r="L20"/>
      <c r="M20"/>
      <c r="N20"/>
      <c r="O20"/>
      <c r="P20"/>
    </row>
    <row r="21" spans="1:16" s="110" customFormat="1" ht="14.45" customHeight="1" x14ac:dyDescent="0.2">
      <c r="A21" s="123"/>
      <c r="B21" s="124" t="s">
        <v>117</v>
      </c>
      <c r="C21" s="125">
        <v>3.9057497758996029</v>
      </c>
      <c r="D21" s="143">
        <v>305</v>
      </c>
      <c r="E21" s="144">
        <v>321</v>
      </c>
      <c r="F21" s="144">
        <v>305</v>
      </c>
      <c r="G21" s="144">
        <v>323</v>
      </c>
      <c r="H21" s="145">
        <v>305</v>
      </c>
      <c r="I21" s="143">
        <v>0</v>
      </c>
      <c r="J21" s="146">
        <v>0</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81559</v>
      </c>
      <c r="E23" s="114">
        <v>85580</v>
      </c>
      <c r="F23" s="114">
        <v>86543</v>
      </c>
      <c r="G23" s="114">
        <v>87005</v>
      </c>
      <c r="H23" s="140">
        <v>83851</v>
      </c>
      <c r="I23" s="115">
        <v>-2292</v>
      </c>
      <c r="J23" s="116">
        <v>-2.7334199949911153</v>
      </c>
      <c r="K23"/>
      <c r="L23"/>
      <c r="M23"/>
      <c r="N23"/>
      <c r="O23"/>
      <c r="P23"/>
    </row>
    <row r="24" spans="1:16" s="110" customFormat="1" ht="14.45" customHeight="1" x14ac:dyDescent="0.2">
      <c r="A24" s="120" t="s">
        <v>105</v>
      </c>
      <c r="B24" s="119" t="s">
        <v>106</v>
      </c>
      <c r="C24" s="113">
        <v>46.867911573216936</v>
      </c>
      <c r="D24" s="115">
        <v>38225</v>
      </c>
      <c r="E24" s="114">
        <v>39610</v>
      </c>
      <c r="F24" s="114">
        <v>40155</v>
      </c>
      <c r="G24" s="114">
        <v>40183</v>
      </c>
      <c r="H24" s="140">
        <v>38931</v>
      </c>
      <c r="I24" s="115">
        <v>-706</v>
      </c>
      <c r="J24" s="116">
        <v>-1.8134648480645243</v>
      </c>
      <c r="K24"/>
      <c r="L24"/>
      <c r="M24"/>
      <c r="N24"/>
      <c r="O24"/>
      <c r="P24"/>
    </row>
    <row r="25" spans="1:16" s="110" customFormat="1" ht="14.45" customHeight="1" x14ac:dyDescent="0.2">
      <c r="A25" s="120"/>
      <c r="B25" s="119" t="s">
        <v>107</v>
      </c>
      <c r="C25" s="113">
        <v>53.132088426783064</v>
      </c>
      <c r="D25" s="115">
        <v>43334</v>
      </c>
      <c r="E25" s="114">
        <v>45970</v>
      </c>
      <c r="F25" s="114">
        <v>46388</v>
      </c>
      <c r="G25" s="114">
        <v>46822</v>
      </c>
      <c r="H25" s="140">
        <v>44920</v>
      </c>
      <c r="I25" s="115">
        <v>-1586</v>
      </c>
      <c r="J25" s="116">
        <v>-3.5307212822796084</v>
      </c>
      <c r="K25"/>
      <c r="L25"/>
      <c r="M25"/>
      <c r="N25"/>
      <c r="O25"/>
      <c r="P25"/>
    </row>
    <row r="26" spans="1:16" s="110" customFormat="1" ht="14.45" customHeight="1" x14ac:dyDescent="0.2">
      <c r="A26" s="118" t="s">
        <v>105</v>
      </c>
      <c r="B26" s="121" t="s">
        <v>108</v>
      </c>
      <c r="C26" s="113">
        <v>15.201265341654508</v>
      </c>
      <c r="D26" s="115">
        <v>12398</v>
      </c>
      <c r="E26" s="114">
        <v>13314</v>
      </c>
      <c r="F26" s="114">
        <v>13458</v>
      </c>
      <c r="G26" s="114">
        <v>14111</v>
      </c>
      <c r="H26" s="140">
        <v>12350</v>
      </c>
      <c r="I26" s="115">
        <v>48</v>
      </c>
      <c r="J26" s="116">
        <v>0.38866396761133604</v>
      </c>
      <c r="K26"/>
      <c r="L26"/>
      <c r="M26"/>
      <c r="N26"/>
      <c r="O26"/>
      <c r="P26"/>
    </row>
    <row r="27" spans="1:16" s="110" customFormat="1" ht="14.45" customHeight="1" x14ac:dyDescent="0.2">
      <c r="A27" s="118"/>
      <c r="B27" s="121" t="s">
        <v>109</v>
      </c>
      <c r="C27" s="113">
        <v>39.563996615946735</v>
      </c>
      <c r="D27" s="115">
        <v>32268</v>
      </c>
      <c r="E27" s="114">
        <v>34236</v>
      </c>
      <c r="F27" s="114">
        <v>34293</v>
      </c>
      <c r="G27" s="114">
        <v>34505</v>
      </c>
      <c r="H27" s="140">
        <v>34250</v>
      </c>
      <c r="I27" s="115">
        <v>-1982</v>
      </c>
      <c r="J27" s="116">
        <v>-5.7868613138686129</v>
      </c>
      <c r="K27"/>
      <c r="L27"/>
      <c r="M27"/>
      <c r="N27"/>
      <c r="O27"/>
      <c r="P27"/>
    </row>
    <row r="28" spans="1:16" s="110" customFormat="1" ht="14.45" customHeight="1" x14ac:dyDescent="0.2">
      <c r="A28" s="118"/>
      <c r="B28" s="121" t="s">
        <v>110</v>
      </c>
      <c r="C28" s="113">
        <v>23.286209982957121</v>
      </c>
      <c r="D28" s="115">
        <v>18992</v>
      </c>
      <c r="E28" s="114">
        <v>19739</v>
      </c>
      <c r="F28" s="114">
        <v>20130</v>
      </c>
      <c r="G28" s="114">
        <v>20291</v>
      </c>
      <c r="H28" s="140">
        <v>20268</v>
      </c>
      <c r="I28" s="115">
        <v>-1276</v>
      </c>
      <c r="J28" s="116">
        <v>-6.2956384448391551</v>
      </c>
      <c r="K28"/>
      <c r="L28"/>
      <c r="M28"/>
      <c r="N28"/>
      <c r="O28"/>
      <c r="P28"/>
    </row>
    <row r="29" spans="1:16" s="110" customFormat="1" ht="14.45" customHeight="1" x14ac:dyDescent="0.2">
      <c r="A29" s="118"/>
      <c r="B29" s="121" t="s">
        <v>111</v>
      </c>
      <c r="C29" s="113">
        <v>21.948528059441632</v>
      </c>
      <c r="D29" s="115">
        <v>17901</v>
      </c>
      <c r="E29" s="114">
        <v>18291</v>
      </c>
      <c r="F29" s="114">
        <v>18662</v>
      </c>
      <c r="G29" s="114">
        <v>18098</v>
      </c>
      <c r="H29" s="140">
        <v>16983</v>
      </c>
      <c r="I29" s="115">
        <v>918</v>
      </c>
      <c r="J29" s="116">
        <v>5.4054054054054053</v>
      </c>
      <c r="K29"/>
      <c r="L29"/>
      <c r="M29"/>
      <c r="N29"/>
      <c r="O29"/>
      <c r="P29"/>
    </row>
    <row r="30" spans="1:16" s="110" customFormat="1" ht="14.45" customHeight="1" x14ac:dyDescent="0.2">
      <c r="A30" s="120"/>
      <c r="B30" s="121" t="s">
        <v>112</v>
      </c>
      <c r="C30" s="113">
        <v>2.9095501416152723</v>
      </c>
      <c r="D30" s="115">
        <v>2373</v>
      </c>
      <c r="E30" s="114">
        <v>2473</v>
      </c>
      <c r="F30" s="114">
        <v>2529</v>
      </c>
      <c r="G30" s="114">
        <v>2192</v>
      </c>
      <c r="H30" s="140">
        <v>2053</v>
      </c>
      <c r="I30" s="115">
        <v>320</v>
      </c>
      <c r="J30" s="116">
        <v>15.586945932781296</v>
      </c>
      <c r="K30"/>
      <c r="L30"/>
      <c r="M30"/>
      <c r="N30"/>
      <c r="O30"/>
      <c r="P30"/>
    </row>
    <row r="31" spans="1:16" s="110" customFormat="1" ht="14.45" customHeight="1" x14ac:dyDescent="0.2">
      <c r="A31" s="120" t="s">
        <v>113</v>
      </c>
      <c r="B31" s="119" t="s">
        <v>116</v>
      </c>
      <c r="C31" s="113">
        <v>95.87905687906914</v>
      </c>
      <c r="D31" s="115">
        <v>78198</v>
      </c>
      <c r="E31" s="114">
        <v>81803</v>
      </c>
      <c r="F31" s="114">
        <v>82799</v>
      </c>
      <c r="G31" s="114">
        <v>83226</v>
      </c>
      <c r="H31" s="140">
        <v>80446</v>
      </c>
      <c r="I31" s="115">
        <v>-2248</v>
      </c>
      <c r="J31" s="116">
        <v>-2.7944211023543746</v>
      </c>
      <c r="K31"/>
      <c r="L31"/>
      <c r="M31"/>
      <c r="N31"/>
      <c r="O31"/>
      <c r="P31"/>
    </row>
    <row r="32" spans="1:16" s="110" customFormat="1" ht="14.45" customHeight="1" x14ac:dyDescent="0.2">
      <c r="A32" s="123"/>
      <c r="B32" s="124" t="s">
        <v>117</v>
      </c>
      <c r="C32" s="125">
        <v>4.0216285143270518</v>
      </c>
      <c r="D32" s="143">
        <v>3280</v>
      </c>
      <c r="E32" s="144">
        <v>3688</v>
      </c>
      <c r="F32" s="144">
        <v>3655</v>
      </c>
      <c r="G32" s="144">
        <v>3688</v>
      </c>
      <c r="H32" s="145">
        <v>3300</v>
      </c>
      <c r="I32" s="143">
        <v>-20</v>
      </c>
      <c r="J32" s="146">
        <v>-0.60606060606060608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9127</v>
      </c>
      <c r="E56" s="114">
        <v>9511</v>
      </c>
      <c r="F56" s="114">
        <v>9605</v>
      </c>
      <c r="G56" s="114">
        <v>9673</v>
      </c>
      <c r="H56" s="140">
        <v>9393</v>
      </c>
      <c r="I56" s="115">
        <v>-266</v>
      </c>
      <c r="J56" s="116">
        <v>-2.8318960928350898</v>
      </c>
      <c r="K56"/>
      <c r="L56"/>
      <c r="M56"/>
      <c r="N56"/>
      <c r="O56"/>
      <c r="P56"/>
    </row>
    <row r="57" spans="1:16" s="110" customFormat="1" ht="14.45" customHeight="1" x14ac:dyDescent="0.2">
      <c r="A57" s="120" t="s">
        <v>105</v>
      </c>
      <c r="B57" s="119" t="s">
        <v>106</v>
      </c>
      <c r="C57" s="113">
        <v>45.765311712501372</v>
      </c>
      <c r="D57" s="115">
        <v>4177</v>
      </c>
      <c r="E57" s="114">
        <v>4311</v>
      </c>
      <c r="F57" s="114">
        <v>4394</v>
      </c>
      <c r="G57" s="114">
        <v>4371</v>
      </c>
      <c r="H57" s="140">
        <v>4265</v>
      </c>
      <c r="I57" s="115">
        <v>-88</v>
      </c>
      <c r="J57" s="116">
        <v>-2.0633059788980068</v>
      </c>
    </row>
    <row r="58" spans="1:16" s="110" customFormat="1" ht="14.45" customHeight="1" x14ac:dyDescent="0.2">
      <c r="A58" s="120"/>
      <c r="B58" s="119" t="s">
        <v>107</v>
      </c>
      <c r="C58" s="113">
        <v>54.234688287498628</v>
      </c>
      <c r="D58" s="115">
        <v>4950</v>
      </c>
      <c r="E58" s="114">
        <v>5200</v>
      </c>
      <c r="F58" s="114">
        <v>5211</v>
      </c>
      <c r="G58" s="114">
        <v>5302</v>
      </c>
      <c r="H58" s="140">
        <v>5128</v>
      </c>
      <c r="I58" s="115">
        <v>-178</v>
      </c>
      <c r="J58" s="116">
        <v>-3.4711388455538223</v>
      </c>
    </row>
    <row r="59" spans="1:16" s="110" customFormat="1" ht="14.45" customHeight="1" x14ac:dyDescent="0.2">
      <c r="A59" s="118" t="s">
        <v>105</v>
      </c>
      <c r="B59" s="121" t="s">
        <v>108</v>
      </c>
      <c r="C59" s="113">
        <v>13.925714911800153</v>
      </c>
      <c r="D59" s="115">
        <v>1271</v>
      </c>
      <c r="E59" s="114">
        <v>1346</v>
      </c>
      <c r="F59" s="114">
        <v>1374</v>
      </c>
      <c r="G59" s="114">
        <v>1458</v>
      </c>
      <c r="H59" s="140">
        <v>1294</v>
      </c>
      <c r="I59" s="115">
        <v>-23</v>
      </c>
      <c r="J59" s="116">
        <v>-1.777434312210201</v>
      </c>
    </row>
    <row r="60" spans="1:16" s="110" customFormat="1" ht="14.45" customHeight="1" x14ac:dyDescent="0.2">
      <c r="A60" s="118"/>
      <c r="B60" s="121" t="s">
        <v>109</v>
      </c>
      <c r="C60" s="113">
        <v>41.349841130711077</v>
      </c>
      <c r="D60" s="115">
        <v>3774</v>
      </c>
      <c r="E60" s="114">
        <v>3964</v>
      </c>
      <c r="F60" s="114">
        <v>3984</v>
      </c>
      <c r="G60" s="114">
        <v>3991</v>
      </c>
      <c r="H60" s="140">
        <v>4003</v>
      </c>
      <c r="I60" s="115">
        <v>-229</v>
      </c>
      <c r="J60" s="116">
        <v>-5.7207094678990753</v>
      </c>
    </row>
    <row r="61" spans="1:16" s="110" customFormat="1" ht="14.45" customHeight="1" x14ac:dyDescent="0.2">
      <c r="A61" s="118"/>
      <c r="B61" s="121" t="s">
        <v>110</v>
      </c>
      <c r="C61" s="113">
        <v>23.118220663964063</v>
      </c>
      <c r="D61" s="115">
        <v>2110</v>
      </c>
      <c r="E61" s="114">
        <v>2161</v>
      </c>
      <c r="F61" s="114">
        <v>2192</v>
      </c>
      <c r="G61" s="114">
        <v>2214</v>
      </c>
      <c r="H61" s="140">
        <v>2178</v>
      </c>
      <c r="I61" s="115">
        <v>-68</v>
      </c>
      <c r="J61" s="116">
        <v>-3.1221303948576677</v>
      </c>
    </row>
    <row r="62" spans="1:16" s="110" customFormat="1" ht="14.45" customHeight="1" x14ac:dyDescent="0.2">
      <c r="A62" s="120"/>
      <c r="B62" s="121" t="s">
        <v>111</v>
      </c>
      <c r="C62" s="113">
        <v>21.606223293524707</v>
      </c>
      <c r="D62" s="115">
        <v>1972</v>
      </c>
      <c r="E62" s="114">
        <v>2040</v>
      </c>
      <c r="F62" s="114">
        <v>2055</v>
      </c>
      <c r="G62" s="114">
        <v>2010</v>
      </c>
      <c r="H62" s="140">
        <v>1918</v>
      </c>
      <c r="I62" s="115">
        <v>54</v>
      </c>
      <c r="J62" s="116">
        <v>2.8154327424400418</v>
      </c>
    </row>
    <row r="63" spans="1:16" s="110" customFormat="1" ht="14.45" customHeight="1" x14ac:dyDescent="0.2">
      <c r="A63" s="120"/>
      <c r="B63" s="121" t="s">
        <v>112</v>
      </c>
      <c r="C63" s="113">
        <v>2.7719951791388189</v>
      </c>
      <c r="D63" s="115">
        <v>253</v>
      </c>
      <c r="E63" s="114">
        <v>254</v>
      </c>
      <c r="F63" s="114">
        <v>278</v>
      </c>
      <c r="G63" s="114">
        <v>244</v>
      </c>
      <c r="H63" s="140">
        <v>253</v>
      </c>
      <c r="I63" s="115">
        <v>0</v>
      </c>
      <c r="J63" s="116">
        <v>0</v>
      </c>
    </row>
    <row r="64" spans="1:16" s="110" customFormat="1" ht="14.45" customHeight="1" x14ac:dyDescent="0.2">
      <c r="A64" s="120" t="s">
        <v>113</v>
      </c>
      <c r="B64" s="119" t="s">
        <v>116</v>
      </c>
      <c r="C64" s="113">
        <v>96.274789087323327</v>
      </c>
      <c r="D64" s="115">
        <v>8787</v>
      </c>
      <c r="E64" s="114">
        <v>9158</v>
      </c>
      <c r="F64" s="114">
        <v>9253</v>
      </c>
      <c r="G64" s="114">
        <v>9304</v>
      </c>
      <c r="H64" s="140">
        <v>9046</v>
      </c>
      <c r="I64" s="115">
        <v>-259</v>
      </c>
      <c r="J64" s="116">
        <v>-2.863143931019235</v>
      </c>
    </row>
    <row r="65" spans="1:10" s="110" customFormat="1" ht="14.45" customHeight="1" x14ac:dyDescent="0.2">
      <c r="A65" s="123"/>
      <c r="B65" s="124" t="s">
        <v>117</v>
      </c>
      <c r="C65" s="125">
        <v>3.6704283992549578</v>
      </c>
      <c r="D65" s="143">
        <v>335</v>
      </c>
      <c r="E65" s="144">
        <v>346</v>
      </c>
      <c r="F65" s="144">
        <v>347</v>
      </c>
      <c r="G65" s="144">
        <v>361</v>
      </c>
      <c r="H65" s="145">
        <v>338</v>
      </c>
      <c r="I65" s="143">
        <v>-3</v>
      </c>
      <c r="J65" s="146">
        <v>-0.8875739644970414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7809</v>
      </c>
      <c r="G11" s="114">
        <v>8102</v>
      </c>
      <c r="H11" s="114">
        <v>8221</v>
      </c>
      <c r="I11" s="114">
        <v>8280</v>
      </c>
      <c r="J11" s="140">
        <v>7949</v>
      </c>
      <c r="K11" s="114">
        <v>-140</v>
      </c>
      <c r="L11" s="116">
        <v>-1.7612278273996729</v>
      </c>
    </row>
    <row r="12" spans="1:17" s="110" customFormat="1" ht="24" customHeight="1" x14ac:dyDescent="0.2">
      <c r="A12" s="604" t="s">
        <v>185</v>
      </c>
      <c r="B12" s="605"/>
      <c r="C12" s="605"/>
      <c r="D12" s="606"/>
      <c r="E12" s="113">
        <v>46.612882571391985</v>
      </c>
      <c r="F12" s="115">
        <v>3640</v>
      </c>
      <c r="G12" s="114">
        <v>3754</v>
      </c>
      <c r="H12" s="114">
        <v>3808</v>
      </c>
      <c r="I12" s="114">
        <v>3768</v>
      </c>
      <c r="J12" s="140">
        <v>3641</v>
      </c>
      <c r="K12" s="114">
        <v>-1</v>
      </c>
      <c r="L12" s="116">
        <v>-2.7464982147761604E-2</v>
      </c>
    </row>
    <row r="13" spans="1:17" s="110" customFormat="1" ht="15" customHeight="1" x14ac:dyDescent="0.2">
      <c r="A13" s="120"/>
      <c r="B13" s="612" t="s">
        <v>107</v>
      </c>
      <c r="C13" s="612"/>
      <c r="E13" s="113">
        <v>53.387117428608015</v>
      </c>
      <c r="F13" s="115">
        <v>4169</v>
      </c>
      <c r="G13" s="114">
        <v>4348</v>
      </c>
      <c r="H13" s="114">
        <v>4413</v>
      </c>
      <c r="I13" s="114">
        <v>4512</v>
      </c>
      <c r="J13" s="140">
        <v>4308</v>
      </c>
      <c r="K13" s="114">
        <v>-139</v>
      </c>
      <c r="L13" s="116">
        <v>-3.2265552460538531</v>
      </c>
    </row>
    <row r="14" spans="1:17" s="110" customFormat="1" ht="22.5" customHeight="1" x14ac:dyDescent="0.2">
      <c r="A14" s="604" t="s">
        <v>186</v>
      </c>
      <c r="B14" s="605"/>
      <c r="C14" s="605"/>
      <c r="D14" s="606"/>
      <c r="E14" s="113">
        <v>14.713791778716866</v>
      </c>
      <c r="F14" s="115">
        <v>1149</v>
      </c>
      <c r="G14" s="114">
        <v>1180</v>
      </c>
      <c r="H14" s="114">
        <v>1228</v>
      </c>
      <c r="I14" s="114">
        <v>1302</v>
      </c>
      <c r="J14" s="140">
        <v>1155</v>
      </c>
      <c r="K14" s="114">
        <v>-6</v>
      </c>
      <c r="L14" s="116">
        <v>-0.51948051948051943</v>
      </c>
    </row>
    <row r="15" spans="1:17" s="110" customFormat="1" ht="15" customHeight="1" x14ac:dyDescent="0.2">
      <c r="A15" s="120"/>
      <c r="B15" s="119"/>
      <c r="C15" s="258" t="s">
        <v>106</v>
      </c>
      <c r="E15" s="113">
        <v>46.910356832027851</v>
      </c>
      <c r="F15" s="115">
        <v>539</v>
      </c>
      <c r="G15" s="114">
        <v>548</v>
      </c>
      <c r="H15" s="114">
        <v>574</v>
      </c>
      <c r="I15" s="114">
        <v>582</v>
      </c>
      <c r="J15" s="140">
        <v>533</v>
      </c>
      <c r="K15" s="114">
        <v>6</v>
      </c>
      <c r="L15" s="116">
        <v>1.125703564727955</v>
      </c>
    </row>
    <row r="16" spans="1:17" s="110" customFormat="1" ht="15" customHeight="1" x14ac:dyDescent="0.2">
      <c r="A16" s="120"/>
      <c r="B16" s="119"/>
      <c r="C16" s="258" t="s">
        <v>107</v>
      </c>
      <c r="E16" s="113">
        <v>53.089643167972149</v>
      </c>
      <c r="F16" s="115">
        <v>610</v>
      </c>
      <c r="G16" s="114">
        <v>632</v>
      </c>
      <c r="H16" s="114">
        <v>654</v>
      </c>
      <c r="I16" s="114">
        <v>720</v>
      </c>
      <c r="J16" s="140">
        <v>622</v>
      </c>
      <c r="K16" s="114">
        <v>-12</v>
      </c>
      <c r="L16" s="116">
        <v>-1.9292604501607717</v>
      </c>
    </row>
    <row r="17" spans="1:12" s="110" customFormat="1" ht="15" customHeight="1" x14ac:dyDescent="0.2">
      <c r="A17" s="120"/>
      <c r="B17" s="121" t="s">
        <v>109</v>
      </c>
      <c r="C17" s="258"/>
      <c r="E17" s="113">
        <v>40.478934562684081</v>
      </c>
      <c r="F17" s="115">
        <v>3161</v>
      </c>
      <c r="G17" s="114">
        <v>3325</v>
      </c>
      <c r="H17" s="114">
        <v>3330</v>
      </c>
      <c r="I17" s="114">
        <v>3353</v>
      </c>
      <c r="J17" s="140">
        <v>3316</v>
      </c>
      <c r="K17" s="114">
        <v>-155</v>
      </c>
      <c r="L17" s="116">
        <v>-4.6743063932448736</v>
      </c>
    </row>
    <row r="18" spans="1:12" s="110" customFormat="1" ht="15" customHeight="1" x14ac:dyDescent="0.2">
      <c r="A18" s="120"/>
      <c r="B18" s="119"/>
      <c r="C18" s="258" t="s">
        <v>106</v>
      </c>
      <c r="E18" s="113">
        <v>41.505852578298004</v>
      </c>
      <c r="F18" s="115">
        <v>1312</v>
      </c>
      <c r="G18" s="114">
        <v>1365</v>
      </c>
      <c r="H18" s="114">
        <v>1364</v>
      </c>
      <c r="I18" s="114">
        <v>1354</v>
      </c>
      <c r="J18" s="140">
        <v>1339</v>
      </c>
      <c r="K18" s="114">
        <v>-27</v>
      </c>
      <c r="L18" s="116">
        <v>-2.0164301717699775</v>
      </c>
    </row>
    <row r="19" spans="1:12" s="110" customFormat="1" ht="15" customHeight="1" x14ac:dyDescent="0.2">
      <c r="A19" s="120"/>
      <c r="B19" s="119"/>
      <c r="C19" s="258" t="s">
        <v>107</v>
      </c>
      <c r="E19" s="113">
        <v>58.494147421701996</v>
      </c>
      <c r="F19" s="115">
        <v>1849</v>
      </c>
      <c r="G19" s="114">
        <v>1960</v>
      </c>
      <c r="H19" s="114">
        <v>1966</v>
      </c>
      <c r="I19" s="114">
        <v>1999</v>
      </c>
      <c r="J19" s="140">
        <v>1977</v>
      </c>
      <c r="K19" s="114">
        <v>-128</v>
      </c>
      <c r="L19" s="116">
        <v>-6.4744562468386446</v>
      </c>
    </row>
    <row r="20" spans="1:12" s="110" customFormat="1" ht="15" customHeight="1" x14ac:dyDescent="0.2">
      <c r="A20" s="120"/>
      <c r="B20" s="121" t="s">
        <v>110</v>
      </c>
      <c r="C20" s="258"/>
      <c r="E20" s="113">
        <v>23.024715072352414</v>
      </c>
      <c r="F20" s="115">
        <v>1798</v>
      </c>
      <c r="G20" s="114">
        <v>1859</v>
      </c>
      <c r="H20" s="114">
        <v>1886</v>
      </c>
      <c r="I20" s="114">
        <v>1905</v>
      </c>
      <c r="J20" s="140">
        <v>1858</v>
      </c>
      <c r="K20" s="114">
        <v>-60</v>
      </c>
      <c r="L20" s="116">
        <v>-3.2292787944025836</v>
      </c>
    </row>
    <row r="21" spans="1:12" s="110" customFormat="1" ht="15" customHeight="1" x14ac:dyDescent="0.2">
      <c r="A21" s="120"/>
      <c r="B21" s="119"/>
      <c r="C21" s="258" t="s">
        <v>106</v>
      </c>
      <c r="E21" s="113">
        <v>44.71635150166852</v>
      </c>
      <c r="F21" s="115">
        <v>804</v>
      </c>
      <c r="G21" s="114">
        <v>834</v>
      </c>
      <c r="H21" s="114">
        <v>846</v>
      </c>
      <c r="I21" s="114">
        <v>851</v>
      </c>
      <c r="J21" s="140">
        <v>839</v>
      </c>
      <c r="K21" s="114">
        <v>-35</v>
      </c>
      <c r="L21" s="116">
        <v>-4.171632896305125</v>
      </c>
    </row>
    <row r="22" spans="1:12" s="110" customFormat="1" ht="15" customHeight="1" x14ac:dyDescent="0.2">
      <c r="A22" s="120"/>
      <c r="B22" s="119"/>
      <c r="C22" s="258" t="s">
        <v>107</v>
      </c>
      <c r="E22" s="113">
        <v>55.28364849833148</v>
      </c>
      <c r="F22" s="115">
        <v>994</v>
      </c>
      <c r="G22" s="114">
        <v>1025</v>
      </c>
      <c r="H22" s="114">
        <v>1040</v>
      </c>
      <c r="I22" s="114">
        <v>1054</v>
      </c>
      <c r="J22" s="140">
        <v>1019</v>
      </c>
      <c r="K22" s="114">
        <v>-25</v>
      </c>
      <c r="L22" s="116">
        <v>-2.4533856722276743</v>
      </c>
    </row>
    <row r="23" spans="1:12" s="110" customFormat="1" ht="15" customHeight="1" x14ac:dyDescent="0.2">
      <c r="A23" s="120"/>
      <c r="B23" s="121" t="s">
        <v>111</v>
      </c>
      <c r="C23" s="258"/>
      <c r="E23" s="113">
        <v>21.782558586246637</v>
      </c>
      <c r="F23" s="115">
        <v>1701</v>
      </c>
      <c r="G23" s="114">
        <v>1738</v>
      </c>
      <c r="H23" s="114">
        <v>1777</v>
      </c>
      <c r="I23" s="114">
        <v>1720</v>
      </c>
      <c r="J23" s="140">
        <v>1620</v>
      </c>
      <c r="K23" s="114">
        <v>81</v>
      </c>
      <c r="L23" s="116">
        <v>5</v>
      </c>
    </row>
    <row r="24" spans="1:12" s="110" customFormat="1" ht="15" customHeight="1" x14ac:dyDescent="0.2">
      <c r="A24" s="120"/>
      <c r="B24" s="119"/>
      <c r="C24" s="258" t="s">
        <v>106</v>
      </c>
      <c r="E24" s="113">
        <v>57.907113462669017</v>
      </c>
      <c r="F24" s="115">
        <v>985</v>
      </c>
      <c r="G24" s="114">
        <v>1007</v>
      </c>
      <c r="H24" s="114">
        <v>1024</v>
      </c>
      <c r="I24" s="114">
        <v>981</v>
      </c>
      <c r="J24" s="140">
        <v>930</v>
      </c>
      <c r="K24" s="114">
        <v>55</v>
      </c>
      <c r="L24" s="116">
        <v>5.913978494623656</v>
      </c>
    </row>
    <row r="25" spans="1:12" s="110" customFormat="1" ht="15" customHeight="1" x14ac:dyDescent="0.2">
      <c r="A25" s="120"/>
      <c r="B25" s="119"/>
      <c r="C25" s="258" t="s">
        <v>107</v>
      </c>
      <c r="E25" s="113">
        <v>42.092886537330983</v>
      </c>
      <c r="F25" s="115">
        <v>716</v>
      </c>
      <c r="G25" s="114">
        <v>731</v>
      </c>
      <c r="H25" s="114">
        <v>753</v>
      </c>
      <c r="I25" s="114">
        <v>739</v>
      </c>
      <c r="J25" s="140">
        <v>690</v>
      </c>
      <c r="K25" s="114">
        <v>26</v>
      </c>
      <c r="L25" s="116">
        <v>3.7681159420289854</v>
      </c>
    </row>
    <row r="26" spans="1:12" s="110" customFormat="1" ht="15" customHeight="1" x14ac:dyDescent="0.2">
      <c r="A26" s="120"/>
      <c r="C26" s="121" t="s">
        <v>187</v>
      </c>
      <c r="D26" s="110" t="s">
        <v>188</v>
      </c>
      <c r="E26" s="113">
        <v>2.7788449225252911</v>
      </c>
      <c r="F26" s="115">
        <v>217</v>
      </c>
      <c r="G26" s="114">
        <v>220</v>
      </c>
      <c r="H26" s="114">
        <v>245</v>
      </c>
      <c r="I26" s="114">
        <v>218</v>
      </c>
      <c r="J26" s="140">
        <v>216</v>
      </c>
      <c r="K26" s="114">
        <v>1</v>
      </c>
      <c r="L26" s="116">
        <v>0.46296296296296297</v>
      </c>
    </row>
    <row r="27" spans="1:12" s="110" customFormat="1" ht="15" customHeight="1" x14ac:dyDescent="0.2">
      <c r="A27" s="120"/>
      <c r="B27" s="119"/>
      <c r="D27" s="259" t="s">
        <v>106</v>
      </c>
      <c r="E27" s="113">
        <v>58.986175115207374</v>
      </c>
      <c r="F27" s="115">
        <v>128</v>
      </c>
      <c r="G27" s="114">
        <v>128</v>
      </c>
      <c r="H27" s="114">
        <v>143</v>
      </c>
      <c r="I27" s="114">
        <v>120</v>
      </c>
      <c r="J27" s="140">
        <v>114</v>
      </c>
      <c r="K27" s="114">
        <v>14</v>
      </c>
      <c r="L27" s="116">
        <v>12.280701754385966</v>
      </c>
    </row>
    <row r="28" spans="1:12" s="110" customFormat="1" ht="15" customHeight="1" x14ac:dyDescent="0.2">
      <c r="A28" s="120"/>
      <c r="B28" s="119"/>
      <c r="D28" s="259" t="s">
        <v>107</v>
      </c>
      <c r="E28" s="113">
        <v>41.013824884792626</v>
      </c>
      <c r="F28" s="115">
        <v>89</v>
      </c>
      <c r="G28" s="114">
        <v>92</v>
      </c>
      <c r="H28" s="114">
        <v>102</v>
      </c>
      <c r="I28" s="114">
        <v>98</v>
      </c>
      <c r="J28" s="140">
        <v>102</v>
      </c>
      <c r="K28" s="114">
        <v>-13</v>
      </c>
      <c r="L28" s="116">
        <v>-12.745098039215685</v>
      </c>
    </row>
    <row r="29" spans="1:12" s="110" customFormat="1" ht="24" customHeight="1" x14ac:dyDescent="0.2">
      <c r="A29" s="604" t="s">
        <v>189</v>
      </c>
      <c r="B29" s="605"/>
      <c r="C29" s="605"/>
      <c r="D29" s="606"/>
      <c r="E29" s="113">
        <v>96.030221539249581</v>
      </c>
      <c r="F29" s="115">
        <v>7499</v>
      </c>
      <c r="G29" s="114">
        <v>7776</v>
      </c>
      <c r="H29" s="114">
        <v>7911</v>
      </c>
      <c r="I29" s="114">
        <v>7950</v>
      </c>
      <c r="J29" s="140">
        <v>7638</v>
      </c>
      <c r="K29" s="114">
        <v>-139</v>
      </c>
      <c r="L29" s="116">
        <v>-1.8198481277821419</v>
      </c>
    </row>
    <row r="30" spans="1:12" s="110" customFormat="1" ht="15" customHeight="1" x14ac:dyDescent="0.2">
      <c r="A30" s="120"/>
      <c r="B30" s="119"/>
      <c r="C30" s="258" t="s">
        <v>106</v>
      </c>
      <c r="E30" s="113">
        <v>46.352847046272835</v>
      </c>
      <c r="F30" s="115">
        <v>3476</v>
      </c>
      <c r="G30" s="114">
        <v>3591</v>
      </c>
      <c r="H30" s="114">
        <v>3638</v>
      </c>
      <c r="I30" s="114">
        <v>3597</v>
      </c>
      <c r="J30" s="140">
        <v>3473</v>
      </c>
      <c r="K30" s="114">
        <v>3</v>
      </c>
      <c r="L30" s="116">
        <v>8.6380650734235537E-2</v>
      </c>
    </row>
    <row r="31" spans="1:12" s="110" customFormat="1" ht="15" customHeight="1" x14ac:dyDescent="0.2">
      <c r="A31" s="120"/>
      <c r="B31" s="119"/>
      <c r="C31" s="258" t="s">
        <v>107</v>
      </c>
      <c r="E31" s="113">
        <v>53.647152953727165</v>
      </c>
      <c r="F31" s="115">
        <v>4023</v>
      </c>
      <c r="G31" s="114">
        <v>4185</v>
      </c>
      <c r="H31" s="114">
        <v>4273</v>
      </c>
      <c r="I31" s="114">
        <v>4353</v>
      </c>
      <c r="J31" s="140">
        <v>4165</v>
      </c>
      <c r="K31" s="114">
        <v>-142</v>
      </c>
      <c r="L31" s="116">
        <v>-3.4093637454981991</v>
      </c>
    </row>
    <row r="32" spans="1:12" s="110" customFormat="1" ht="15" customHeight="1" x14ac:dyDescent="0.2">
      <c r="A32" s="120"/>
      <c r="B32" s="119" t="s">
        <v>117</v>
      </c>
      <c r="C32" s="258"/>
      <c r="E32" s="113">
        <v>3.9057497758996029</v>
      </c>
      <c r="F32" s="114">
        <v>305</v>
      </c>
      <c r="G32" s="114">
        <v>321</v>
      </c>
      <c r="H32" s="114">
        <v>305</v>
      </c>
      <c r="I32" s="114">
        <v>323</v>
      </c>
      <c r="J32" s="140">
        <v>305</v>
      </c>
      <c r="K32" s="114">
        <v>0</v>
      </c>
      <c r="L32" s="116">
        <v>0</v>
      </c>
    </row>
    <row r="33" spans="1:12" s="110" customFormat="1" ht="15" customHeight="1" x14ac:dyDescent="0.2">
      <c r="A33" s="120"/>
      <c r="B33" s="119"/>
      <c r="C33" s="258" t="s">
        <v>106</v>
      </c>
      <c r="E33" s="113">
        <v>52.786885245901637</v>
      </c>
      <c r="F33" s="114">
        <v>161</v>
      </c>
      <c r="G33" s="114">
        <v>160</v>
      </c>
      <c r="H33" s="114">
        <v>166</v>
      </c>
      <c r="I33" s="114">
        <v>167</v>
      </c>
      <c r="J33" s="140">
        <v>165</v>
      </c>
      <c r="K33" s="114">
        <v>-4</v>
      </c>
      <c r="L33" s="116">
        <v>-2.4242424242424243</v>
      </c>
    </row>
    <row r="34" spans="1:12" s="110" customFormat="1" ht="15" customHeight="1" x14ac:dyDescent="0.2">
      <c r="A34" s="120"/>
      <c r="B34" s="119"/>
      <c r="C34" s="258" t="s">
        <v>107</v>
      </c>
      <c r="E34" s="113">
        <v>47.213114754098363</v>
      </c>
      <c r="F34" s="114">
        <v>144</v>
      </c>
      <c r="G34" s="114">
        <v>161</v>
      </c>
      <c r="H34" s="114">
        <v>139</v>
      </c>
      <c r="I34" s="114">
        <v>156</v>
      </c>
      <c r="J34" s="140">
        <v>140</v>
      </c>
      <c r="K34" s="114">
        <v>4</v>
      </c>
      <c r="L34" s="116">
        <v>2.8571428571428572</v>
      </c>
    </row>
    <row r="35" spans="1:12" s="110" customFormat="1" ht="24" customHeight="1" x14ac:dyDescent="0.2">
      <c r="A35" s="604" t="s">
        <v>192</v>
      </c>
      <c r="B35" s="605"/>
      <c r="C35" s="605"/>
      <c r="D35" s="606"/>
      <c r="E35" s="113">
        <v>13.369189396849789</v>
      </c>
      <c r="F35" s="114">
        <v>1044</v>
      </c>
      <c r="G35" s="114">
        <v>1088</v>
      </c>
      <c r="H35" s="114">
        <v>1111</v>
      </c>
      <c r="I35" s="114">
        <v>1217</v>
      </c>
      <c r="J35" s="114">
        <v>1073</v>
      </c>
      <c r="K35" s="318">
        <v>-29</v>
      </c>
      <c r="L35" s="319">
        <v>-2.7027027027027026</v>
      </c>
    </row>
    <row r="36" spans="1:12" s="110" customFormat="1" ht="15" customHeight="1" x14ac:dyDescent="0.2">
      <c r="A36" s="120"/>
      <c r="B36" s="119"/>
      <c r="C36" s="258" t="s">
        <v>106</v>
      </c>
      <c r="E36" s="113">
        <v>46.551724137931032</v>
      </c>
      <c r="F36" s="114">
        <v>486</v>
      </c>
      <c r="G36" s="114">
        <v>489</v>
      </c>
      <c r="H36" s="114">
        <v>511</v>
      </c>
      <c r="I36" s="114">
        <v>543</v>
      </c>
      <c r="J36" s="114">
        <v>493</v>
      </c>
      <c r="K36" s="318">
        <v>-7</v>
      </c>
      <c r="L36" s="116">
        <v>-1.4198782961460445</v>
      </c>
    </row>
    <row r="37" spans="1:12" s="110" customFormat="1" ht="15" customHeight="1" x14ac:dyDescent="0.2">
      <c r="A37" s="120"/>
      <c r="B37" s="119"/>
      <c r="C37" s="258" t="s">
        <v>107</v>
      </c>
      <c r="E37" s="113">
        <v>53.448275862068968</v>
      </c>
      <c r="F37" s="114">
        <v>558</v>
      </c>
      <c r="G37" s="114">
        <v>599</v>
      </c>
      <c r="H37" s="114">
        <v>600</v>
      </c>
      <c r="I37" s="114">
        <v>674</v>
      </c>
      <c r="J37" s="140">
        <v>580</v>
      </c>
      <c r="K37" s="114">
        <v>-22</v>
      </c>
      <c r="L37" s="116">
        <v>-3.7931034482758621</v>
      </c>
    </row>
    <row r="38" spans="1:12" s="110" customFormat="1" ht="15" customHeight="1" x14ac:dyDescent="0.2">
      <c r="A38" s="120"/>
      <c r="B38" s="119" t="s">
        <v>328</v>
      </c>
      <c r="C38" s="258"/>
      <c r="E38" s="113">
        <v>59.124087591240873</v>
      </c>
      <c r="F38" s="114">
        <v>4617</v>
      </c>
      <c r="G38" s="114">
        <v>4779</v>
      </c>
      <c r="H38" s="114">
        <v>4819</v>
      </c>
      <c r="I38" s="114">
        <v>4740</v>
      </c>
      <c r="J38" s="140">
        <v>4573</v>
      </c>
      <c r="K38" s="114">
        <v>44</v>
      </c>
      <c r="L38" s="116">
        <v>0.96216925431882794</v>
      </c>
    </row>
    <row r="39" spans="1:12" s="110" customFormat="1" ht="15" customHeight="1" x14ac:dyDescent="0.2">
      <c r="A39" s="120"/>
      <c r="B39" s="119"/>
      <c r="C39" s="258" t="s">
        <v>106</v>
      </c>
      <c r="E39" s="113">
        <v>46.545375785141864</v>
      </c>
      <c r="F39" s="115">
        <v>2149</v>
      </c>
      <c r="G39" s="114">
        <v>2227</v>
      </c>
      <c r="H39" s="114">
        <v>2230</v>
      </c>
      <c r="I39" s="114">
        <v>2160</v>
      </c>
      <c r="J39" s="140">
        <v>2079</v>
      </c>
      <c r="K39" s="114">
        <v>70</v>
      </c>
      <c r="L39" s="116">
        <v>3.3670033670033672</v>
      </c>
    </row>
    <row r="40" spans="1:12" s="110" customFormat="1" ht="15" customHeight="1" x14ac:dyDescent="0.2">
      <c r="A40" s="120"/>
      <c r="B40" s="119"/>
      <c r="C40" s="258" t="s">
        <v>107</v>
      </c>
      <c r="E40" s="113">
        <v>53.454624214858136</v>
      </c>
      <c r="F40" s="115">
        <v>2468</v>
      </c>
      <c r="G40" s="114">
        <v>2552</v>
      </c>
      <c r="H40" s="114">
        <v>2589</v>
      </c>
      <c r="I40" s="114">
        <v>2580</v>
      </c>
      <c r="J40" s="140">
        <v>2494</v>
      </c>
      <c r="K40" s="114">
        <v>-26</v>
      </c>
      <c r="L40" s="116">
        <v>-1.0425020048115476</v>
      </c>
    </row>
    <row r="41" spans="1:12" s="110" customFormat="1" ht="15" customHeight="1" x14ac:dyDescent="0.2">
      <c r="A41" s="120"/>
      <c r="B41" s="320" t="s">
        <v>515</v>
      </c>
      <c r="C41" s="258"/>
      <c r="E41" s="113">
        <v>8.0420028172621336</v>
      </c>
      <c r="F41" s="115">
        <v>628</v>
      </c>
      <c r="G41" s="114">
        <v>662</v>
      </c>
      <c r="H41" s="114">
        <v>664</v>
      </c>
      <c r="I41" s="114">
        <v>688</v>
      </c>
      <c r="J41" s="140">
        <v>668</v>
      </c>
      <c r="K41" s="114">
        <v>-40</v>
      </c>
      <c r="L41" s="116">
        <v>-5.9880239520958085</v>
      </c>
    </row>
    <row r="42" spans="1:12" s="110" customFormat="1" ht="15" customHeight="1" x14ac:dyDescent="0.2">
      <c r="A42" s="120"/>
      <c r="B42" s="119"/>
      <c r="C42" s="268" t="s">
        <v>106</v>
      </c>
      <c r="D42" s="182"/>
      <c r="E42" s="113">
        <v>46.178343949044589</v>
      </c>
      <c r="F42" s="115">
        <v>290</v>
      </c>
      <c r="G42" s="114">
        <v>306</v>
      </c>
      <c r="H42" s="114">
        <v>307</v>
      </c>
      <c r="I42" s="114">
        <v>315</v>
      </c>
      <c r="J42" s="140">
        <v>305</v>
      </c>
      <c r="K42" s="114">
        <v>-15</v>
      </c>
      <c r="L42" s="116">
        <v>-4.918032786885246</v>
      </c>
    </row>
    <row r="43" spans="1:12" s="110" customFormat="1" ht="15" customHeight="1" x14ac:dyDescent="0.2">
      <c r="A43" s="120"/>
      <c r="B43" s="119"/>
      <c r="C43" s="268" t="s">
        <v>107</v>
      </c>
      <c r="D43" s="182"/>
      <c r="E43" s="113">
        <v>53.821656050955411</v>
      </c>
      <c r="F43" s="115">
        <v>338</v>
      </c>
      <c r="G43" s="114">
        <v>356</v>
      </c>
      <c r="H43" s="114">
        <v>357</v>
      </c>
      <c r="I43" s="114">
        <v>373</v>
      </c>
      <c r="J43" s="140">
        <v>363</v>
      </c>
      <c r="K43" s="114">
        <v>-25</v>
      </c>
      <c r="L43" s="116">
        <v>-6.887052341597796</v>
      </c>
    </row>
    <row r="44" spans="1:12" s="110" customFormat="1" ht="15" customHeight="1" x14ac:dyDescent="0.2">
      <c r="A44" s="120"/>
      <c r="B44" s="119" t="s">
        <v>205</v>
      </c>
      <c r="C44" s="268"/>
      <c r="D44" s="182"/>
      <c r="E44" s="113">
        <v>19.464720194647203</v>
      </c>
      <c r="F44" s="115">
        <v>1520</v>
      </c>
      <c r="G44" s="114">
        <v>1573</v>
      </c>
      <c r="H44" s="114">
        <v>1627</v>
      </c>
      <c r="I44" s="114">
        <v>1635</v>
      </c>
      <c r="J44" s="140">
        <v>1635</v>
      </c>
      <c r="K44" s="114">
        <v>-115</v>
      </c>
      <c r="L44" s="116">
        <v>-7.0336391437308867</v>
      </c>
    </row>
    <row r="45" spans="1:12" s="110" customFormat="1" ht="15" customHeight="1" x14ac:dyDescent="0.2">
      <c r="A45" s="120"/>
      <c r="B45" s="119"/>
      <c r="C45" s="268" t="s">
        <v>106</v>
      </c>
      <c r="D45" s="182"/>
      <c r="E45" s="113">
        <v>47.039473684210527</v>
      </c>
      <c r="F45" s="115">
        <v>715</v>
      </c>
      <c r="G45" s="114">
        <v>732</v>
      </c>
      <c r="H45" s="114">
        <v>760</v>
      </c>
      <c r="I45" s="114">
        <v>750</v>
      </c>
      <c r="J45" s="140">
        <v>764</v>
      </c>
      <c r="K45" s="114">
        <v>-49</v>
      </c>
      <c r="L45" s="116">
        <v>-6.4136125654450264</v>
      </c>
    </row>
    <row r="46" spans="1:12" s="110" customFormat="1" ht="15" customHeight="1" x14ac:dyDescent="0.2">
      <c r="A46" s="123"/>
      <c r="B46" s="124"/>
      <c r="C46" s="260" t="s">
        <v>107</v>
      </c>
      <c r="D46" s="261"/>
      <c r="E46" s="125">
        <v>52.960526315789473</v>
      </c>
      <c r="F46" s="143">
        <v>805</v>
      </c>
      <c r="G46" s="144">
        <v>841</v>
      </c>
      <c r="H46" s="144">
        <v>867</v>
      </c>
      <c r="I46" s="144">
        <v>885</v>
      </c>
      <c r="J46" s="145">
        <v>871</v>
      </c>
      <c r="K46" s="144">
        <v>-66</v>
      </c>
      <c r="L46" s="146">
        <v>-7.5774971297359359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7809</v>
      </c>
      <c r="E11" s="114">
        <v>8102</v>
      </c>
      <c r="F11" s="114">
        <v>8221</v>
      </c>
      <c r="G11" s="114">
        <v>8280</v>
      </c>
      <c r="H11" s="140">
        <v>7949</v>
      </c>
      <c r="I11" s="115">
        <v>-140</v>
      </c>
      <c r="J11" s="116">
        <v>-1.7612278273996729</v>
      </c>
    </row>
    <row r="12" spans="1:15" s="110" customFormat="1" ht="24.95" customHeight="1" x14ac:dyDescent="0.2">
      <c r="A12" s="193" t="s">
        <v>132</v>
      </c>
      <c r="B12" s="194" t="s">
        <v>133</v>
      </c>
      <c r="C12" s="113">
        <v>4.3795620437956204</v>
      </c>
      <c r="D12" s="115">
        <v>342</v>
      </c>
      <c r="E12" s="114">
        <v>375</v>
      </c>
      <c r="F12" s="114">
        <v>384</v>
      </c>
      <c r="G12" s="114">
        <v>356</v>
      </c>
      <c r="H12" s="140">
        <v>327</v>
      </c>
      <c r="I12" s="115">
        <v>15</v>
      </c>
      <c r="J12" s="116">
        <v>4.5871559633027523</v>
      </c>
    </row>
    <row r="13" spans="1:15" s="110" customFormat="1" ht="24.95" customHeight="1" x14ac:dyDescent="0.2">
      <c r="A13" s="193" t="s">
        <v>134</v>
      </c>
      <c r="B13" s="199" t="s">
        <v>214</v>
      </c>
      <c r="C13" s="113">
        <v>0.94762453579203487</v>
      </c>
      <c r="D13" s="115">
        <v>74</v>
      </c>
      <c r="E13" s="114">
        <v>74</v>
      </c>
      <c r="F13" s="114">
        <v>71</v>
      </c>
      <c r="G13" s="114">
        <v>65</v>
      </c>
      <c r="H13" s="140">
        <v>71</v>
      </c>
      <c r="I13" s="115">
        <v>3</v>
      </c>
      <c r="J13" s="116">
        <v>4.225352112676056</v>
      </c>
    </row>
    <row r="14" spans="1:15" s="287" customFormat="1" ht="24.95" customHeight="1" x14ac:dyDescent="0.2">
      <c r="A14" s="193" t="s">
        <v>215</v>
      </c>
      <c r="B14" s="199" t="s">
        <v>137</v>
      </c>
      <c r="C14" s="113">
        <v>5.1863234729158663</v>
      </c>
      <c r="D14" s="115">
        <v>405</v>
      </c>
      <c r="E14" s="114">
        <v>428</v>
      </c>
      <c r="F14" s="114">
        <v>436</v>
      </c>
      <c r="G14" s="114">
        <v>442</v>
      </c>
      <c r="H14" s="140">
        <v>425</v>
      </c>
      <c r="I14" s="115">
        <v>-20</v>
      </c>
      <c r="J14" s="116">
        <v>-4.7058823529411766</v>
      </c>
      <c r="K14" s="110"/>
      <c r="L14" s="110"/>
      <c r="M14" s="110"/>
      <c r="N14" s="110"/>
      <c r="O14" s="110"/>
    </row>
    <row r="15" spans="1:15" s="110" customFormat="1" ht="24.95" customHeight="1" x14ac:dyDescent="0.2">
      <c r="A15" s="193" t="s">
        <v>216</v>
      </c>
      <c r="B15" s="199" t="s">
        <v>217</v>
      </c>
      <c r="C15" s="113">
        <v>1.6775515430913048</v>
      </c>
      <c r="D15" s="115">
        <v>131</v>
      </c>
      <c r="E15" s="114">
        <v>140</v>
      </c>
      <c r="F15" s="114">
        <v>137</v>
      </c>
      <c r="G15" s="114">
        <v>143</v>
      </c>
      <c r="H15" s="140">
        <v>146</v>
      </c>
      <c r="I15" s="115">
        <v>-15</v>
      </c>
      <c r="J15" s="116">
        <v>-10.273972602739725</v>
      </c>
    </row>
    <row r="16" spans="1:15" s="287" customFormat="1" ht="24.95" customHeight="1" x14ac:dyDescent="0.2">
      <c r="A16" s="193" t="s">
        <v>218</v>
      </c>
      <c r="B16" s="199" t="s">
        <v>141</v>
      </c>
      <c r="C16" s="113">
        <v>2.8812908182865926</v>
      </c>
      <c r="D16" s="115">
        <v>225</v>
      </c>
      <c r="E16" s="114">
        <v>237</v>
      </c>
      <c r="F16" s="114">
        <v>241</v>
      </c>
      <c r="G16" s="114">
        <v>243</v>
      </c>
      <c r="H16" s="140">
        <v>223</v>
      </c>
      <c r="I16" s="115">
        <v>2</v>
      </c>
      <c r="J16" s="116">
        <v>0.89686098654708524</v>
      </c>
      <c r="K16" s="110"/>
      <c r="L16" s="110"/>
      <c r="M16" s="110"/>
      <c r="N16" s="110"/>
      <c r="O16" s="110"/>
    </row>
    <row r="17" spans="1:15" s="110" customFormat="1" ht="24.95" customHeight="1" x14ac:dyDescent="0.2">
      <c r="A17" s="193" t="s">
        <v>142</v>
      </c>
      <c r="B17" s="199" t="s">
        <v>220</v>
      </c>
      <c r="C17" s="113">
        <v>0.62748111153796904</v>
      </c>
      <c r="D17" s="115">
        <v>49</v>
      </c>
      <c r="E17" s="114">
        <v>51</v>
      </c>
      <c r="F17" s="114">
        <v>58</v>
      </c>
      <c r="G17" s="114">
        <v>56</v>
      </c>
      <c r="H17" s="140">
        <v>56</v>
      </c>
      <c r="I17" s="115">
        <v>-7</v>
      </c>
      <c r="J17" s="116">
        <v>-12.5</v>
      </c>
    </row>
    <row r="18" spans="1:15" s="287" customFormat="1" ht="24.95" customHeight="1" x14ac:dyDescent="0.2">
      <c r="A18" s="201" t="s">
        <v>144</v>
      </c>
      <c r="B18" s="202" t="s">
        <v>145</v>
      </c>
      <c r="C18" s="113">
        <v>6.8254578050966836</v>
      </c>
      <c r="D18" s="115">
        <v>533</v>
      </c>
      <c r="E18" s="114">
        <v>528</v>
      </c>
      <c r="F18" s="114">
        <v>541</v>
      </c>
      <c r="G18" s="114">
        <v>523</v>
      </c>
      <c r="H18" s="140">
        <v>512</v>
      </c>
      <c r="I18" s="115">
        <v>21</v>
      </c>
      <c r="J18" s="116">
        <v>4.1015625</v>
      </c>
      <c r="K18" s="110"/>
      <c r="L18" s="110"/>
      <c r="M18" s="110"/>
      <c r="N18" s="110"/>
      <c r="O18" s="110"/>
    </row>
    <row r="19" spans="1:15" s="110" customFormat="1" ht="24.95" customHeight="1" x14ac:dyDescent="0.2">
      <c r="A19" s="193" t="s">
        <v>146</v>
      </c>
      <c r="B19" s="199" t="s">
        <v>147</v>
      </c>
      <c r="C19" s="113">
        <v>13.663721347163529</v>
      </c>
      <c r="D19" s="115">
        <v>1067</v>
      </c>
      <c r="E19" s="114">
        <v>1108</v>
      </c>
      <c r="F19" s="114">
        <v>1132</v>
      </c>
      <c r="G19" s="114">
        <v>1149</v>
      </c>
      <c r="H19" s="140">
        <v>1100</v>
      </c>
      <c r="I19" s="115">
        <v>-33</v>
      </c>
      <c r="J19" s="116">
        <v>-3</v>
      </c>
    </row>
    <row r="20" spans="1:15" s="287" customFormat="1" ht="24.95" customHeight="1" x14ac:dyDescent="0.2">
      <c r="A20" s="193" t="s">
        <v>148</v>
      </c>
      <c r="B20" s="199" t="s">
        <v>149</v>
      </c>
      <c r="C20" s="113">
        <v>8.2084773978742476</v>
      </c>
      <c r="D20" s="115">
        <v>641</v>
      </c>
      <c r="E20" s="114">
        <v>653</v>
      </c>
      <c r="F20" s="114">
        <v>649</v>
      </c>
      <c r="G20" s="114">
        <v>554</v>
      </c>
      <c r="H20" s="140">
        <v>579</v>
      </c>
      <c r="I20" s="115">
        <v>62</v>
      </c>
      <c r="J20" s="116">
        <v>10.708117443868739</v>
      </c>
      <c r="K20" s="110"/>
      <c r="L20" s="110"/>
      <c r="M20" s="110"/>
      <c r="N20" s="110"/>
      <c r="O20" s="110"/>
    </row>
    <row r="21" spans="1:15" s="110" customFormat="1" ht="24.95" customHeight="1" x14ac:dyDescent="0.2">
      <c r="A21" s="201" t="s">
        <v>150</v>
      </c>
      <c r="B21" s="202" t="s">
        <v>151</v>
      </c>
      <c r="C21" s="113">
        <v>14.893072096299141</v>
      </c>
      <c r="D21" s="115">
        <v>1163</v>
      </c>
      <c r="E21" s="114">
        <v>1304</v>
      </c>
      <c r="F21" s="114">
        <v>1407</v>
      </c>
      <c r="G21" s="114">
        <v>1469</v>
      </c>
      <c r="H21" s="140">
        <v>1347</v>
      </c>
      <c r="I21" s="115">
        <v>-184</v>
      </c>
      <c r="J21" s="116">
        <v>-13.659985152190051</v>
      </c>
    </row>
    <row r="22" spans="1:15" s="110" customFormat="1" ht="24.95" customHeight="1" x14ac:dyDescent="0.2">
      <c r="A22" s="201" t="s">
        <v>152</v>
      </c>
      <c r="B22" s="199" t="s">
        <v>153</v>
      </c>
      <c r="C22" s="113">
        <v>2.3306441285695993</v>
      </c>
      <c r="D22" s="115">
        <v>182</v>
      </c>
      <c r="E22" s="114">
        <v>132</v>
      </c>
      <c r="F22" s="114">
        <v>121</v>
      </c>
      <c r="G22" s="114">
        <v>107</v>
      </c>
      <c r="H22" s="140">
        <v>84</v>
      </c>
      <c r="I22" s="115">
        <v>98</v>
      </c>
      <c r="J22" s="116">
        <v>116.66666666666667</v>
      </c>
    </row>
    <row r="23" spans="1:15" s="110" customFormat="1" ht="24.95" customHeight="1" x14ac:dyDescent="0.2">
      <c r="A23" s="193" t="s">
        <v>154</v>
      </c>
      <c r="B23" s="199" t="s">
        <v>155</v>
      </c>
      <c r="C23" s="113">
        <v>0.61467537456780641</v>
      </c>
      <c r="D23" s="115">
        <v>48</v>
      </c>
      <c r="E23" s="114">
        <v>55</v>
      </c>
      <c r="F23" s="114">
        <v>55</v>
      </c>
      <c r="G23" s="114">
        <v>54</v>
      </c>
      <c r="H23" s="140">
        <v>51</v>
      </c>
      <c r="I23" s="115">
        <v>-3</v>
      </c>
      <c r="J23" s="116">
        <v>-5.882352941176471</v>
      </c>
    </row>
    <row r="24" spans="1:15" s="110" customFormat="1" ht="24.95" customHeight="1" x14ac:dyDescent="0.2">
      <c r="A24" s="193" t="s">
        <v>156</v>
      </c>
      <c r="B24" s="199" t="s">
        <v>221</v>
      </c>
      <c r="C24" s="113">
        <v>6.633371750544244</v>
      </c>
      <c r="D24" s="115">
        <v>518</v>
      </c>
      <c r="E24" s="114">
        <v>525</v>
      </c>
      <c r="F24" s="114">
        <v>530</v>
      </c>
      <c r="G24" s="114">
        <v>522</v>
      </c>
      <c r="H24" s="140">
        <v>513</v>
      </c>
      <c r="I24" s="115">
        <v>5</v>
      </c>
      <c r="J24" s="116">
        <v>0.97465886939571145</v>
      </c>
    </row>
    <row r="25" spans="1:15" s="110" customFormat="1" ht="24.95" customHeight="1" x14ac:dyDescent="0.2">
      <c r="A25" s="193" t="s">
        <v>222</v>
      </c>
      <c r="B25" s="204" t="s">
        <v>159</v>
      </c>
      <c r="C25" s="113">
        <v>10.257395313100268</v>
      </c>
      <c r="D25" s="115">
        <v>801</v>
      </c>
      <c r="E25" s="114">
        <v>758</v>
      </c>
      <c r="F25" s="114">
        <v>749</v>
      </c>
      <c r="G25" s="114">
        <v>781</v>
      </c>
      <c r="H25" s="140">
        <v>755</v>
      </c>
      <c r="I25" s="115">
        <v>46</v>
      </c>
      <c r="J25" s="116">
        <v>6.0927152317880795</v>
      </c>
    </row>
    <row r="26" spans="1:15" s="110" customFormat="1" ht="24.95" customHeight="1" x14ac:dyDescent="0.2">
      <c r="A26" s="201">
        <v>782.78300000000002</v>
      </c>
      <c r="B26" s="203" t="s">
        <v>160</v>
      </c>
      <c r="C26" s="113">
        <v>0.55064668971699327</v>
      </c>
      <c r="D26" s="115">
        <v>43</v>
      </c>
      <c r="E26" s="114">
        <v>53</v>
      </c>
      <c r="F26" s="114">
        <v>40</v>
      </c>
      <c r="G26" s="114">
        <v>36</v>
      </c>
      <c r="H26" s="140">
        <v>30</v>
      </c>
      <c r="I26" s="115">
        <v>13</v>
      </c>
      <c r="J26" s="116">
        <v>43.333333333333336</v>
      </c>
    </row>
    <row r="27" spans="1:15" s="110" customFormat="1" ht="24.95" customHeight="1" x14ac:dyDescent="0.2">
      <c r="A27" s="193" t="s">
        <v>161</v>
      </c>
      <c r="B27" s="199" t="s">
        <v>162</v>
      </c>
      <c r="C27" s="113">
        <v>2.8172621334357792</v>
      </c>
      <c r="D27" s="115">
        <v>220</v>
      </c>
      <c r="E27" s="114">
        <v>227</v>
      </c>
      <c r="F27" s="114">
        <v>229</v>
      </c>
      <c r="G27" s="114">
        <v>223</v>
      </c>
      <c r="H27" s="140">
        <v>216</v>
      </c>
      <c r="I27" s="115">
        <v>4</v>
      </c>
      <c r="J27" s="116">
        <v>1.8518518518518519</v>
      </c>
    </row>
    <row r="28" spans="1:15" s="110" customFormat="1" ht="24.95" customHeight="1" x14ac:dyDescent="0.2">
      <c r="A28" s="193" t="s">
        <v>163</v>
      </c>
      <c r="B28" s="199" t="s">
        <v>164</v>
      </c>
      <c r="C28" s="113">
        <v>2.7020105007043154</v>
      </c>
      <c r="D28" s="115">
        <v>211</v>
      </c>
      <c r="E28" s="114">
        <v>235</v>
      </c>
      <c r="F28" s="114">
        <v>188</v>
      </c>
      <c r="G28" s="114">
        <v>237</v>
      </c>
      <c r="H28" s="140">
        <v>227</v>
      </c>
      <c r="I28" s="115">
        <v>-16</v>
      </c>
      <c r="J28" s="116">
        <v>-7.0484581497797354</v>
      </c>
    </row>
    <row r="29" spans="1:15" s="110" customFormat="1" ht="24.95" customHeight="1" x14ac:dyDescent="0.2">
      <c r="A29" s="193">
        <v>86</v>
      </c>
      <c r="B29" s="199" t="s">
        <v>165</v>
      </c>
      <c r="C29" s="113">
        <v>5.1351005250352157</v>
      </c>
      <c r="D29" s="115">
        <v>401</v>
      </c>
      <c r="E29" s="114">
        <v>401</v>
      </c>
      <c r="F29" s="114">
        <v>404</v>
      </c>
      <c r="G29" s="114">
        <v>407</v>
      </c>
      <c r="H29" s="140">
        <v>403</v>
      </c>
      <c r="I29" s="115">
        <v>-2</v>
      </c>
      <c r="J29" s="116">
        <v>-0.49627791563275436</v>
      </c>
    </row>
    <row r="30" spans="1:15" s="110" customFormat="1" ht="24.95" customHeight="1" x14ac:dyDescent="0.2">
      <c r="A30" s="193">
        <v>87.88</v>
      </c>
      <c r="B30" s="204" t="s">
        <v>166</v>
      </c>
      <c r="C30" s="113">
        <v>4.4948136765270839</v>
      </c>
      <c r="D30" s="115">
        <v>351</v>
      </c>
      <c r="E30" s="114">
        <v>365</v>
      </c>
      <c r="F30" s="114">
        <v>381</v>
      </c>
      <c r="G30" s="114">
        <v>369</v>
      </c>
      <c r="H30" s="140">
        <v>347</v>
      </c>
      <c r="I30" s="115">
        <v>4</v>
      </c>
      <c r="J30" s="116">
        <v>1.1527377521613833</v>
      </c>
    </row>
    <row r="31" spans="1:15" s="110" customFormat="1" ht="24.95" customHeight="1" x14ac:dyDescent="0.2">
      <c r="A31" s="193" t="s">
        <v>167</v>
      </c>
      <c r="B31" s="199" t="s">
        <v>168</v>
      </c>
      <c r="C31" s="113">
        <v>10.359841208861569</v>
      </c>
      <c r="D31" s="115">
        <v>809</v>
      </c>
      <c r="E31" s="114">
        <v>881</v>
      </c>
      <c r="F31" s="114">
        <v>904</v>
      </c>
      <c r="G31" s="114">
        <v>986</v>
      </c>
      <c r="H31" s="140">
        <v>962</v>
      </c>
      <c r="I31" s="115">
        <v>-153</v>
      </c>
      <c r="J31" s="116">
        <v>-15.904365904365905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4.3795620437956204</v>
      </c>
      <c r="D34" s="115">
        <v>342</v>
      </c>
      <c r="E34" s="114">
        <v>375</v>
      </c>
      <c r="F34" s="114">
        <v>384</v>
      </c>
      <c r="G34" s="114">
        <v>356</v>
      </c>
      <c r="H34" s="140">
        <v>327</v>
      </c>
      <c r="I34" s="115">
        <v>15</v>
      </c>
      <c r="J34" s="116">
        <v>4.5871559633027523</v>
      </c>
    </row>
    <row r="35" spans="1:10" s="110" customFormat="1" ht="24.95" customHeight="1" x14ac:dyDescent="0.2">
      <c r="A35" s="292" t="s">
        <v>171</v>
      </c>
      <c r="B35" s="293" t="s">
        <v>172</v>
      </c>
      <c r="C35" s="113">
        <v>12.959405813804585</v>
      </c>
      <c r="D35" s="115">
        <v>1012</v>
      </c>
      <c r="E35" s="114">
        <v>1030</v>
      </c>
      <c r="F35" s="114">
        <v>1048</v>
      </c>
      <c r="G35" s="114">
        <v>1030</v>
      </c>
      <c r="H35" s="140">
        <v>1008</v>
      </c>
      <c r="I35" s="115">
        <v>4</v>
      </c>
      <c r="J35" s="116">
        <v>0.3968253968253968</v>
      </c>
    </row>
    <row r="36" spans="1:10" s="110" customFormat="1" ht="24.95" customHeight="1" x14ac:dyDescent="0.2">
      <c r="A36" s="294" t="s">
        <v>173</v>
      </c>
      <c r="B36" s="295" t="s">
        <v>174</v>
      </c>
      <c r="C36" s="125">
        <v>82.66103214239979</v>
      </c>
      <c r="D36" s="143">
        <v>6455</v>
      </c>
      <c r="E36" s="144">
        <v>6697</v>
      </c>
      <c r="F36" s="144">
        <v>6789</v>
      </c>
      <c r="G36" s="144">
        <v>6894</v>
      </c>
      <c r="H36" s="145">
        <v>6614</v>
      </c>
      <c r="I36" s="143">
        <v>-159</v>
      </c>
      <c r="J36" s="146">
        <v>-2.4039915331115815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7809</v>
      </c>
      <c r="F11" s="264">
        <v>8102</v>
      </c>
      <c r="G11" s="264">
        <v>8221</v>
      </c>
      <c r="H11" s="264">
        <v>8280</v>
      </c>
      <c r="I11" s="265">
        <v>7949</v>
      </c>
      <c r="J11" s="263">
        <v>-140</v>
      </c>
      <c r="K11" s="266">
        <v>-1.7612278273996729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42.258932001536685</v>
      </c>
      <c r="E13" s="115">
        <v>3300</v>
      </c>
      <c r="F13" s="114">
        <v>3405</v>
      </c>
      <c r="G13" s="114">
        <v>3445</v>
      </c>
      <c r="H13" s="114">
        <v>3471</v>
      </c>
      <c r="I13" s="140">
        <v>3283</v>
      </c>
      <c r="J13" s="115">
        <v>17</v>
      </c>
      <c r="K13" s="116">
        <v>0.51781906792567778</v>
      </c>
    </row>
    <row r="14" spans="1:15" ht="15.95" customHeight="1" x14ac:dyDescent="0.2">
      <c r="A14" s="306" t="s">
        <v>230</v>
      </c>
      <c r="B14" s="307"/>
      <c r="C14" s="308"/>
      <c r="D14" s="113">
        <v>45.946984248943529</v>
      </c>
      <c r="E14" s="115">
        <v>3588</v>
      </c>
      <c r="F14" s="114">
        <v>3760</v>
      </c>
      <c r="G14" s="114">
        <v>3828</v>
      </c>
      <c r="H14" s="114">
        <v>3836</v>
      </c>
      <c r="I14" s="140">
        <v>3693</v>
      </c>
      <c r="J14" s="115">
        <v>-105</v>
      </c>
      <c r="K14" s="116">
        <v>-2.8432168968318439</v>
      </c>
    </row>
    <row r="15" spans="1:15" ht="15.95" customHeight="1" x14ac:dyDescent="0.2">
      <c r="A15" s="306" t="s">
        <v>231</v>
      </c>
      <c r="B15" s="307"/>
      <c r="C15" s="308"/>
      <c r="D15" s="113">
        <v>5.6217185299013961</v>
      </c>
      <c r="E15" s="115">
        <v>439</v>
      </c>
      <c r="F15" s="114">
        <v>442</v>
      </c>
      <c r="G15" s="114">
        <v>453</v>
      </c>
      <c r="H15" s="114">
        <v>473</v>
      </c>
      <c r="I15" s="140">
        <v>483</v>
      </c>
      <c r="J15" s="115">
        <v>-44</v>
      </c>
      <c r="K15" s="116">
        <v>-9.1097308488612843</v>
      </c>
    </row>
    <row r="16" spans="1:15" ht="15.95" customHeight="1" x14ac:dyDescent="0.2">
      <c r="A16" s="306" t="s">
        <v>232</v>
      </c>
      <c r="B16" s="307"/>
      <c r="C16" s="308"/>
      <c r="D16" s="113">
        <v>3.3422973492124473</v>
      </c>
      <c r="E16" s="115">
        <v>261</v>
      </c>
      <c r="F16" s="114">
        <v>273</v>
      </c>
      <c r="G16" s="114">
        <v>274</v>
      </c>
      <c r="H16" s="114">
        <v>268</v>
      </c>
      <c r="I16" s="140">
        <v>282</v>
      </c>
      <c r="J16" s="115">
        <v>-21</v>
      </c>
      <c r="K16" s="116">
        <v>-7.4468085106382977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3.2910744013317967</v>
      </c>
      <c r="E18" s="115">
        <v>257</v>
      </c>
      <c r="F18" s="114">
        <v>296</v>
      </c>
      <c r="G18" s="114">
        <v>300</v>
      </c>
      <c r="H18" s="114">
        <v>266</v>
      </c>
      <c r="I18" s="140">
        <v>254</v>
      </c>
      <c r="J18" s="115">
        <v>3</v>
      </c>
      <c r="K18" s="116">
        <v>1.1811023622047243</v>
      </c>
    </row>
    <row r="19" spans="1:11" ht="14.1" customHeight="1" x14ac:dyDescent="0.2">
      <c r="A19" s="306" t="s">
        <v>235</v>
      </c>
      <c r="B19" s="307" t="s">
        <v>236</v>
      </c>
      <c r="C19" s="308"/>
      <c r="D19" s="113">
        <v>2.369061339480087</v>
      </c>
      <c r="E19" s="115">
        <v>185</v>
      </c>
      <c r="F19" s="114">
        <v>229</v>
      </c>
      <c r="G19" s="114">
        <v>234</v>
      </c>
      <c r="H19" s="114">
        <v>211</v>
      </c>
      <c r="I19" s="140">
        <v>195</v>
      </c>
      <c r="J19" s="115">
        <v>-10</v>
      </c>
      <c r="K19" s="116">
        <v>-5.1282051282051286</v>
      </c>
    </row>
    <row r="20" spans="1:11" ht="14.1" customHeight="1" x14ac:dyDescent="0.2">
      <c r="A20" s="306">
        <v>12</v>
      </c>
      <c r="B20" s="307" t="s">
        <v>237</v>
      </c>
      <c r="C20" s="308"/>
      <c r="D20" s="113">
        <v>1.6903572800614675</v>
      </c>
      <c r="E20" s="115">
        <v>132</v>
      </c>
      <c r="F20" s="114">
        <v>129</v>
      </c>
      <c r="G20" s="114">
        <v>128</v>
      </c>
      <c r="H20" s="114">
        <v>128</v>
      </c>
      <c r="I20" s="140">
        <v>130</v>
      </c>
      <c r="J20" s="115">
        <v>2</v>
      </c>
      <c r="K20" s="116">
        <v>1.5384615384615385</v>
      </c>
    </row>
    <row r="21" spans="1:11" ht="14.1" customHeight="1" x14ac:dyDescent="0.2">
      <c r="A21" s="306">
        <v>21</v>
      </c>
      <c r="B21" s="307" t="s">
        <v>238</v>
      </c>
      <c r="C21" s="308"/>
      <c r="D21" s="113">
        <v>0.16647458061211423</v>
      </c>
      <c r="E21" s="115">
        <v>13</v>
      </c>
      <c r="F21" s="114">
        <v>17</v>
      </c>
      <c r="G21" s="114">
        <v>19</v>
      </c>
      <c r="H21" s="114">
        <v>12</v>
      </c>
      <c r="I21" s="140">
        <v>12</v>
      </c>
      <c r="J21" s="115">
        <v>1</v>
      </c>
      <c r="K21" s="116">
        <v>8.3333333333333339</v>
      </c>
    </row>
    <row r="22" spans="1:11" ht="14.1" customHeight="1" x14ac:dyDescent="0.2">
      <c r="A22" s="306">
        <v>22</v>
      </c>
      <c r="B22" s="307" t="s">
        <v>239</v>
      </c>
      <c r="C22" s="308"/>
      <c r="D22" s="113">
        <v>0.44820079395569212</v>
      </c>
      <c r="E22" s="115">
        <v>35</v>
      </c>
      <c r="F22" s="114">
        <v>37</v>
      </c>
      <c r="G22" s="114">
        <v>36</v>
      </c>
      <c r="H22" s="114">
        <v>40</v>
      </c>
      <c r="I22" s="140">
        <v>38</v>
      </c>
      <c r="J22" s="115">
        <v>-3</v>
      </c>
      <c r="K22" s="116">
        <v>-7.8947368421052628</v>
      </c>
    </row>
    <row r="23" spans="1:11" ht="14.1" customHeight="1" x14ac:dyDescent="0.2">
      <c r="A23" s="306">
        <v>23</v>
      </c>
      <c r="B23" s="307" t="s">
        <v>240</v>
      </c>
      <c r="C23" s="308"/>
      <c r="D23" s="113">
        <v>0.44820079395569212</v>
      </c>
      <c r="E23" s="115">
        <v>35</v>
      </c>
      <c r="F23" s="114">
        <v>35</v>
      </c>
      <c r="G23" s="114">
        <v>37</v>
      </c>
      <c r="H23" s="114">
        <v>36</v>
      </c>
      <c r="I23" s="140">
        <v>40</v>
      </c>
      <c r="J23" s="115">
        <v>-5</v>
      </c>
      <c r="K23" s="116">
        <v>-12.5</v>
      </c>
    </row>
    <row r="24" spans="1:11" ht="14.1" customHeight="1" x14ac:dyDescent="0.2">
      <c r="A24" s="306">
        <v>24</v>
      </c>
      <c r="B24" s="307" t="s">
        <v>241</v>
      </c>
      <c r="C24" s="308"/>
      <c r="D24" s="113">
        <v>0.71712127032910744</v>
      </c>
      <c r="E24" s="115">
        <v>56</v>
      </c>
      <c r="F24" s="114">
        <v>64</v>
      </c>
      <c r="G24" s="114">
        <v>58</v>
      </c>
      <c r="H24" s="114">
        <v>61</v>
      </c>
      <c r="I24" s="140">
        <v>51</v>
      </c>
      <c r="J24" s="115">
        <v>5</v>
      </c>
      <c r="K24" s="116">
        <v>9.8039215686274517</v>
      </c>
    </row>
    <row r="25" spans="1:11" ht="14.1" customHeight="1" x14ac:dyDescent="0.2">
      <c r="A25" s="306">
        <v>25</v>
      </c>
      <c r="B25" s="307" t="s">
        <v>242</v>
      </c>
      <c r="C25" s="308"/>
      <c r="D25" s="113">
        <v>1.3702138558074017</v>
      </c>
      <c r="E25" s="115">
        <v>107</v>
      </c>
      <c r="F25" s="114">
        <v>113</v>
      </c>
      <c r="G25" s="114">
        <v>108</v>
      </c>
      <c r="H25" s="114">
        <v>113</v>
      </c>
      <c r="I25" s="140">
        <v>103</v>
      </c>
      <c r="J25" s="115">
        <v>4</v>
      </c>
      <c r="K25" s="116">
        <v>3.883495145631068</v>
      </c>
    </row>
    <row r="26" spans="1:11" ht="14.1" customHeight="1" x14ac:dyDescent="0.2">
      <c r="A26" s="306">
        <v>26</v>
      </c>
      <c r="B26" s="307" t="s">
        <v>243</v>
      </c>
      <c r="C26" s="308"/>
      <c r="D26" s="113">
        <v>0.79395569215008321</v>
      </c>
      <c r="E26" s="115">
        <v>62</v>
      </c>
      <c r="F26" s="114">
        <v>63</v>
      </c>
      <c r="G26" s="114">
        <v>63</v>
      </c>
      <c r="H26" s="114">
        <v>62</v>
      </c>
      <c r="I26" s="140">
        <v>60</v>
      </c>
      <c r="J26" s="115">
        <v>2</v>
      </c>
      <c r="K26" s="116">
        <v>3.3333333333333335</v>
      </c>
    </row>
    <row r="27" spans="1:11" ht="14.1" customHeight="1" x14ac:dyDescent="0.2">
      <c r="A27" s="306">
        <v>27</v>
      </c>
      <c r="B27" s="307" t="s">
        <v>244</v>
      </c>
      <c r="C27" s="308"/>
      <c r="D27" s="113">
        <v>0.42258932001536686</v>
      </c>
      <c r="E27" s="115">
        <v>33</v>
      </c>
      <c r="F27" s="114">
        <v>36</v>
      </c>
      <c r="G27" s="114">
        <v>40</v>
      </c>
      <c r="H27" s="114">
        <v>38</v>
      </c>
      <c r="I27" s="140">
        <v>37</v>
      </c>
      <c r="J27" s="115">
        <v>-4</v>
      </c>
      <c r="K27" s="116">
        <v>-10.810810810810811</v>
      </c>
    </row>
    <row r="28" spans="1:11" ht="14.1" customHeight="1" x14ac:dyDescent="0.2">
      <c r="A28" s="306">
        <v>28</v>
      </c>
      <c r="B28" s="307" t="s">
        <v>245</v>
      </c>
      <c r="C28" s="308"/>
      <c r="D28" s="113">
        <v>0.14086310667178897</v>
      </c>
      <c r="E28" s="115">
        <v>11</v>
      </c>
      <c r="F28" s="114">
        <v>12</v>
      </c>
      <c r="G28" s="114">
        <v>10</v>
      </c>
      <c r="H28" s="114">
        <v>11</v>
      </c>
      <c r="I28" s="140">
        <v>11</v>
      </c>
      <c r="J28" s="115">
        <v>0</v>
      </c>
      <c r="K28" s="116">
        <v>0</v>
      </c>
    </row>
    <row r="29" spans="1:11" ht="14.1" customHeight="1" x14ac:dyDescent="0.2">
      <c r="A29" s="306">
        <v>29</v>
      </c>
      <c r="B29" s="307" t="s">
        <v>246</v>
      </c>
      <c r="C29" s="308"/>
      <c r="D29" s="113">
        <v>3.8161096171084647</v>
      </c>
      <c r="E29" s="115">
        <v>298</v>
      </c>
      <c r="F29" s="114">
        <v>355</v>
      </c>
      <c r="G29" s="114">
        <v>355</v>
      </c>
      <c r="H29" s="114">
        <v>358</v>
      </c>
      <c r="I29" s="140">
        <v>348</v>
      </c>
      <c r="J29" s="115">
        <v>-50</v>
      </c>
      <c r="K29" s="116">
        <v>-14.367816091954023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3.2782686643616339</v>
      </c>
      <c r="E31" s="115">
        <v>256</v>
      </c>
      <c r="F31" s="114">
        <v>315</v>
      </c>
      <c r="G31" s="114">
        <v>315</v>
      </c>
      <c r="H31" s="114">
        <v>316</v>
      </c>
      <c r="I31" s="140">
        <v>304</v>
      </c>
      <c r="J31" s="115">
        <v>-48</v>
      </c>
      <c r="K31" s="116">
        <v>-15.789473684210526</v>
      </c>
    </row>
    <row r="32" spans="1:11" ht="14.1" customHeight="1" x14ac:dyDescent="0.2">
      <c r="A32" s="306">
        <v>31</v>
      </c>
      <c r="B32" s="307" t="s">
        <v>251</v>
      </c>
      <c r="C32" s="308"/>
      <c r="D32" s="113">
        <v>0.42258932001536686</v>
      </c>
      <c r="E32" s="115">
        <v>33</v>
      </c>
      <c r="F32" s="114">
        <v>35</v>
      </c>
      <c r="G32" s="114">
        <v>35</v>
      </c>
      <c r="H32" s="114">
        <v>35</v>
      </c>
      <c r="I32" s="140">
        <v>35</v>
      </c>
      <c r="J32" s="115">
        <v>-2</v>
      </c>
      <c r="K32" s="116">
        <v>-5.7142857142857144</v>
      </c>
    </row>
    <row r="33" spans="1:11" ht="14.1" customHeight="1" x14ac:dyDescent="0.2">
      <c r="A33" s="306">
        <v>32</v>
      </c>
      <c r="B33" s="307" t="s">
        <v>252</v>
      </c>
      <c r="C33" s="308"/>
      <c r="D33" s="113">
        <v>1.5879113843001664</v>
      </c>
      <c r="E33" s="115">
        <v>124</v>
      </c>
      <c r="F33" s="114">
        <v>114</v>
      </c>
      <c r="G33" s="114">
        <v>116</v>
      </c>
      <c r="H33" s="114">
        <v>118</v>
      </c>
      <c r="I33" s="140">
        <v>113</v>
      </c>
      <c r="J33" s="115">
        <v>11</v>
      </c>
      <c r="K33" s="116">
        <v>9.7345132743362832</v>
      </c>
    </row>
    <row r="34" spans="1:11" ht="14.1" customHeight="1" x14ac:dyDescent="0.2">
      <c r="A34" s="306">
        <v>33</v>
      </c>
      <c r="B34" s="307" t="s">
        <v>253</v>
      </c>
      <c r="C34" s="308"/>
      <c r="D34" s="113">
        <v>0.70431553335894481</v>
      </c>
      <c r="E34" s="115">
        <v>55</v>
      </c>
      <c r="F34" s="114">
        <v>61</v>
      </c>
      <c r="G34" s="114">
        <v>70</v>
      </c>
      <c r="H34" s="114">
        <v>61</v>
      </c>
      <c r="I34" s="140">
        <v>66</v>
      </c>
      <c r="J34" s="115">
        <v>-11</v>
      </c>
      <c r="K34" s="116">
        <v>-16.666666666666668</v>
      </c>
    </row>
    <row r="35" spans="1:11" ht="14.1" customHeight="1" x14ac:dyDescent="0.2">
      <c r="A35" s="306">
        <v>34</v>
      </c>
      <c r="B35" s="307" t="s">
        <v>254</v>
      </c>
      <c r="C35" s="308"/>
      <c r="D35" s="113">
        <v>6.9919323857087976</v>
      </c>
      <c r="E35" s="115">
        <v>546</v>
      </c>
      <c r="F35" s="114">
        <v>555</v>
      </c>
      <c r="G35" s="114">
        <v>574</v>
      </c>
      <c r="H35" s="114">
        <v>571</v>
      </c>
      <c r="I35" s="140">
        <v>551</v>
      </c>
      <c r="J35" s="115">
        <v>-5</v>
      </c>
      <c r="K35" s="116">
        <v>-0.90744101633393826</v>
      </c>
    </row>
    <row r="36" spans="1:11" ht="14.1" customHeight="1" x14ac:dyDescent="0.2">
      <c r="A36" s="306">
        <v>41</v>
      </c>
      <c r="B36" s="307" t="s">
        <v>255</v>
      </c>
      <c r="C36" s="308"/>
      <c r="D36" s="113">
        <v>0.16647458061211423</v>
      </c>
      <c r="E36" s="115">
        <v>13</v>
      </c>
      <c r="F36" s="114">
        <v>13</v>
      </c>
      <c r="G36" s="114">
        <v>10</v>
      </c>
      <c r="H36" s="114">
        <v>10</v>
      </c>
      <c r="I36" s="140">
        <v>11</v>
      </c>
      <c r="J36" s="115">
        <v>2</v>
      </c>
      <c r="K36" s="116">
        <v>18.181818181818183</v>
      </c>
    </row>
    <row r="37" spans="1:11" ht="14.1" customHeight="1" x14ac:dyDescent="0.2">
      <c r="A37" s="306">
        <v>42</v>
      </c>
      <c r="B37" s="307" t="s">
        <v>256</v>
      </c>
      <c r="C37" s="308"/>
      <c r="D37" s="113" t="s">
        <v>513</v>
      </c>
      <c r="E37" s="115" t="s">
        <v>513</v>
      </c>
      <c r="F37" s="114">
        <v>0</v>
      </c>
      <c r="G37" s="114">
        <v>0</v>
      </c>
      <c r="H37" s="114">
        <v>0</v>
      </c>
      <c r="I37" s="140" t="s">
        <v>513</v>
      </c>
      <c r="J37" s="115" t="s">
        <v>513</v>
      </c>
      <c r="K37" s="116" t="s">
        <v>513</v>
      </c>
    </row>
    <row r="38" spans="1:11" ht="14.1" customHeight="1" x14ac:dyDescent="0.2">
      <c r="A38" s="306">
        <v>43</v>
      </c>
      <c r="B38" s="307" t="s">
        <v>257</v>
      </c>
      <c r="C38" s="308"/>
      <c r="D38" s="113">
        <v>0.39697784607504161</v>
      </c>
      <c r="E38" s="115">
        <v>31</v>
      </c>
      <c r="F38" s="114">
        <v>34</v>
      </c>
      <c r="G38" s="114">
        <v>38</v>
      </c>
      <c r="H38" s="114">
        <v>33</v>
      </c>
      <c r="I38" s="140">
        <v>33</v>
      </c>
      <c r="J38" s="115">
        <v>-2</v>
      </c>
      <c r="K38" s="116">
        <v>-6.0606060606060606</v>
      </c>
    </row>
    <row r="39" spans="1:11" ht="14.1" customHeight="1" x14ac:dyDescent="0.2">
      <c r="A39" s="306">
        <v>51</v>
      </c>
      <c r="B39" s="307" t="s">
        <v>258</v>
      </c>
      <c r="C39" s="308"/>
      <c r="D39" s="113">
        <v>7.1840184402612373</v>
      </c>
      <c r="E39" s="115">
        <v>561</v>
      </c>
      <c r="F39" s="114">
        <v>560</v>
      </c>
      <c r="G39" s="114">
        <v>567</v>
      </c>
      <c r="H39" s="114">
        <v>558</v>
      </c>
      <c r="I39" s="140">
        <v>572</v>
      </c>
      <c r="J39" s="115">
        <v>-11</v>
      </c>
      <c r="K39" s="116">
        <v>-1.9230769230769231</v>
      </c>
    </row>
    <row r="40" spans="1:11" ht="14.1" customHeight="1" x14ac:dyDescent="0.2">
      <c r="A40" s="306" t="s">
        <v>259</v>
      </c>
      <c r="B40" s="307" t="s">
        <v>260</v>
      </c>
      <c r="C40" s="308"/>
      <c r="D40" s="113">
        <v>6.8382635420668461</v>
      </c>
      <c r="E40" s="115">
        <v>534</v>
      </c>
      <c r="F40" s="114">
        <v>531</v>
      </c>
      <c r="G40" s="114">
        <v>538</v>
      </c>
      <c r="H40" s="114">
        <v>540</v>
      </c>
      <c r="I40" s="140">
        <v>556</v>
      </c>
      <c r="J40" s="115">
        <v>-22</v>
      </c>
      <c r="K40" s="116">
        <v>-3.9568345323741005</v>
      </c>
    </row>
    <row r="41" spans="1:11" ht="14.1" customHeight="1" x14ac:dyDescent="0.2">
      <c r="A41" s="306"/>
      <c r="B41" s="307" t="s">
        <v>261</v>
      </c>
      <c r="C41" s="308"/>
      <c r="D41" s="113">
        <v>1.4598540145985401</v>
      </c>
      <c r="E41" s="115">
        <v>114</v>
      </c>
      <c r="F41" s="114">
        <v>115</v>
      </c>
      <c r="G41" s="114">
        <v>116</v>
      </c>
      <c r="H41" s="114">
        <v>116</v>
      </c>
      <c r="I41" s="140">
        <v>123</v>
      </c>
      <c r="J41" s="115">
        <v>-9</v>
      </c>
      <c r="K41" s="116">
        <v>-7.3170731707317076</v>
      </c>
    </row>
    <row r="42" spans="1:11" ht="14.1" customHeight="1" x14ac:dyDescent="0.2">
      <c r="A42" s="306">
        <v>52</v>
      </c>
      <c r="B42" s="307" t="s">
        <v>262</v>
      </c>
      <c r="C42" s="308"/>
      <c r="D42" s="113">
        <v>6.8638750160071709</v>
      </c>
      <c r="E42" s="115">
        <v>536</v>
      </c>
      <c r="F42" s="114">
        <v>523</v>
      </c>
      <c r="G42" s="114">
        <v>524</v>
      </c>
      <c r="H42" s="114">
        <v>502</v>
      </c>
      <c r="I42" s="140">
        <v>505</v>
      </c>
      <c r="J42" s="115">
        <v>31</v>
      </c>
      <c r="K42" s="116">
        <v>6.1386138613861387</v>
      </c>
    </row>
    <row r="43" spans="1:11" ht="14.1" customHeight="1" x14ac:dyDescent="0.2">
      <c r="A43" s="306" t="s">
        <v>263</v>
      </c>
      <c r="B43" s="307" t="s">
        <v>264</v>
      </c>
      <c r="C43" s="308"/>
      <c r="D43" s="113">
        <v>6.3516455372006657</v>
      </c>
      <c r="E43" s="115">
        <v>496</v>
      </c>
      <c r="F43" s="114">
        <v>487</v>
      </c>
      <c r="G43" s="114">
        <v>487</v>
      </c>
      <c r="H43" s="114">
        <v>470</v>
      </c>
      <c r="I43" s="140">
        <v>478</v>
      </c>
      <c r="J43" s="115">
        <v>18</v>
      </c>
      <c r="K43" s="116">
        <v>3.7656903765690375</v>
      </c>
    </row>
    <row r="44" spans="1:11" ht="14.1" customHeight="1" x14ac:dyDescent="0.2">
      <c r="A44" s="306">
        <v>53</v>
      </c>
      <c r="B44" s="307" t="s">
        <v>265</v>
      </c>
      <c r="C44" s="308"/>
      <c r="D44" s="113">
        <v>1.9720834934050455</v>
      </c>
      <c r="E44" s="115">
        <v>154</v>
      </c>
      <c r="F44" s="114">
        <v>122</v>
      </c>
      <c r="G44" s="114">
        <v>127</v>
      </c>
      <c r="H44" s="114">
        <v>136</v>
      </c>
      <c r="I44" s="140">
        <v>116</v>
      </c>
      <c r="J44" s="115">
        <v>38</v>
      </c>
      <c r="K44" s="116">
        <v>32.758620689655174</v>
      </c>
    </row>
    <row r="45" spans="1:11" ht="14.1" customHeight="1" x14ac:dyDescent="0.2">
      <c r="A45" s="306" t="s">
        <v>266</v>
      </c>
      <c r="B45" s="307" t="s">
        <v>267</v>
      </c>
      <c r="C45" s="308"/>
      <c r="D45" s="113">
        <v>1.9720834934050455</v>
      </c>
      <c r="E45" s="115">
        <v>154</v>
      </c>
      <c r="F45" s="114">
        <v>121</v>
      </c>
      <c r="G45" s="114">
        <v>126</v>
      </c>
      <c r="H45" s="114">
        <v>135</v>
      </c>
      <c r="I45" s="140">
        <v>115</v>
      </c>
      <c r="J45" s="115">
        <v>39</v>
      </c>
      <c r="K45" s="116">
        <v>33.913043478260867</v>
      </c>
    </row>
    <row r="46" spans="1:11" ht="14.1" customHeight="1" x14ac:dyDescent="0.2">
      <c r="A46" s="306">
        <v>54</v>
      </c>
      <c r="B46" s="307" t="s">
        <v>268</v>
      </c>
      <c r="C46" s="308"/>
      <c r="D46" s="113">
        <v>12.267896017415802</v>
      </c>
      <c r="E46" s="115">
        <v>958</v>
      </c>
      <c r="F46" s="114">
        <v>972</v>
      </c>
      <c r="G46" s="114">
        <v>985</v>
      </c>
      <c r="H46" s="114">
        <v>1004</v>
      </c>
      <c r="I46" s="140">
        <v>997</v>
      </c>
      <c r="J46" s="115">
        <v>-39</v>
      </c>
      <c r="K46" s="116">
        <v>-3.9117352056168504</v>
      </c>
    </row>
    <row r="47" spans="1:11" ht="14.1" customHeight="1" x14ac:dyDescent="0.2">
      <c r="A47" s="306">
        <v>61</v>
      </c>
      <c r="B47" s="307" t="s">
        <v>269</v>
      </c>
      <c r="C47" s="308"/>
      <c r="D47" s="113">
        <v>0.70431553335894481</v>
      </c>
      <c r="E47" s="115">
        <v>55</v>
      </c>
      <c r="F47" s="114">
        <v>60</v>
      </c>
      <c r="G47" s="114">
        <v>68</v>
      </c>
      <c r="H47" s="114">
        <v>77</v>
      </c>
      <c r="I47" s="140">
        <v>59</v>
      </c>
      <c r="J47" s="115">
        <v>-4</v>
      </c>
      <c r="K47" s="116">
        <v>-6.7796610169491522</v>
      </c>
    </row>
    <row r="48" spans="1:11" ht="14.1" customHeight="1" x14ac:dyDescent="0.2">
      <c r="A48" s="306">
        <v>62</v>
      </c>
      <c r="B48" s="307" t="s">
        <v>270</v>
      </c>
      <c r="C48" s="308"/>
      <c r="D48" s="113">
        <v>9.0280445639646558</v>
      </c>
      <c r="E48" s="115">
        <v>705</v>
      </c>
      <c r="F48" s="114">
        <v>759</v>
      </c>
      <c r="G48" s="114">
        <v>774</v>
      </c>
      <c r="H48" s="114">
        <v>807</v>
      </c>
      <c r="I48" s="140">
        <v>745</v>
      </c>
      <c r="J48" s="115">
        <v>-40</v>
      </c>
      <c r="K48" s="116">
        <v>-5.3691275167785237</v>
      </c>
    </row>
    <row r="49" spans="1:11" ht="14.1" customHeight="1" x14ac:dyDescent="0.2">
      <c r="A49" s="306">
        <v>63</v>
      </c>
      <c r="B49" s="307" t="s">
        <v>271</v>
      </c>
      <c r="C49" s="308"/>
      <c r="D49" s="113">
        <v>10.116532206428481</v>
      </c>
      <c r="E49" s="115">
        <v>790</v>
      </c>
      <c r="F49" s="114">
        <v>879</v>
      </c>
      <c r="G49" s="114">
        <v>940</v>
      </c>
      <c r="H49" s="114">
        <v>988</v>
      </c>
      <c r="I49" s="140">
        <v>847</v>
      </c>
      <c r="J49" s="115">
        <v>-57</v>
      </c>
      <c r="K49" s="116">
        <v>-6.7296340023612755</v>
      </c>
    </row>
    <row r="50" spans="1:11" ht="14.1" customHeight="1" x14ac:dyDescent="0.2">
      <c r="A50" s="306" t="s">
        <v>272</v>
      </c>
      <c r="B50" s="307" t="s">
        <v>273</v>
      </c>
      <c r="C50" s="308"/>
      <c r="D50" s="113">
        <v>1.1140991164041492</v>
      </c>
      <c r="E50" s="115">
        <v>87</v>
      </c>
      <c r="F50" s="114">
        <v>103</v>
      </c>
      <c r="G50" s="114">
        <v>101</v>
      </c>
      <c r="H50" s="114">
        <v>99</v>
      </c>
      <c r="I50" s="140">
        <v>102</v>
      </c>
      <c r="J50" s="115">
        <v>-15</v>
      </c>
      <c r="K50" s="116">
        <v>-14.705882352941176</v>
      </c>
    </row>
    <row r="51" spans="1:11" ht="14.1" customHeight="1" x14ac:dyDescent="0.2">
      <c r="A51" s="306" t="s">
        <v>274</v>
      </c>
      <c r="B51" s="307" t="s">
        <v>275</v>
      </c>
      <c r="C51" s="308"/>
      <c r="D51" s="113">
        <v>8.2340888718145724</v>
      </c>
      <c r="E51" s="115">
        <v>643</v>
      </c>
      <c r="F51" s="114">
        <v>757</v>
      </c>
      <c r="G51" s="114">
        <v>812</v>
      </c>
      <c r="H51" s="114">
        <v>853</v>
      </c>
      <c r="I51" s="140">
        <v>726</v>
      </c>
      <c r="J51" s="115">
        <v>-83</v>
      </c>
      <c r="K51" s="116">
        <v>-11.432506887052341</v>
      </c>
    </row>
    <row r="52" spans="1:11" ht="14.1" customHeight="1" x14ac:dyDescent="0.2">
      <c r="A52" s="306">
        <v>71</v>
      </c>
      <c r="B52" s="307" t="s">
        <v>276</v>
      </c>
      <c r="C52" s="308"/>
      <c r="D52" s="113">
        <v>13.676527084133692</v>
      </c>
      <c r="E52" s="115">
        <v>1068</v>
      </c>
      <c r="F52" s="114">
        <v>1106</v>
      </c>
      <c r="G52" s="114">
        <v>1082</v>
      </c>
      <c r="H52" s="114">
        <v>1066</v>
      </c>
      <c r="I52" s="140">
        <v>1060</v>
      </c>
      <c r="J52" s="115">
        <v>8</v>
      </c>
      <c r="K52" s="116">
        <v>0.75471698113207553</v>
      </c>
    </row>
    <row r="53" spans="1:11" ht="14.1" customHeight="1" x14ac:dyDescent="0.2">
      <c r="A53" s="306" t="s">
        <v>277</v>
      </c>
      <c r="B53" s="307" t="s">
        <v>278</v>
      </c>
      <c r="C53" s="308"/>
      <c r="D53" s="113">
        <v>1.0884876424638239</v>
      </c>
      <c r="E53" s="115">
        <v>85</v>
      </c>
      <c r="F53" s="114">
        <v>90</v>
      </c>
      <c r="G53" s="114">
        <v>92</v>
      </c>
      <c r="H53" s="114">
        <v>94</v>
      </c>
      <c r="I53" s="140">
        <v>91</v>
      </c>
      <c r="J53" s="115">
        <v>-6</v>
      </c>
      <c r="K53" s="116">
        <v>-6.5934065934065931</v>
      </c>
    </row>
    <row r="54" spans="1:11" ht="14.1" customHeight="1" x14ac:dyDescent="0.2">
      <c r="A54" s="306" t="s">
        <v>279</v>
      </c>
      <c r="B54" s="307" t="s">
        <v>280</v>
      </c>
      <c r="C54" s="308"/>
      <c r="D54" s="113">
        <v>11.461134588295556</v>
      </c>
      <c r="E54" s="115">
        <v>895</v>
      </c>
      <c r="F54" s="114">
        <v>927</v>
      </c>
      <c r="G54" s="114">
        <v>905</v>
      </c>
      <c r="H54" s="114">
        <v>889</v>
      </c>
      <c r="I54" s="140">
        <v>877</v>
      </c>
      <c r="J54" s="115">
        <v>18</v>
      </c>
      <c r="K54" s="116">
        <v>2.0524515393386547</v>
      </c>
    </row>
    <row r="55" spans="1:11" ht="14.1" customHeight="1" x14ac:dyDescent="0.2">
      <c r="A55" s="306">
        <v>72</v>
      </c>
      <c r="B55" s="307" t="s">
        <v>281</v>
      </c>
      <c r="C55" s="308"/>
      <c r="D55" s="113">
        <v>1.2677679600461007</v>
      </c>
      <c r="E55" s="115">
        <v>99</v>
      </c>
      <c r="F55" s="114">
        <v>102</v>
      </c>
      <c r="G55" s="114">
        <v>105</v>
      </c>
      <c r="H55" s="114">
        <v>109</v>
      </c>
      <c r="I55" s="140">
        <v>108</v>
      </c>
      <c r="J55" s="115">
        <v>-9</v>
      </c>
      <c r="K55" s="116">
        <v>-8.3333333333333339</v>
      </c>
    </row>
    <row r="56" spans="1:11" ht="14.1" customHeight="1" x14ac:dyDescent="0.2">
      <c r="A56" s="306" t="s">
        <v>282</v>
      </c>
      <c r="B56" s="307" t="s">
        <v>283</v>
      </c>
      <c r="C56" s="308"/>
      <c r="D56" s="113">
        <v>8.964015879113843E-2</v>
      </c>
      <c r="E56" s="115">
        <v>7</v>
      </c>
      <c r="F56" s="114">
        <v>12</v>
      </c>
      <c r="G56" s="114">
        <v>11</v>
      </c>
      <c r="H56" s="114">
        <v>12</v>
      </c>
      <c r="I56" s="140">
        <v>12</v>
      </c>
      <c r="J56" s="115">
        <v>-5</v>
      </c>
      <c r="K56" s="116">
        <v>-41.666666666666664</v>
      </c>
    </row>
    <row r="57" spans="1:11" ht="14.1" customHeight="1" x14ac:dyDescent="0.2">
      <c r="A57" s="306" t="s">
        <v>284</v>
      </c>
      <c r="B57" s="307" t="s">
        <v>285</v>
      </c>
      <c r="C57" s="308"/>
      <c r="D57" s="113">
        <v>0.93481879882187224</v>
      </c>
      <c r="E57" s="115">
        <v>73</v>
      </c>
      <c r="F57" s="114">
        <v>71</v>
      </c>
      <c r="G57" s="114">
        <v>74</v>
      </c>
      <c r="H57" s="114">
        <v>76</v>
      </c>
      <c r="I57" s="140">
        <v>75</v>
      </c>
      <c r="J57" s="115">
        <v>-2</v>
      </c>
      <c r="K57" s="116">
        <v>-2.6666666666666665</v>
      </c>
    </row>
    <row r="58" spans="1:11" ht="14.1" customHeight="1" x14ac:dyDescent="0.2">
      <c r="A58" s="306">
        <v>73</v>
      </c>
      <c r="B58" s="307" t="s">
        <v>286</v>
      </c>
      <c r="C58" s="308"/>
      <c r="D58" s="113">
        <v>1.0244589576130105</v>
      </c>
      <c r="E58" s="115">
        <v>80</v>
      </c>
      <c r="F58" s="114">
        <v>86</v>
      </c>
      <c r="G58" s="114">
        <v>85</v>
      </c>
      <c r="H58" s="114">
        <v>88</v>
      </c>
      <c r="I58" s="140">
        <v>95</v>
      </c>
      <c r="J58" s="115">
        <v>-15</v>
      </c>
      <c r="K58" s="116">
        <v>-15.789473684210526</v>
      </c>
    </row>
    <row r="59" spans="1:11" ht="14.1" customHeight="1" x14ac:dyDescent="0.2">
      <c r="A59" s="306" t="s">
        <v>287</v>
      </c>
      <c r="B59" s="307" t="s">
        <v>288</v>
      </c>
      <c r="C59" s="308"/>
      <c r="D59" s="113">
        <v>0.78114995517992059</v>
      </c>
      <c r="E59" s="115">
        <v>61</v>
      </c>
      <c r="F59" s="114">
        <v>63</v>
      </c>
      <c r="G59" s="114">
        <v>61</v>
      </c>
      <c r="H59" s="114">
        <v>63</v>
      </c>
      <c r="I59" s="140">
        <v>66</v>
      </c>
      <c r="J59" s="115">
        <v>-5</v>
      </c>
      <c r="K59" s="116">
        <v>-7.5757575757575761</v>
      </c>
    </row>
    <row r="60" spans="1:11" ht="14.1" customHeight="1" x14ac:dyDescent="0.2">
      <c r="A60" s="306">
        <v>81</v>
      </c>
      <c r="B60" s="307" t="s">
        <v>289</v>
      </c>
      <c r="C60" s="308"/>
      <c r="D60" s="113">
        <v>2.7532334485849659</v>
      </c>
      <c r="E60" s="115">
        <v>215</v>
      </c>
      <c r="F60" s="114">
        <v>219</v>
      </c>
      <c r="G60" s="114">
        <v>221</v>
      </c>
      <c r="H60" s="114">
        <v>227</v>
      </c>
      <c r="I60" s="140">
        <v>219</v>
      </c>
      <c r="J60" s="115">
        <v>-4</v>
      </c>
      <c r="K60" s="116">
        <v>-1.8264840182648401</v>
      </c>
    </row>
    <row r="61" spans="1:11" ht="14.1" customHeight="1" x14ac:dyDescent="0.2">
      <c r="A61" s="306" t="s">
        <v>290</v>
      </c>
      <c r="B61" s="307" t="s">
        <v>291</v>
      </c>
      <c r="C61" s="308"/>
      <c r="D61" s="113">
        <v>0.70431553335894481</v>
      </c>
      <c r="E61" s="115">
        <v>55</v>
      </c>
      <c r="F61" s="114">
        <v>49</v>
      </c>
      <c r="G61" s="114">
        <v>49</v>
      </c>
      <c r="H61" s="114">
        <v>51</v>
      </c>
      <c r="I61" s="140">
        <v>55</v>
      </c>
      <c r="J61" s="115">
        <v>0</v>
      </c>
      <c r="K61" s="116">
        <v>0</v>
      </c>
    </row>
    <row r="62" spans="1:11" ht="14.1" customHeight="1" x14ac:dyDescent="0.2">
      <c r="A62" s="306" t="s">
        <v>292</v>
      </c>
      <c r="B62" s="307" t="s">
        <v>293</v>
      </c>
      <c r="C62" s="308"/>
      <c r="D62" s="113">
        <v>1.2165450121654502</v>
      </c>
      <c r="E62" s="115">
        <v>95</v>
      </c>
      <c r="F62" s="114">
        <v>97</v>
      </c>
      <c r="G62" s="114">
        <v>102</v>
      </c>
      <c r="H62" s="114">
        <v>104</v>
      </c>
      <c r="I62" s="140">
        <v>94</v>
      </c>
      <c r="J62" s="115">
        <v>1</v>
      </c>
      <c r="K62" s="116">
        <v>1.0638297872340425</v>
      </c>
    </row>
    <row r="63" spans="1:11" ht="14.1" customHeight="1" x14ac:dyDescent="0.2">
      <c r="A63" s="306"/>
      <c r="B63" s="307" t="s">
        <v>294</v>
      </c>
      <c r="C63" s="308"/>
      <c r="D63" s="113">
        <v>1.0628761685234984</v>
      </c>
      <c r="E63" s="115">
        <v>83</v>
      </c>
      <c r="F63" s="114">
        <v>86</v>
      </c>
      <c r="G63" s="114">
        <v>89</v>
      </c>
      <c r="H63" s="114">
        <v>90</v>
      </c>
      <c r="I63" s="140">
        <v>78</v>
      </c>
      <c r="J63" s="115">
        <v>5</v>
      </c>
      <c r="K63" s="116">
        <v>6.4102564102564106</v>
      </c>
    </row>
    <row r="64" spans="1:11" ht="14.1" customHeight="1" x14ac:dyDescent="0.2">
      <c r="A64" s="306" t="s">
        <v>295</v>
      </c>
      <c r="B64" s="307" t="s">
        <v>296</v>
      </c>
      <c r="C64" s="308"/>
      <c r="D64" s="113">
        <v>8.964015879113843E-2</v>
      </c>
      <c r="E64" s="115">
        <v>7</v>
      </c>
      <c r="F64" s="114">
        <v>8</v>
      </c>
      <c r="G64" s="114">
        <v>8</v>
      </c>
      <c r="H64" s="114">
        <v>7</v>
      </c>
      <c r="I64" s="140">
        <v>9</v>
      </c>
      <c r="J64" s="115">
        <v>-2</v>
      </c>
      <c r="K64" s="116">
        <v>-22.222222222222221</v>
      </c>
    </row>
    <row r="65" spans="1:11" ht="14.1" customHeight="1" x14ac:dyDescent="0.2">
      <c r="A65" s="306" t="s">
        <v>297</v>
      </c>
      <c r="B65" s="307" t="s">
        <v>298</v>
      </c>
      <c r="C65" s="308"/>
      <c r="D65" s="113">
        <v>0.55064668971699327</v>
      </c>
      <c r="E65" s="115">
        <v>43</v>
      </c>
      <c r="F65" s="114">
        <v>48</v>
      </c>
      <c r="G65" s="114">
        <v>47</v>
      </c>
      <c r="H65" s="114">
        <v>51</v>
      </c>
      <c r="I65" s="140">
        <v>47</v>
      </c>
      <c r="J65" s="115">
        <v>-4</v>
      </c>
      <c r="K65" s="116">
        <v>-8.5106382978723403</v>
      </c>
    </row>
    <row r="66" spans="1:11" ht="14.1" customHeight="1" x14ac:dyDescent="0.2">
      <c r="A66" s="306">
        <v>82</v>
      </c>
      <c r="B66" s="307" t="s">
        <v>299</v>
      </c>
      <c r="C66" s="308"/>
      <c r="D66" s="113">
        <v>1.4726597515687028</v>
      </c>
      <c r="E66" s="115">
        <v>115</v>
      </c>
      <c r="F66" s="114">
        <v>116</v>
      </c>
      <c r="G66" s="114">
        <v>119</v>
      </c>
      <c r="H66" s="114">
        <v>109</v>
      </c>
      <c r="I66" s="140">
        <v>113</v>
      </c>
      <c r="J66" s="115">
        <v>2</v>
      </c>
      <c r="K66" s="116">
        <v>1.7699115044247788</v>
      </c>
    </row>
    <row r="67" spans="1:11" ht="14.1" customHeight="1" x14ac:dyDescent="0.2">
      <c r="A67" s="306" t="s">
        <v>300</v>
      </c>
      <c r="B67" s="307" t="s">
        <v>301</v>
      </c>
      <c r="C67" s="308"/>
      <c r="D67" s="113">
        <v>0.76834421820975796</v>
      </c>
      <c r="E67" s="115">
        <v>60</v>
      </c>
      <c r="F67" s="114">
        <v>61</v>
      </c>
      <c r="G67" s="114">
        <v>65</v>
      </c>
      <c r="H67" s="114">
        <v>61</v>
      </c>
      <c r="I67" s="140">
        <v>61</v>
      </c>
      <c r="J67" s="115">
        <v>-1</v>
      </c>
      <c r="K67" s="116">
        <v>-1.639344262295082</v>
      </c>
    </row>
    <row r="68" spans="1:11" ht="14.1" customHeight="1" x14ac:dyDescent="0.2">
      <c r="A68" s="306" t="s">
        <v>302</v>
      </c>
      <c r="B68" s="307" t="s">
        <v>303</v>
      </c>
      <c r="C68" s="308"/>
      <c r="D68" s="113">
        <v>0.38417210910487898</v>
      </c>
      <c r="E68" s="115">
        <v>30</v>
      </c>
      <c r="F68" s="114">
        <v>28</v>
      </c>
      <c r="G68" s="114">
        <v>29</v>
      </c>
      <c r="H68" s="114">
        <v>25</v>
      </c>
      <c r="I68" s="140">
        <v>28</v>
      </c>
      <c r="J68" s="115">
        <v>2</v>
      </c>
      <c r="K68" s="116">
        <v>7.1428571428571432</v>
      </c>
    </row>
    <row r="69" spans="1:11" ht="14.1" customHeight="1" x14ac:dyDescent="0.2">
      <c r="A69" s="306">
        <v>83</v>
      </c>
      <c r="B69" s="307" t="s">
        <v>304</v>
      </c>
      <c r="C69" s="308"/>
      <c r="D69" s="113">
        <v>2.9453195031374055</v>
      </c>
      <c r="E69" s="115">
        <v>230</v>
      </c>
      <c r="F69" s="114">
        <v>234</v>
      </c>
      <c r="G69" s="114">
        <v>228</v>
      </c>
      <c r="H69" s="114">
        <v>237</v>
      </c>
      <c r="I69" s="140">
        <v>212</v>
      </c>
      <c r="J69" s="115">
        <v>18</v>
      </c>
      <c r="K69" s="116">
        <v>8.4905660377358494</v>
      </c>
    </row>
    <row r="70" spans="1:11" ht="14.1" customHeight="1" x14ac:dyDescent="0.2">
      <c r="A70" s="306" t="s">
        <v>305</v>
      </c>
      <c r="B70" s="307" t="s">
        <v>306</v>
      </c>
      <c r="C70" s="308"/>
      <c r="D70" s="113">
        <v>1.2165450121654502</v>
      </c>
      <c r="E70" s="115">
        <v>95</v>
      </c>
      <c r="F70" s="114">
        <v>94</v>
      </c>
      <c r="G70" s="114">
        <v>87</v>
      </c>
      <c r="H70" s="114">
        <v>95</v>
      </c>
      <c r="I70" s="140">
        <v>88</v>
      </c>
      <c r="J70" s="115">
        <v>7</v>
      </c>
      <c r="K70" s="116">
        <v>7.9545454545454541</v>
      </c>
    </row>
    <row r="71" spans="1:11" ht="14.1" customHeight="1" x14ac:dyDescent="0.2">
      <c r="A71" s="306"/>
      <c r="B71" s="307" t="s">
        <v>307</v>
      </c>
      <c r="C71" s="308"/>
      <c r="D71" s="113">
        <v>0.88359585094122162</v>
      </c>
      <c r="E71" s="115">
        <v>69</v>
      </c>
      <c r="F71" s="114">
        <v>68</v>
      </c>
      <c r="G71" s="114">
        <v>63</v>
      </c>
      <c r="H71" s="114">
        <v>67</v>
      </c>
      <c r="I71" s="140">
        <v>59</v>
      </c>
      <c r="J71" s="115">
        <v>10</v>
      </c>
      <c r="K71" s="116">
        <v>16.949152542372882</v>
      </c>
    </row>
    <row r="72" spans="1:11" ht="14.1" customHeight="1" x14ac:dyDescent="0.2">
      <c r="A72" s="306">
        <v>84</v>
      </c>
      <c r="B72" s="307" t="s">
        <v>308</v>
      </c>
      <c r="C72" s="308"/>
      <c r="D72" s="113">
        <v>1.293379433986426</v>
      </c>
      <c r="E72" s="115">
        <v>101</v>
      </c>
      <c r="F72" s="114">
        <v>100</v>
      </c>
      <c r="G72" s="114">
        <v>99</v>
      </c>
      <c r="H72" s="114">
        <v>101</v>
      </c>
      <c r="I72" s="140">
        <v>103</v>
      </c>
      <c r="J72" s="115">
        <v>-2</v>
      </c>
      <c r="K72" s="116">
        <v>-1.941747572815534</v>
      </c>
    </row>
    <row r="73" spans="1:11" ht="14.1" customHeight="1" x14ac:dyDescent="0.2">
      <c r="A73" s="306" t="s">
        <v>309</v>
      </c>
      <c r="B73" s="307" t="s">
        <v>310</v>
      </c>
      <c r="C73" s="308"/>
      <c r="D73" s="113">
        <v>0.24330900243309003</v>
      </c>
      <c r="E73" s="115">
        <v>19</v>
      </c>
      <c r="F73" s="114">
        <v>18</v>
      </c>
      <c r="G73" s="114">
        <v>15</v>
      </c>
      <c r="H73" s="114">
        <v>19</v>
      </c>
      <c r="I73" s="140">
        <v>21</v>
      </c>
      <c r="J73" s="115">
        <v>-2</v>
      </c>
      <c r="K73" s="116">
        <v>-9.5238095238095237</v>
      </c>
    </row>
    <row r="74" spans="1:11" ht="14.1" customHeight="1" x14ac:dyDescent="0.2">
      <c r="A74" s="306" t="s">
        <v>311</v>
      </c>
      <c r="B74" s="307" t="s">
        <v>312</v>
      </c>
      <c r="C74" s="308"/>
      <c r="D74" s="113">
        <v>5.122294788065053E-2</v>
      </c>
      <c r="E74" s="115">
        <v>4</v>
      </c>
      <c r="F74" s="114">
        <v>4</v>
      </c>
      <c r="G74" s="114">
        <v>3</v>
      </c>
      <c r="H74" s="114">
        <v>4</v>
      </c>
      <c r="I74" s="140">
        <v>4</v>
      </c>
      <c r="J74" s="115">
        <v>0</v>
      </c>
      <c r="K74" s="116">
        <v>0</v>
      </c>
    </row>
    <row r="75" spans="1:11" ht="14.1" customHeight="1" x14ac:dyDescent="0.2">
      <c r="A75" s="306" t="s">
        <v>313</v>
      </c>
      <c r="B75" s="307" t="s">
        <v>314</v>
      </c>
      <c r="C75" s="308"/>
      <c r="D75" s="113">
        <v>3.8417210910487901E-2</v>
      </c>
      <c r="E75" s="115">
        <v>3</v>
      </c>
      <c r="F75" s="114">
        <v>3</v>
      </c>
      <c r="G75" s="114">
        <v>3</v>
      </c>
      <c r="H75" s="114" t="s">
        <v>513</v>
      </c>
      <c r="I75" s="140" t="s">
        <v>513</v>
      </c>
      <c r="J75" s="115" t="s">
        <v>513</v>
      </c>
      <c r="K75" s="116" t="s">
        <v>513</v>
      </c>
    </row>
    <row r="76" spans="1:11" ht="14.1" customHeight="1" x14ac:dyDescent="0.2">
      <c r="A76" s="306">
        <v>91</v>
      </c>
      <c r="B76" s="307" t="s">
        <v>315</v>
      </c>
      <c r="C76" s="308"/>
      <c r="D76" s="113">
        <v>0.1152516327314637</v>
      </c>
      <c r="E76" s="115">
        <v>9</v>
      </c>
      <c r="F76" s="114" t="s">
        <v>513</v>
      </c>
      <c r="G76" s="114" t="s">
        <v>513</v>
      </c>
      <c r="H76" s="114" t="s">
        <v>513</v>
      </c>
      <c r="I76" s="140" t="s">
        <v>513</v>
      </c>
      <c r="J76" s="115" t="s">
        <v>513</v>
      </c>
      <c r="K76" s="116" t="s">
        <v>513</v>
      </c>
    </row>
    <row r="77" spans="1:11" ht="14.1" customHeight="1" x14ac:dyDescent="0.2">
      <c r="A77" s="306">
        <v>92</v>
      </c>
      <c r="B77" s="307" t="s">
        <v>316</v>
      </c>
      <c r="C77" s="308"/>
      <c r="D77" s="113">
        <v>0.2305032654629274</v>
      </c>
      <c r="E77" s="115">
        <v>18</v>
      </c>
      <c r="F77" s="114">
        <v>16</v>
      </c>
      <c r="G77" s="114">
        <v>16</v>
      </c>
      <c r="H77" s="114">
        <v>22</v>
      </c>
      <c r="I77" s="140">
        <v>22</v>
      </c>
      <c r="J77" s="115">
        <v>-4</v>
      </c>
      <c r="K77" s="116">
        <v>-18.181818181818183</v>
      </c>
    </row>
    <row r="78" spans="1:11" ht="14.1" customHeight="1" x14ac:dyDescent="0.2">
      <c r="A78" s="306">
        <v>93</v>
      </c>
      <c r="B78" s="307" t="s">
        <v>317</v>
      </c>
      <c r="C78" s="308"/>
      <c r="D78" s="113">
        <v>6.4028684850813158E-2</v>
      </c>
      <c r="E78" s="115">
        <v>5</v>
      </c>
      <c r="F78" s="114">
        <v>6</v>
      </c>
      <c r="G78" s="114">
        <v>7</v>
      </c>
      <c r="H78" s="114">
        <v>8</v>
      </c>
      <c r="I78" s="140">
        <v>7</v>
      </c>
      <c r="J78" s="115">
        <v>-2</v>
      </c>
      <c r="K78" s="116">
        <v>-28.571428571428573</v>
      </c>
    </row>
    <row r="79" spans="1:11" ht="14.1" customHeight="1" x14ac:dyDescent="0.2">
      <c r="A79" s="306">
        <v>94</v>
      </c>
      <c r="B79" s="307" t="s">
        <v>318</v>
      </c>
      <c r="C79" s="308"/>
      <c r="D79" s="113">
        <v>0.57625816365731852</v>
      </c>
      <c r="E79" s="115">
        <v>45</v>
      </c>
      <c r="F79" s="114">
        <v>47</v>
      </c>
      <c r="G79" s="114">
        <v>50</v>
      </c>
      <c r="H79" s="114">
        <v>52</v>
      </c>
      <c r="I79" s="140">
        <v>64</v>
      </c>
      <c r="J79" s="115">
        <v>-19</v>
      </c>
      <c r="K79" s="116">
        <v>-29.6875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2.8300678704059417</v>
      </c>
      <c r="E81" s="143">
        <v>221</v>
      </c>
      <c r="F81" s="144">
        <v>222</v>
      </c>
      <c r="G81" s="144">
        <v>221</v>
      </c>
      <c r="H81" s="144">
        <v>232</v>
      </c>
      <c r="I81" s="145">
        <v>208</v>
      </c>
      <c r="J81" s="143">
        <v>13</v>
      </c>
      <c r="K81" s="146">
        <v>6.25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3928</v>
      </c>
      <c r="G12" s="536">
        <v>2635</v>
      </c>
      <c r="H12" s="536">
        <v>4445</v>
      </c>
      <c r="I12" s="536">
        <v>3846</v>
      </c>
      <c r="J12" s="537">
        <v>3671</v>
      </c>
      <c r="K12" s="538">
        <v>257</v>
      </c>
      <c r="L12" s="349">
        <v>7.0008172160174338</v>
      </c>
    </row>
    <row r="13" spans="1:17" s="110" customFormat="1" ht="15" customHeight="1" x14ac:dyDescent="0.2">
      <c r="A13" s="350" t="s">
        <v>344</v>
      </c>
      <c r="B13" s="351" t="s">
        <v>345</v>
      </c>
      <c r="C13" s="347"/>
      <c r="D13" s="347"/>
      <c r="E13" s="348"/>
      <c r="F13" s="536">
        <v>2195</v>
      </c>
      <c r="G13" s="536">
        <v>1469</v>
      </c>
      <c r="H13" s="536">
        <v>2454</v>
      </c>
      <c r="I13" s="536">
        <v>1928</v>
      </c>
      <c r="J13" s="537">
        <v>2122</v>
      </c>
      <c r="K13" s="538">
        <v>73</v>
      </c>
      <c r="L13" s="349">
        <v>3.4401508011310087</v>
      </c>
    </row>
    <row r="14" spans="1:17" s="110" customFormat="1" ht="22.5" customHeight="1" x14ac:dyDescent="0.2">
      <c r="A14" s="350"/>
      <c r="B14" s="351" t="s">
        <v>346</v>
      </c>
      <c r="C14" s="347"/>
      <c r="D14" s="347"/>
      <c r="E14" s="348"/>
      <c r="F14" s="536">
        <v>1733</v>
      </c>
      <c r="G14" s="536">
        <v>1166</v>
      </c>
      <c r="H14" s="536">
        <v>1991</v>
      </c>
      <c r="I14" s="536">
        <v>1918</v>
      </c>
      <c r="J14" s="537">
        <v>1549</v>
      </c>
      <c r="K14" s="538">
        <v>184</v>
      </c>
      <c r="L14" s="349">
        <v>11.878631375080698</v>
      </c>
    </row>
    <row r="15" spans="1:17" s="110" customFormat="1" ht="15" customHeight="1" x14ac:dyDescent="0.2">
      <c r="A15" s="350" t="s">
        <v>347</v>
      </c>
      <c r="B15" s="351" t="s">
        <v>108</v>
      </c>
      <c r="C15" s="347"/>
      <c r="D15" s="347"/>
      <c r="E15" s="348"/>
      <c r="F15" s="536">
        <v>626</v>
      </c>
      <c r="G15" s="536">
        <v>465</v>
      </c>
      <c r="H15" s="536">
        <v>1657</v>
      </c>
      <c r="I15" s="536">
        <v>614</v>
      </c>
      <c r="J15" s="537">
        <v>535</v>
      </c>
      <c r="K15" s="538">
        <v>91</v>
      </c>
      <c r="L15" s="349">
        <v>17.009345794392523</v>
      </c>
    </row>
    <row r="16" spans="1:17" s="110" customFormat="1" ht="15" customHeight="1" x14ac:dyDescent="0.2">
      <c r="A16" s="350"/>
      <c r="B16" s="351" t="s">
        <v>109</v>
      </c>
      <c r="C16" s="347"/>
      <c r="D16" s="347"/>
      <c r="E16" s="348"/>
      <c r="F16" s="536">
        <v>2755</v>
      </c>
      <c r="G16" s="536">
        <v>1814</v>
      </c>
      <c r="H16" s="536">
        <v>2412</v>
      </c>
      <c r="I16" s="536">
        <v>2655</v>
      </c>
      <c r="J16" s="537">
        <v>2573</v>
      </c>
      <c r="K16" s="538">
        <v>182</v>
      </c>
      <c r="L16" s="349">
        <v>7.0734551107656429</v>
      </c>
    </row>
    <row r="17" spans="1:12" s="110" customFormat="1" ht="15" customHeight="1" x14ac:dyDescent="0.2">
      <c r="A17" s="350"/>
      <c r="B17" s="351" t="s">
        <v>110</v>
      </c>
      <c r="C17" s="347"/>
      <c r="D17" s="347"/>
      <c r="E17" s="348"/>
      <c r="F17" s="536">
        <v>510</v>
      </c>
      <c r="G17" s="536">
        <v>329</v>
      </c>
      <c r="H17" s="536">
        <v>326</v>
      </c>
      <c r="I17" s="536">
        <v>513</v>
      </c>
      <c r="J17" s="537">
        <v>496</v>
      </c>
      <c r="K17" s="538">
        <v>14</v>
      </c>
      <c r="L17" s="349">
        <v>2.8225806451612905</v>
      </c>
    </row>
    <row r="18" spans="1:12" s="110" customFormat="1" ht="15" customHeight="1" x14ac:dyDescent="0.2">
      <c r="A18" s="350"/>
      <c r="B18" s="351" t="s">
        <v>111</v>
      </c>
      <c r="C18" s="347"/>
      <c r="D18" s="347"/>
      <c r="E18" s="348"/>
      <c r="F18" s="536">
        <v>37</v>
      </c>
      <c r="G18" s="536">
        <v>27</v>
      </c>
      <c r="H18" s="536">
        <v>50</v>
      </c>
      <c r="I18" s="536">
        <v>64</v>
      </c>
      <c r="J18" s="537">
        <v>67</v>
      </c>
      <c r="K18" s="538">
        <v>-30</v>
      </c>
      <c r="L18" s="349">
        <v>-44.776119402985074</v>
      </c>
    </row>
    <row r="19" spans="1:12" s="110" customFormat="1" ht="15" customHeight="1" x14ac:dyDescent="0.2">
      <c r="A19" s="118" t="s">
        <v>113</v>
      </c>
      <c r="B19" s="119" t="s">
        <v>181</v>
      </c>
      <c r="C19" s="347"/>
      <c r="D19" s="347"/>
      <c r="E19" s="348"/>
      <c r="F19" s="536">
        <v>2620</v>
      </c>
      <c r="G19" s="536">
        <v>1794</v>
      </c>
      <c r="H19" s="536">
        <v>3192</v>
      </c>
      <c r="I19" s="536">
        <v>2399</v>
      </c>
      <c r="J19" s="537">
        <v>2468</v>
      </c>
      <c r="K19" s="538">
        <v>152</v>
      </c>
      <c r="L19" s="349">
        <v>6.1588330632090758</v>
      </c>
    </row>
    <row r="20" spans="1:12" s="110" customFormat="1" ht="15" customHeight="1" x14ac:dyDescent="0.2">
      <c r="A20" s="118"/>
      <c r="B20" s="119" t="s">
        <v>182</v>
      </c>
      <c r="C20" s="347"/>
      <c r="D20" s="347"/>
      <c r="E20" s="348"/>
      <c r="F20" s="536">
        <v>1308</v>
      </c>
      <c r="G20" s="536">
        <v>841</v>
      </c>
      <c r="H20" s="536">
        <v>1253</v>
      </c>
      <c r="I20" s="536">
        <v>1447</v>
      </c>
      <c r="J20" s="537">
        <v>1203</v>
      </c>
      <c r="K20" s="538">
        <v>105</v>
      </c>
      <c r="L20" s="349">
        <v>8.728179551122194</v>
      </c>
    </row>
    <row r="21" spans="1:12" s="110" customFormat="1" ht="15" customHeight="1" x14ac:dyDescent="0.2">
      <c r="A21" s="118" t="s">
        <v>113</v>
      </c>
      <c r="B21" s="119" t="s">
        <v>116</v>
      </c>
      <c r="C21" s="347"/>
      <c r="D21" s="347"/>
      <c r="E21" s="348"/>
      <c r="F21" s="536">
        <v>3504</v>
      </c>
      <c r="G21" s="536">
        <v>2292</v>
      </c>
      <c r="H21" s="536">
        <v>3973</v>
      </c>
      <c r="I21" s="536">
        <v>3392</v>
      </c>
      <c r="J21" s="537">
        <v>3299</v>
      </c>
      <c r="K21" s="538">
        <v>205</v>
      </c>
      <c r="L21" s="349">
        <v>6.2140042437102156</v>
      </c>
    </row>
    <row r="22" spans="1:12" s="110" customFormat="1" ht="15" customHeight="1" x14ac:dyDescent="0.2">
      <c r="A22" s="118"/>
      <c r="B22" s="119" t="s">
        <v>117</v>
      </c>
      <c r="C22" s="347"/>
      <c r="D22" s="347"/>
      <c r="E22" s="348"/>
      <c r="F22" s="536">
        <v>422</v>
      </c>
      <c r="G22" s="536">
        <v>342</v>
      </c>
      <c r="H22" s="536">
        <v>466</v>
      </c>
      <c r="I22" s="536">
        <v>451</v>
      </c>
      <c r="J22" s="537">
        <v>371</v>
      </c>
      <c r="K22" s="538">
        <v>51</v>
      </c>
      <c r="L22" s="349">
        <v>13.746630727762803</v>
      </c>
    </row>
    <row r="23" spans="1:12" s="110" customFormat="1" ht="15" customHeight="1" x14ac:dyDescent="0.2">
      <c r="A23" s="352" t="s">
        <v>347</v>
      </c>
      <c r="B23" s="353" t="s">
        <v>193</v>
      </c>
      <c r="C23" s="354"/>
      <c r="D23" s="354"/>
      <c r="E23" s="355"/>
      <c r="F23" s="539">
        <v>69</v>
      </c>
      <c r="G23" s="539">
        <v>71</v>
      </c>
      <c r="H23" s="539">
        <v>790</v>
      </c>
      <c r="I23" s="539">
        <v>35</v>
      </c>
      <c r="J23" s="540">
        <v>69</v>
      </c>
      <c r="K23" s="541">
        <v>0</v>
      </c>
      <c r="L23" s="356">
        <v>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26.7</v>
      </c>
      <c r="G25" s="542">
        <v>29</v>
      </c>
      <c r="H25" s="542">
        <v>31.2</v>
      </c>
      <c r="I25" s="542">
        <v>32</v>
      </c>
      <c r="J25" s="542">
        <v>26.7</v>
      </c>
      <c r="K25" s="543" t="s">
        <v>349</v>
      </c>
      <c r="L25" s="364">
        <v>0</v>
      </c>
    </row>
    <row r="26" spans="1:12" s="110" customFormat="1" ht="15" customHeight="1" x14ac:dyDescent="0.2">
      <c r="A26" s="365" t="s">
        <v>105</v>
      </c>
      <c r="B26" s="366" t="s">
        <v>345</v>
      </c>
      <c r="C26" s="362"/>
      <c r="D26" s="362"/>
      <c r="E26" s="363"/>
      <c r="F26" s="542">
        <v>21.1</v>
      </c>
      <c r="G26" s="542">
        <v>25.4</v>
      </c>
      <c r="H26" s="542">
        <v>24.9</v>
      </c>
      <c r="I26" s="542">
        <v>25.8</v>
      </c>
      <c r="J26" s="544">
        <v>21.6</v>
      </c>
      <c r="K26" s="543" t="s">
        <v>349</v>
      </c>
      <c r="L26" s="364">
        <v>-0.5</v>
      </c>
    </row>
    <row r="27" spans="1:12" s="110" customFormat="1" ht="15" customHeight="1" x14ac:dyDescent="0.2">
      <c r="A27" s="365"/>
      <c r="B27" s="366" t="s">
        <v>346</v>
      </c>
      <c r="C27" s="362"/>
      <c r="D27" s="362"/>
      <c r="E27" s="363"/>
      <c r="F27" s="542">
        <v>33.9</v>
      </c>
      <c r="G27" s="542">
        <v>33.6</v>
      </c>
      <c r="H27" s="542">
        <v>38.6</v>
      </c>
      <c r="I27" s="542">
        <v>38.4</v>
      </c>
      <c r="J27" s="542">
        <v>33.700000000000003</v>
      </c>
      <c r="K27" s="543" t="s">
        <v>349</v>
      </c>
      <c r="L27" s="364">
        <v>0.19999999999999574</v>
      </c>
    </row>
    <row r="28" spans="1:12" s="110" customFormat="1" ht="15" customHeight="1" x14ac:dyDescent="0.2">
      <c r="A28" s="365" t="s">
        <v>113</v>
      </c>
      <c r="B28" s="366" t="s">
        <v>108</v>
      </c>
      <c r="C28" s="362"/>
      <c r="D28" s="362"/>
      <c r="E28" s="363"/>
      <c r="F28" s="542">
        <v>37.6</v>
      </c>
      <c r="G28" s="542">
        <v>35.200000000000003</v>
      </c>
      <c r="H28" s="542">
        <v>40.200000000000003</v>
      </c>
      <c r="I28" s="542">
        <v>41.2</v>
      </c>
      <c r="J28" s="542">
        <v>36.700000000000003</v>
      </c>
      <c r="K28" s="543" t="s">
        <v>349</v>
      </c>
      <c r="L28" s="364">
        <v>0.89999999999999858</v>
      </c>
    </row>
    <row r="29" spans="1:12" s="110" customFormat="1" ht="11.25" x14ac:dyDescent="0.2">
      <c r="A29" s="365"/>
      <c r="B29" s="366" t="s">
        <v>109</v>
      </c>
      <c r="C29" s="362"/>
      <c r="D29" s="362"/>
      <c r="E29" s="363"/>
      <c r="F29" s="542">
        <v>24.8</v>
      </c>
      <c r="G29" s="542">
        <v>27.7</v>
      </c>
      <c r="H29" s="542">
        <v>27.2</v>
      </c>
      <c r="I29" s="542">
        <v>28.5</v>
      </c>
      <c r="J29" s="544">
        <v>25.3</v>
      </c>
      <c r="K29" s="543" t="s">
        <v>349</v>
      </c>
      <c r="L29" s="364">
        <v>-0.5</v>
      </c>
    </row>
    <row r="30" spans="1:12" s="110" customFormat="1" ht="15" customHeight="1" x14ac:dyDescent="0.2">
      <c r="A30" s="365"/>
      <c r="B30" s="366" t="s">
        <v>110</v>
      </c>
      <c r="C30" s="362"/>
      <c r="D30" s="362"/>
      <c r="E30" s="363"/>
      <c r="F30" s="542">
        <v>24.2</v>
      </c>
      <c r="G30" s="542">
        <v>27.8</v>
      </c>
      <c r="H30" s="542">
        <v>35.1</v>
      </c>
      <c r="I30" s="542">
        <v>35.9</v>
      </c>
      <c r="J30" s="542">
        <v>20.5</v>
      </c>
      <c r="K30" s="543" t="s">
        <v>349</v>
      </c>
      <c r="L30" s="364">
        <v>3.6999999999999993</v>
      </c>
    </row>
    <row r="31" spans="1:12" s="110" customFormat="1" ht="15" customHeight="1" x14ac:dyDescent="0.2">
      <c r="A31" s="365"/>
      <c r="B31" s="366" t="s">
        <v>111</v>
      </c>
      <c r="C31" s="362"/>
      <c r="D31" s="362"/>
      <c r="E31" s="363"/>
      <c r="F31" s="542">
        <v>40.5</v>
      </c>
      <c r="G31" s="542">
        <v>40.700000000000003</v>
      </c>
      <c r="H31" s="542">
        <v>48</v>
      </c>
      <c r="I31" s="542">
        <v>65.599999999999994</v>
      </c>
      <c r="J31" s="542">
        <v>55.2</v>
      </c>
      <c r="K31" s="543" t="s">
        <v>349</v>
      </c>
      <c r="L31" s="364">
        <v>-14.700000000000003</v>
      </c>
    </row>
    <row r="32" spans="1:12" s="110" customFormat="1" ht="15" customHeight="1" x14ac:dyDescent="0.2">
      <c r="A32" s="367" t="s">
        <v>113</v>
      </c>
      <c r="B32" s="368" t="s">
        <v>181</v>
      </c>
      <c r="C32" s="362"/>
      <c r="D32" s="362"/>
      <c r="E32" s="363"/>
      <c r="F32" s="542">
        <v>21</v>
      </c>
      <c r="G32" s="542">
        <v>23.3</v>
      </c>
      <c r="H32" s="542">
        <v>24.8</v>
      </c>
      <c r="I32" s="542">
        <v>27.7</v>
      </c>
      <c r="J32" s="544">
        <v>21.3</v>
      </c>
      <c r="K32" s="543" t="s">
        <v>349</v>
      </c>
      <c r="L32" s="364">
        <v>-0.30000000000000071</v>
      </c>
    </row>
    <row r="33" spans="1:12" s="110" customFormat="1" ht="15" customHeight="1" x14ac:dyDescent="0.2">
      <c r="A33" s="367"/>
      <c r="B33" s="368" t="s">
        <v>182</v>
      </c>
      <c r="C33" s="362"/>
      <c r="D33" s="362"/>
      <c r="E33" s="363"/>
      <c r="F33" s="542">
        <v>37.799999999999997</v>
      </c>
      <c r="G33" s="542">
        <v>40.700000000000003</v>
      </c>
      <c r="H33" s="542">
        <v>43.2</v>
      </c>
      <c r="I33" s="542">
        <v>39.299999999999997</v>
      </c>
      <c r="J33" s="542">
        <v>37.6</v>
      </c>
      <c r="K33" s="543" t="s">
        <v>349</v>
      </c>
      <c r="L33" s="364">
        <v>0.19999999999999574</v>
      </c>
    </row>
    <row r="34" spans="1:12" s="369" customFormat="1" ht="15" customHeight="1" x14ac:dyDescent="0.2">
      <c r="A34" s="367" t="s">
        <v>113</v>
      </c>
      <c r="B34" s="368" t="s">
        <v>116</v>
      </c>
      <c r="C34" s="362"/>
      <c r="D34" s="362"/>
      <c r="E34" s="363"/>
      <c r="F34" s="542">
        <v>25.5</v>
      </c>
      <c r="G34" s="542">
        <v>27.6</v>
      </c>
      <c r="H34" s="542">
        <v>30.7</v>
      </c>
      <c r="I34" s="542">
        <v>30.6</v>
      </c>
      <c r="J34" s="542">
        <v>25.9</v>
      </c>
      <c r="K34" s="543" t="s">
        <v>349</v>
      </c>
      <c r="L34" s="364">
        <v>-0.39999999999999858</v>
      </c>
    </row>
    <row r="35" spans="1:12" s="369" customFormat="1" ht="11.25" x14ac:dyDescent="0.2">
      <c r="A35" s="370"/>
      <c r="B35" s="371" t="s">
        <v>117</v>
      </c>
      <c r="C35" s="372"/>
      <c r="D35" s="372"/>
      <c r="E35" s="373"/>
      <c r="F35" s="545">
        <v>36.5</v>
      </c>
      <c r="G35" s="545">
        <v>38.5</v>
      </c>
      <c r="H35" s="545">
        <v>35</v>
      </c>
      <c r="I35" s="545">
        <v>42.8</v>
      </c>
      <c r="J35" s="546">
        <v>34.1</v>
      </c>
      <c r="K35" s="547" t="s">
        <v>349</v>
      </c>
      <c r="L35" s="374">
        <v>2.3999999999999986</v>
      </c>
    </row>
    <row r="36" spans="1:12" s="369" customFormat="1" ht="15.95" customHeight="1" x14ac:dyDescent="0.2">
      <c r="A36" s="375" t="s">
        <v>350</v>
      </c>
      <c r="B36" s="376"/>
      <c r="C36" s="377"/>
      <c r="D36" s="376"/>
      <c r="E36" s="378"/>
      <c r="F36" s="548">
        <v>3834</v>
      </c>
      <c r="G36" s="548">
        <v>2531</v>
      </c>
      <c r="H36" s="548">
        <v>3526</v>
      </c>
      <c r="I36" s="548">
        <v>3785</v>
      </c>
      <c r="J36" s="548">
        <v>3577</v>
      </c>
      <c r="K36" s="549">
        <v>257</v>
      </c>
      <c r="L36" s="380">
        <v>7.1847917249091413</v>
      </c>
    </row>
    <row r="37" spans="1:12" s="369" customFormat="1" ht="15.95" customHeight="1" x14ac:dyDescent="0.2">
      <c r="A37" s="381"/>
      <c r="B37" s="382" t="s">
        <v>113</v>
      </c>
      <c r="C37" s="382" t="s">
        <v>351</v>
      </c>
      <c r="D37" s="382"/>
      <c r="E37" s="383"/>
      <c r="F37" s="548">
        <v>1024</v>
      </c>
      <c r="G37" s="548">
        <v>734</v>
      </c>
      <c r="H37" s="548">
        <v>1101</v>
      </c>
      <c r="I37" s="548">
        <v>1213</v>
      </c>
      <c r="J37" s="548">
        <v>955</v>
      </c>
      <c r="K37" s="549">
        <v>69</v>
      </c>
      <c r="L37" s="380">
        <v>7.2251308900523563</v>
      </c>
    </row>
    <row r="38" spans="1:12" s="369" customFormat="1" ht="15.95" customHeight="1" x14ac:dyDescent="0.2">
      <c r="A38" s="381"/>
      <c r="B38" s="384" t="s">
        <v>105</v>
      </c>
      <c r="C38" s="384" t="s">
        <v>106</v>
      </c>
      <c r="D38" s="385"/>
      <c r="E38" s="383"/>
      <c r="F38" s="548">
        <v>2146</v>
      </c>
      <c r="G38" s="548">
        <v>1411</v>
      </c>
      <c r="H38" s="548">
        <v>1894</v>
      </c>
      <c r="I38" s="548">
        <v>1900</v>
      </c>
      <c r="J38" s="550">
        <v>2065</v>
      </c>
      <c r="K38" s="549">
        <v>81</v>
      </c>
      <c r="L38" s="380">
        <v>3.9225181598062955</v>
      </c>
    </row>
    <row r="39" spans="1:12" s="369" customFormat="1" ht="15.95" customHeight="1" x14ac:dyDescent="0.2">
      <c r="A39" s="381"/>
      <c r="B39" s="385"/>
      <c r="C39" s="382" t="s">
        <v>352</v>
      </c>
      <c r="D39" s="385"/>
      <c r="E39" s="383"/>
      <c r="F39" s="548">
        <v>452</v>
      </c>
      <c r="G39" s="548">
        <v>358</v>
      </c>
      <c r="H39" s="548">
        <v>471</v>
      </c>
      <c r="I39" s="548">
        <v>490</v>
      </c>
      <c r="J39" s="548">
        <v>446</v>
      </c>
      <c r="K39" s="549">
        <v>6</v>
      </c>
      <c r="L39" s="380">
        <v>1.3452914798206279</v>
      </c>
    </row>
    <row r="40" spans="1:12" s="369" customFormat="1" ht="15.95" customHeight="1" x14ac:dyDescent="0.2">
      <c r="A40" s="381"/>
      <c r="B40" s="384"/>
      <c r="C40" s="384" t="s">
        <v>107</v>
      </c>
      <c r="D40" s="385"/>
      <c r="E40" s="383"/>
      <c r="F40" s="548">
        <v>1688</v>
      </c>
      <c r="G40" s="548">
        <v>1120</v>
      </c>
      <c r="H40" s="548">
        <v>1632</v>
      </c>
      <c r="I40" s="548">
        <v>1885</v>
      </c>
      <c r="J40" s="548">
        <v>1512</v>
      </c>
      <c r="K40" s="549">
        <v>176</v>
      </c>
      <c r="L40" s="380">
        <v>11.640211640211641</v>
      </c>
    </row>
    <row r="41" spans="1:12" s="369" customFormat="1" ht="24" customHeight="1" x14ac:dyDescent="0.2">
      <c r="A41" s="381"/>
      <c r="B41" s="385"/>
      <c r="C41" s="382" t="s">
        <v>352</v>
      </c>
      <c r="D41" s="385"/>
      <c r="E41" s="383"/>
      <c r="F41" s="548">
        <v>572</v>
      </c>
      <c r="G41" s="548">
        <v>376</v>
      </c>
      <c r="H41" s="548">
        <v>630</v>
      </c>
      <c r="I41" s="548">
        <v>723</v>
      </c>
      <c r="J41" s="550">
        <v>509</v>
      </c>
      <c r="K41" s="549">
        <v>63</v>
      </c>
      <c r="L41" s="380">
        <v>12.37721021611002</v>
      </c>
    </row>
    <row r="42" spans="1:12" s="110" customFormat="1" ht="15" customHeight="1" x14ac:dyDescent="0.2">
      <c r="A42" s="381"/>
      <c r="B42" s="384" t="s">
        <v>113</v>
      </c>
      <c r="C42" s="384" t="s">
        <v>353</v>
      </c>
      <c r="D42" s="385"/>
      <c r="E42" s="383"/>
      <c r="F42" s="548">
        <v>559</v>
      </c>
      <c r="G42" s="548">
        <v>381</v>
      </c>
      <c r="H42" s="548">
        <v>805</v>
      </c>
      <c r="I42" s="548">
        <v>575</v>
      </c>
      <c r="J42" s="548">
        <v>460</v>
      </c>
      <c r="K42" s="549">
        <v>99</v>
      </c>
      <c r="L42" s="380">
        <v>21.521739130434781</v>
      </c>
    </row>
    <row r="43" spans="1:12" s="110" customFormat="1" ht="15" customHeight="1" x14ac:dyDescent="0.2">
      <c r="A43" s="381"/>
      <c r="B43" s="385"/>
      <c r="C43" s="382" t="s">
        <v>352</v>
      </c>
      <c r="D43" s="385"/>
      <c r="E43" s="383"/>
      <c r="F43" s="548">
        <v>210</v>
      </c>
      <c r="G43" s="548">
        <v>134</v>
      </c>
      <c r="H43" s="548">
        <v>324</v>
      </c>
      <c r="I43" s="548">
        <v>237</v>
      </c>
      <c r="J43" s="548">
        <v>169</v>
      </c>
      <c r="K43" s="549">
        <v>41</v>
      </c>
      <c r="L43" s="380">
        <v>24.260355029585799</v>
      </c>
    </row>
    <row r="44" spans="1:12" s="110" customFormat="1" ht="15" customHeight="1" x14ac:dyDescent="0.2">
      <c r="A44" s="381"/>
      <c r="B44" s="384"/>
      <c r="C44" s="366" t="s">
        <v>109</v>
      </c>
      <c r="D44" s="385"/>
      <c r="E44" s="383"/>
      <c r="F44" s="548">
        <v>2729</v>
      </c>
      <c r="G44" s="548">
        <v>1796</v>
      </c>
      <c r="H44" s="548">
        <v>2346</v>
      </c>
      <c r="I44" s="548">
        <v>2634</v>
      </c>
      <c r="J44" s="550">
        <v>2557</v>
      </c>
      <c r="K44" s="549">
        <v>172</v>
      </c>
      <c r="L44" s="380">
        <v>6.7266327727806026</v>
      </c>
    </row>
    <row r="45" spans="1:12" s="110" customFormat="1" ht="15" customHeight="1" x14ac:dyDescent="0.2">
      <c r="A45" s="381"/>
      <c r="B45" s="385"/>
      <c r="C45" s="382" t="s">
        <v>352</v>
      </c>
      <c r="D45" s="385"/>
      <c r="E45" s="383"/>
      <c r="F45" s="548">
        <v>676</v>
      </c>
      <c r="G45" s="548">
        <v>498</v>
      </c>
      <c r="H45" s="548">
        <v>639</v>
      </c>
      <c r="I45" s="548">
        <v>750</v>
      </c>
      <c r="J45" s="548">
        <v>648</v>
      </c>
      <c r="K45" s="549">
        <v>28</v>
      </c>
      <c r="L45" s="380">
        <v>4.3209876543209873</v>
      </c>
    </row>
    <row r="46" spans="1:12" s="110" customFormat="1" ht="15" customHeight="1" x14ac:dyDescent="0.2">
      <c r="A46" s="381"/>
      <c r="B46" s="384"/>
      <c r="C46" s="366" t="s">
        <v>110</v>
      </c>
      <c r="D46" s="385"/>
      <c r="E46" s="383"/>
      <c r="F46" s="548">
        <v>509</v>
      </c>
      <c r="G46" s="548">
        <v>327</v>
      </c>
      <c r="H46" s="548">
        <v>325</v>
      </c>
      <c r="I46" s="548">
        <v>512</v>
      </c>
      <c r="J46" s="548">
        <v>493</v>
      </c>
      <c r="K46" s="549">
        <v>16</v>
      </c>
      <c r="L46" s="380">
        <v>3.2454361054766734</v>
      </c>
    </row>
    <row r="47" spans="1:12" s="110" customFormat="1" ht="15" customHeight="1" x14ac:dyDescent="0.2">
      <c r="A47" s="381"/>
      <c r="B47" s="385"/>
      <c r="C47" s="382" t="s">
        <v>352</v>
      </c>
      <c r="D47" s="385"/>
      <c r="E47" s="383"/>
      <c r="F47" s="548">
        <v>123</v>
      </c>
      <c r="G47" s="548">
        <v>91</v>
      </c>
      <c r="H47" s="548">
        <v>114</v>
      </c>
      <c r="I47" s="548">
        <v>184</v>
      </c>
      <c r="J47" s="550">
        <v>101</v>
      </c>
      <c r="K47" s="549">
        <v>22</v>
      </c>
      <c r="L47" s="380">
        <v>21.782178217821784</v>
      </c>
    </row>
    <row r="48" spans="1:12" s="110" customFormat="1" ht="15" customHeight="1" x14ac:dyDescent="0.2">
      <c r="A48" s="381"/>
      <c r="B48" s="385"/>
      <c r="C48" s="366" t="s">
        <v>111</v>
      </c>
      <c r="D48" s="386"/>
      <c r="E48" s="387"/>
      <c r="F48" s="548">
        <v>37</v>
      </c>
      <c r="G48" s="548">
        <v>27</v>
      </c>
      <c r="H48" s="548">
        <v>50</v>
      </c>
      <c r="I48" s="548">
        <v>64</v>
      </c>
      <c r="J48" s="548">
        <v>67</v>
      </c>
      <c r="K48" s="549">
        <v>-30</v>
      </c>
      <c r="L48" s="380">
        <v>-44.776119402985074</v>
      </c>
    </row>
    <row r="49" spans="1:12" s="110" customFormat="1" ht="15" customHeight="1" x14ac:dyDescent="0.2">
      <c r="A49" s="381"/>
      <c r="B49" s="385"/>
      <c r="C49" s="382" t="s">
        <v>352</v>
      </c>
      <c r="D49" s="385"/>
      <c r="E49" s="383"/>
      <c r="F49" s="548">
        <v>15</v>
      </c>
      <c r="G49" s="548">
        <v>11</v>
      </c>
      <c r="H49" s="548">
        <v>24</v>
      </c>
      <c r="I49" s="548">
        <v>42</v>
      </c>
      <c r="J49" s="548">
        <v>37</v>
      </c>
      <c r="K49" s="549">
        <v>-22</v>
      </c>
      <c r="L49" s="380">
        <v>-59.45945945945946</v>
      </c>
    </row>
    <row r="50" spans="1:12" s="110" customFormat="1" ht="15" customHeight="1" x14ac:dyDescent="0.2">
      <c r="A50" s="381"/>
      <c r="B50" s="384" t="s">
        <v>113</v>
      </c>
      <c r="C50" s="382" t="s">
        <v>181</v>
      </c>
      <c r="D50" s="385"/>
      <c r="E50" s="383"/>
      <c r="F50" s="548">
        <v>2535</v>
      </c>
      <c r="G50" s="548">
        <v>1703</v>
      </c>
      <c r="H50" s="548">
        <v>2302</v>
      </c>
      <c r="I50" s="548">
        <v>2354</v>
      </c>
      <c r="J50" s="550">
        <v>2389</v>
      </c>
      <c r="K50" s="549">
        <v>146</v>
      </c>
      <c r="L50" s="380">
        <v>6.1113436584344916</v>
      </c>
    </row>
    <row r="51" spans="1:12" s="110" customFormat="1" ht="15" customHeight="1" x14ac:dyDescent="0.2">
      <c r="A51" s="381"/>
      <c r="B51" s="385"/>
      <c r="C51" s="382" t="s">
        <v>352</v>
      </c>
      <c r="D51" s="385"/>
      <c r="E51" s="383"/>
      <c r="F51" s="548">
        <v>533</v>
      </c>
      <c r="G51" s="548">
        <v>397</v>
      </c>
      <c r="H51" s="548">
        <v>572</v>
      </c>
      <c r="I51" s="548">
        <v>651</v>
      </c>
      <c r="J51" s="548">
        <v>508</v>
      </c>
      <c r="K51" s="549">
        <v>25</v>
      </c>
      <c r="L51" s="380">
        <v>4.9212598425196852</v>
      </c>
    </row>
    <row r="52" spans="1:12" s="110" customFormat="1" ht="15" customHeight="1" x14ac:dyDescent="0.2">
      <c r="A52" s="381"/>
      <c r="B52" s="384"/>
      <c r="C52" s="382" t="s">
        <v>182</v>
      </c>
      <c r="D52" s="385"/>
      <c r="E52" s="383"/>
      <c r="F52" s="548">
        <v>1299</v>
      </c>
      <c r="G52" s="548">
        <v>828</v>
      </c>
      <c r="H52" s="548">
        <v>1224</v>
      </c>
      <c r="I52" s="548">
        <v>1431</v>
      </c>
      <c r="J52" s="548">
        <v>1188</v>
      </c>
      <c r="K52" s="549">
        <v>111</v>
      </c>
      <c r="L52" s="380">
        <v>9.3434343434343443</v>
      </c>
    </row>
    <row r="53" spans="1:12" s="269" customFormat="1" ht="11.25" customHeight="1" x14ac:dyDescent="0.2">
      <c r="A53" s="381"/>
      <c r="B53" s="385"/>
      <c r="C53" s="382" t="s">
        <v>352</v>
      </c>
      <c r="D53" s="385"/>
      <c r="E53" s="383"/>
      <c r="F53" s="548">
        <v>491</v>
      </c>
      <c r="G53" s="548">
        <v>337</v>
      </c>
      <c r="H53" s="548">
        <v>529</v>
      </c>
      <c r="I53" s="548">
        <v>562</v>
      </c>
      <c r="J53" s="550">
        <v>447</v>
      </c>
      <c r="K53" s="549">
        <v>44</v>
      </c>
      <c r="L53" s="380">
        <v>9.8434004474272925</v>
      </c>
    </row>
    <row r="54" spans="1:12" s="151" customFormat="1" ht="12.75" customHeight="1" x14ac:dyDescent="0.2">
      <c r="A54" s="381"/>
      <c r="B54" s="384" t="s">
        <v>113</v>
      </c>
      <c r="C54" s="384" t="s">
        <v>116</v>
      </c>
      <c r="D54" s="385"/>
      <c r="E54" s="383"/>
      <c r="F54" s="548">
        <v>3427</v>
      </c>
      <c r="G54" s="548">
        <v>2208</v>
      </c>
      <c r="H54" s="548">
        <v>3121</v>
      </c>
      <c r="I54" s="548">
        <v>3343</v>
      </c>
      <c r="J54" s="548">
        <v>3221</v>
      </c>
      <c r="K54" s="549">
        <v>206</v>
      </c>
      <c r="L54" s="380">
        <v>6.3955293387146845</v>
      </c>
    </row>
    <row r="55" spans="1:12" ht="11.25" x14ac:dyDescent="0.2">
      <c r="A55" s="381"/>
      <c r="B55" s="385"/>
      <c r="C55" s="382" t="s">
        <v>352</v>
      </c>
      <c r="D55" s="385"/>
      <c r="E55" s="383"/>
      <c r="F55" s="548">
        <v>875</v>
      </c>
      <c r="G55" s="548">
        <v>609</v>
      </c>
      <c r="H55" s="548">
        <v>959</v>
      </c>
      <c r="I55" s="548">
        <v>1024</v>
      </c>
      <c r="J55" s="548">
        <v>834</v>
      </c>
      <c r="K55" s="549">
        <v>41</v>
      </c>
      <c r="L55" s="380">
        <v>4.9160671462829733</v>
      </c>
    </row>
    <row r="56" spans="1:12" ht="14.25" customHeight="1" x14ac:dyDescent="0.2">
      <c r="A56" s="381"/>
      <c r="B56" s="385"/>
      <c r="C56" s="384" t="s">
        <v>117</v>
      </c>
      <c r="D56" s="385"/>
      <c r="E56" s="383"/>
      <c r="F56" s="548">
        <v>405</v>
      </c>
      <c r="G56" s="548">
        <v>322</v>
      </c>
      <c r="H56" s="548">
        <v>400</v>
      </c>
      <c r="I56" s="548">
        <v>439</v>
      </c>
      <c r="J56" s="548">
        <v>355</v>
      </c>
      <c r="K56" s="549">
        <v>50</v>
      </c>
      <c r="L56" s="380">
        <v>14.084507042253522</v>
      </c>
    </row>
    <row r="57" spans="1:12" ht="18.75" customHeight="1" x14ac:dyDescent="0.2">
      <c r="A57" s="388"/>
      <c r="B57" s="389"/>
      <c r="C57" s="390" t="s">
        <v>352</v>
      </c>
      <c r="D57" s="389"/>
      <c r="E57" s="391"/>
      <c r="F57" s="551">
        <v>148</v>
      </c>
      <c r="G57" s="552">
        <v>124</v>
      </c>
      <c r="H57" s="552">
        <v>140</v>
      </c>
      <c r="I57" s="552">
        <v>188</v>
      </c>
      <c r="J57" s="552">
        <v>121</v>
      </c>
      <c r="K57" s="553">
        <f t="shared" ref="K57" si="0">IF(OR(F57=".",J57=".")=TRUE,".",IF(OR(F57="*",J57="*")=TRUE,"*",IF(AND(F57="-",J57="-")=TRUE,"-",IF(AND(ISNUMBER(J57),ISNUMBER(F57))=TRUE,IF(F57-J57=0,0,F57-J57),IF(ISNUMBER(F57)=TRUE,F57,-J57)))))</f>
        <v>27</v>
      </c>
      <c r="L57" s="392">
        <f t="shared" ref="L57" si="1">IF(K57 =".",".",IF(K57 ="*","*",IF(K57="-","-",IF(K57=0,0,IF(OR(J57="-",J57=".",F57="-",F57=".")=TRUE,"X",IF(J57=0,"0,0",IF(ABS(K57*100/J57)&gt;250,".X",(K57*100/J57))))))))</f>
        <v>22.314049586776861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3928</v>
      </c>
      <c r="E11" s="114">
        <v>2635</v>
      </c>
      <c r="F11" s="114">
        <v>4445</v>
      </c>
      <c r="G11" s="114">
        <v>3846</v>
      </c>
      <c r="H11" s="140">
        <v>3671</v>
      </c>
      <c r="I11" s="115">
        <v>257</v>
      </c>
      <c r="J11" s="116">
        <v>7.0008172160174338</v>
      </c>
    </row>
    <row r="12" spans="1:15" s="110" customFormat="1" ht="24.95" customHeight="1" x14ac:dyDescent="0.2">
      <c r="A12" s="193" t="s">
        <v>132</v>
      </c>
      <c r="B12" s="194" t="s">
        <v>133</v>
      </c>
      <c r="C12" s="113">
        <v>4.6334012219959266</v>
      </c>
      <c r="D12" s="115">
        <v>182</v>
      </c>
      <c r="E12" s="114">
        <v>63</v>
      </c>
      <c r="F12" s="114">
        <v>169</v>
      </c>
      <c r="G12" s="114">
        <v>164</v>
      </c>
      <c r="H12" s="140">
        <v>208</v>
      </c>
      <c r="I12" s="115">
        <v>-26</v>
      </c>
      <c r="J12" s="116">
        <v>-12.5</v>
      </c>
    </row>
    <row r="13" spans="1:15" s="110" customFormat="1" ht="24.95" customHeight="1" x14ac:dyDescent="0.2">
      <c r="A13" s="193" t="s">
        <v>134</v>
      </c>
      <c r="B13" s="199" t="s">
        <v>214</v>
      </c>
      <c r="C13" s="113">
        <v>1.2219959266802445</v>
      </c>
      <c r="D13" s="115">
        <v>48</v>
      </c>
      <c r="E13" s="114">
        <v>30</v>
      </c>
      <c r="F13" s="114">
        <v>44</v>
      </c>
      <c r="G13" s="114">
        <v>40</v>
      </c>
      <c r="H13" s="140">
        <v>104</v>
      </c>
      <c r="I13" s="115">
        <v>-56</v>
      </c>
      <c r="J13" s="116">
        <v>-53.846153846153847</v>
      </c>
    </row>
    <row r="14" spans="1:15" s="287" customFormat="1" ht="24.95" customHeight="1" x14ac:dyDescent="0.2">
      <c r="A14" s="193" t="s">
        <v>215</v>
      </c>
      <c r="B14" s="199" t="s">
        <v>137</v>
      </c>
      <c r="C14" s="113">
        <v>17.337067209775967</v>
      </c>
      <c r="D14" s="115">
        <v>681</v>
      </c>
      <c r="E14" s="114">
        <v>450</v>
      </c>
      <c r="F14" s="114">
        <v>682</v>
      </c>
      <c r="G14" s="114">
        <v>396</v>
      </c>
      <c r="H14" s="140">
        <v>510</v>
      </c>
      <c r="I14" s="115">
        <v>171</v>
      </c>
      <c r="J14" s="116">
        <v>33.529411764705884</v>
      </c>
      <c r="K14" s="110"/>
      <c r="L14" s="110"/>
      <c r="M14" s="110"/>
      <c r="N14" s="110"/>
      <c r="O14" s="110"/>
    </row>
    <row r="15" spans="1:15" s="110" customFormat="1" ht="24.95" customHeight="1" x14ac:dyDescent="0.2">
      <c r="A15" s="193" t="s">
        <v>216</v>
      </c>
      <c r="B15" s="199" t="s">
        <v>217</v>
      </c>
      <c r="C15" s="113">
        <v>2.443991853360489</v>
      </c>
      <c r="D15" s="115">
        <v>96</v>
      </c>
      <c r="E15" s="114">
        <v>64</v>
      </c>
      <c r="F15" s="114">
        <v>160</v>
      </c>
      <c r="G15" s="114">
        <v>99</v>
      </c>
      <c r="H15" s="140">
        <v>99</v>
      </c>
      <c r="I15" s="115">
        <v>-3</v>
      </c>
      <c r="J15" s="116">
        <v>-3.0303030303030303</v>
      </c>
    </row>
    <row r="16" spans="1:15" s="287" customFormat="1" ht="24.95" customHeight="1" x14ac:dyDescent="0.2">
      <c r="A16" s="193" t="s">
        <v>218</v>
      </c>
      <c r="B16" s="199" t="s">
        <v>141</v>
      </c>
      <c r="C16" s="113">
        <v>12.016293279022403</v>
      </c>
      <c r="D16" s="115">
        <v>472</v>
      </c>
      <c r="E16" s="114">
        <v>298</v>
      </c>
      <c r="F16" s="114">
        <v>406</v>
      </c>
      <c r="G16" s="114">
        <v>224</v>
      </c>
      <c r="H16" s="140">
        <v>324</v>
      </c>
      <c r="I16" s="115">
        <v>148</v>
      </c>
      <c r="J16" s="116">
        <v>45.679012345679013</v>
      </c>
      <c r="K16" s="110"/>
      <c r="L16" s="110"/>
      <c r="M16" s="110"/>
      <c r="N16" s="110"/>
      <c r="O16" s="110"/>
    </row>
    <row r="17" spans="1:15" s="110" customFormat="1" ht="24.95" customHeight="1" x14ac:dyDescent="0.2">
      <c r="A17" s="193" t="s">
        <v>142</v>
      </c>
      <c r="B17" s="199" t="s">
        <v>220</v>
      </c>
      <c r="C17" s="113">
        <v>2.8767820773930755</v>
      </c>
      <c r="D17" s="115">
        <v>113</v>
      </c>
      <c r="E17" s="114">
        <v>88</v>
      </c>
      <c r="F17" s="114">
        <v>116</v>
      </c>
      <c r="G17" s="114">
        <v>73</v>
      </c>
      <c r="H17" s="140">
        <v>87</v>
      </c>
      <c r="I17" s="115">
        <v>26</v>
      </c>
      <c r="J17" s="116">
        <v>29.885057471264368</v>
      </c>
    </row>
    <row r="18" spans="1:15" s="287" customFormat="1" ht="24.95" customHeight="1" x14ac:dyDescent="0.2">
      <c r="A18" s="201" t="s">
        <v>144</v>
      </c>
      <c r="B18" s="202" t="s">
        <v>145</v>
      </c>
      <c r="C18" s="113">
        <v>8.7576374745417507</v>
      </c>
      <c r="D18" s="115">
        <v>344</v>
      </c>
      <c r="E18" s="114">
        <v>186</v>
      </c>
      <c r="F18" s="114">
        <v>456</v>
      </c>
      <c r="G18" s="114">
        <v>340</v>
      </c>
      <c r="H18" s="140">
        <v>433</v>
      </c>
      <c r="I18" s="115">
        <v>-89</v>
      </c>
      <c r="J18" s="116">
        <v>-20.554272517321017</v>
      </c>
      <c r="K18" s="110"/>
      <c r="L18" s="110"/>
      <c r="M18" s="110"/>
      <c r="N18" s="110"/>
      <c r="O18" s="110"/>
    </row>
    <row r="19" spans="1:15" s="110" customFormat="1" ht="24.95" customHeight="1" x14ac:dyDescent="0.2">
      <c r="A19" s="193" t="s">
        <v>146</v>
      </c>
      <c r="B19" s="199" t="s">
        <v>147</v>
      </c>
      <c r="C19" s="113">
        <v>10.717922606924644</v>
      </c>
      <c r="D19" s="115">
        <v>421</v>
      </c>
      <c r="E19" s="114">
        <v>265</v>
      </c>
      <c r="F19" s="114">
        <v>471</v>
      </c>
      <c r="G19" s="114">
        <v>560</v>
      </c>
      <c r="H19" s="140">
        <v>325</v>
      </c>
      <c r="I19" s="115">
        <v>96</v>
      </c>
      <c r="J19" s="116">
        <v>29.53846153846154</v>
      </c>
    </row>
    <row r="20" spans="1:15" s="287" customFormat="1" ht="24.95" customHeight="1" x14ac:dyDescent="0.2">
      <c r="A20" s="193" t="s">
        <v>148</v>
      </c>
      <c r="B20" s="199" t="s">
        <v>149</v>
      </c>
      <c r="C20" s="113">
        <v>4.4806517311608962</v>
      </c>
      <c r="D20" s="115">
        <v>176</v>
      </c>
      <c r="E20" s="114">
        <v>279</v>
      </c>
      <c r="F20" s="114">
        <v>199</v>
      </c>
      <c r="G20" s="114">
        <v>139</v>
      </c>
      <c r="H20" s="140">
        <v>187</v>
      </c>
      <c r="I20" s="115">
        <v>-11</v>
      </c>
      <c r="J20" s="116">
        <v>-5.882352941176471</v>
      </c>
      <c r="K20" s="110"/>
      <c r="L20" s="110"/>
      <c r="M20" s="110"/>
      <c r="N20" s="110"/>
      <c r="O20" s="110"/>
    </row>
    <row r="21" spans="1:15" s="110" customFormat="1" ht="24.95" customHeight="1" x14ac:dyDescent="0.2">
      <c r="A21" s="201" t="s">
        <v>150</v>
      </c>
      <c r="B21" s="202" t="s">
        <v>151</v>
      </c>
      <c r="C21" s="113">
        <v>10.84521384928717</v>
      </c>
      <c r="D21" s="115">
        <v>426</v>
      </c>
      <c r="E21" s="114">
        <v>241</v>
      </c>
      <c r="F21" s="114">
        <v>440</v>
      </c>
      <c r="G21" s="114">
        <v>699</v>
      </c>
      <c r="H21" s="140">
        <v>409</v>
      </c>
      <c r="I21" s="115">
        <v>17</v>
      </c>
      <c r="J21" s="116">
        <v>4.1564792176039118</v>
      </c>
    </row>
    <row r="22" spans="1:15" s="110" customFormat="1" ht="24.95" customHeight="1" x14ac:dyDescent="0.2">
      <c r="A22" s="201" t="s">
        <v>152</v>
      </c>
      <c r="B22" s="199" t="s">
        <v>153</v>
      </c>
      <c r="C22" s="113">
        <v>0.40733197556008149</v>
      </c>
      <c r="D22" s="115">
        <v>16</v>
      </c>
      <c r="E22" s="114">
        <v>9</v>
      </c>
      <c r="F22" s="114">
        <v>25</v>
      </c>
      <c r="G22" s="114">
        <v>32</v>
      </c>
      <c r="H22" s="140">
        <v>20</v>
      </c>
      <c r="I22" s="115">
        <v>-4</v>
      </c>
      <c r="J22" s="116">
        <v>-20</v>
      </c>
    </row>
    <row r="23" spans="1:15" s="110" customFormat="1" ht="24.95" customHeight="1" x14ac:dyDescent="0.2">
      <c r="A23" s="193" t="s">
        <v>154</v>
      </c>
      <c r="B23" s="199" t="s">
        <v>155</v>
      </c>
      <c r="C23" s="113">
        <v>0.53462321792260692</v>
      </c>
      <c r="D23" s="115">
        <v>21</v>
      </c>
      <c r="E23" s="114">
        <v>8</v>
      </c>
      <c r="F23" s="114">
        <v>23</v>
      </c>
      <c r="G23" s="114">
        <v>18</v>
      </c>
      <c r="H23" s="140">
        <v>8</v>
      </c>
      <c r="I23" s="115">
        <v>13</v>
      </c>
      <c r="J23" s="116">
        <v>162.5</v>
      </c>
    </row>
    <row r="24" spans="1:15" s="110" customFormat="1" ht="24.95" customHeight="1" x14ac:dyDescent="0.2">
      <c r="A24" s="193" t="s">
        <v>156</v>
      </c>
      <c r="B24" s="199" t="s">
        <v>221</v>
      </c>
      <c r="C24" s="113">
        <v>3.2077393075356415</v>
      </c>
      <c r="D24" s="115">
        <v>126</v>
      </c>
      <c r="E24" s="114">
        <v>59</v>
      </c>
      <c r="F24" s="114">
        <v>162</v>
      </c>
      <c r="G24" s="114">
        <v>114</v>
      </c>
      <c r="H24" s="140">
        <v>153</v>
      </c>
      <c r="I24" s="115">
        <v>-27</v>
      </c>
      <c r="J24" s="116">
        <v>-17.647058823529413</v>
      </c>
    </row>
    <row r="25" spans="1:15" s="110" customFormat="1" ht="24.95" customHeight="1" x14ac:dyDescent="0.2">
      <c r="A25" s="193" t="s">
        <v>222</v>
      </c>
      <c r="B25" s="204" t="s">
        <v>159</v>
      </c>
      <c r="C25" s="113">
        <v>7.7902240325865577</v>
      </c>
      <c r="D25" s="115">
        <v>306</v>
      </c>
      <c r="E25" s="114">
        <v>212</v>
      </c>
      <c r="F25" s="114">
        <v>337</v>
      </c>
      <c r="G25" s="114">
        <v>334</v>
      </c>
      <c r="H25" s="140">
        <v>258</v>
      </c>
      <c r="I25" s="115">
        <v>48</v>
      </c>
      <c r="J25" s="116">
        <v>18.604651162790699</v>
      </c>
    </row>
    <row r="26" spans="1:15" s="110" customFormat="1" ht="24.95" customHeight="1" x14ac:dyDescent="0.2">
      <c r="A26" s="201">
        <v>782.78300000000002</v>
      </c>
      <c r="B26" s="203" t="s">
        <v>160</v>
      </c>
      <c r="C26" s="113">
        <v>6.2118126272912422</v>
      </c>
      <c r="D26" s="115">
        <v>244</v>
      </c>
      <c r="E26" s="114">
        <v>188</v>
      </c>
      <c r="F26" s="114">
        <v>274</v>
      </c>
      <c r="G26" s="114">
        <v>243</v>
      </c>
      <c r="H26" s="140">
        <v>225</v>
      </c>
      <c r="I26" s="115">
        <v>19</v>
      </c>
      <c r="J26" s="116">
        <v>8.4444444444444446</v>
      </c>
    </row>
    <row r="27" spans="1:15" s="110" customFormat="1" ht="24.95" customHeight="1" x14ac:dyDescent="0.2">
      <c r="A27" s="193" t="s">
        <v>161</v>
      </c>
      <c r="B27" s="199" t="s">
        <v>162</v>
      </c>
      <c r="C27" s="113">
        <v>2.7240325865580446</v>
      </c>
      <c r="D27" s="115">
        <v>107</v>
      </c>
      <c r="E27" s="114">
        <v>66</v>
      </c>
      <c r="F27" s="114">
        <v>121</v>
      </c>
      <c r="G27" s="114">
        <v>83</v>
      </c>
      <c r="H27" s="140">
        <v>66</v>
      </c>
      <c r="I27" s="115">
        <v>41</v>
      </c>
      <c r="J27" s="116">
        <v>62.121212121212125</v>
      </c>
    </row>
    <row r="28" spans="1:15" s="110" customFormat="1" ht="24.95" customHeight="1" x14ac:dyDescent="0.2">
      <c r="A28" s="193" t="s">
        <v>163</v>
      </c>
      <c r="B28" s="199" t="s">
        <v>164</v>
      </c>
      <c r="C28" s="113">
        <v>4.9134419551934823</v>
      </c>
      <c r="D28" s="115">
        <v>193</v>
      </c>
      <c r="E28" s="114">
        <v>138</v>
      </c>
      <c r="F28" s="114">
        <v>253</v>
      </c>
      <c r="G28" s="114">
        <v>158</v>
      </c>
      <c r="H28" s="140">
        <v>167</v>
      </c>
      <c r="I28" s="115">
        <v>26</v>
      </c>
      <c r="J28" s="116">
        <v>15.568862275449101</v>
      </c>
    </row>
    <row r="29" spans="1:15" s="110" customFormat="1" ht="24.95" customHeight="1" x14ac:dyDescent="0.2">
      <c r="A29" s="193">
        <v>86</v>
      </c>
      <c r="B29" s="199" t="s">
        <v>165</v>
      </c>
      <c r="C29" s="113">
        <v>6.6700610997963343</v>
      </c>
      <c r="D29" s="115">
        <v>262</v>
      </c>
      <c r="E29" s="114">
        <v>152</v>
      </c>
      <c r="F29" s="114">
        <v>225</v>
      </c>
      <c r="G29" s="114">
        <v>152</v>
      </c>
      <c r="H29" s="140">
        <v>154</v>
      </c>
      <c r="I29" s="115">
        <v>108</v>
      </c>
      <c r="J29" s="116">
        <v>70.129870129870127</v>
      </c>
    </row>
    <row r="30" spans="1:15" s="110" customFormat="1" ht="24.95" customHeight="1" x14ac:dyDescent="0.2">
      <c r="A30" s="193">
        <v>87.88</v>
      </c>
      <c r="B30" s="204" t="s">
        <v>166</v>
      </c>
      <c r="C30" s="113">
        <v>6.6700610997963343</v>
      </c>
      <c r="D30" s="115">
        <v>262</v>
      </c>
      <c r="E30" s="114">
        <v>225</v>
      </c>
      <c r="F30" s="114">
        <v>439</v>
      </c>
      <c r="G30" s="114">
        <v>231</v>
      </c>
      <c r="H30" s="140">
        <v>315</v>
      </c>
      <c r="I30" s="115">
        <v>-53</v>
      </c>
      <c r="J30" s="116">
        <v>-16.825396825396826</v>
      </c>
    </row>
    <row r="31" spans="1:15" s="110" customFormat="1" ht="24.95" customHeight="1" x14ac:dyDescent="0.2">
      <c r="A31" s="193" t="s">
        <v>167</v>
      </c>
      <c r="B31" s="199" t="s">
        <v>168</v>
      </c>
      <c r="C31" s="113">
        <v>2.8767820773930755</v>
      </c>
      <c r="D31" s="115">
        <v>113</v>
      </c>
      <c r="E31" s="114">
        <v>64</v>
      </c>
      <c r="F31" s="114">
        <v>125</v>
      </c>
      <c r="G31" s="114">
        <v>143</v>
      </c>
      <c r="H31" s="140">
        <v>129</v>
      </c>
      <c r="I31" s="115">
        <v>-16</v>
      </c>
      <c r="J31" s="116">
        <v>-12.403100775193799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4.6334012219959266</v>
      </c>
      <c r="D34" s="115">
        <v>182</v>
      </c>
      <c r="E34" s="114">
        <v>63</v>
      </c>
      <c r="F34" s="114">
        <v>169</v>
      </c>
      <c r="G34" s="114">
        <v>164</v>
      </c>
      <c r="H34" s="140">
        <v>208</v>
      </c>
      <c r="I34" s="115">
        <v>-26</v>
      </c>
      <c r="J34" s="116">
        <v>-12.5</v>
      </c>
    </row>
    <row r="35" spans="1:10" s="110" customFormat="1" ht="24.95" customHeight="1" x14ac:dyDescent="0.2">
      <c r="A35" s="292" t="s">
        <v>171</v>
      </c>
      <c r="B35" s="293" t="s">
        <v>172</v>
      </c>
      <c r="C35" s="113">
        <v>27.316700610997962</v>
      </c>
      <c r="D35" s="115">
        <v>1073</v>
      </c>
      <c r="E35" s="114">
        <v>666</v>
      </c>
      <c r="F35" s="114">
        <v>1182</v>
      </c>
      <c r="G35" s="114">
        <v>776</v>
      </c>
      <c r="H35" s="140">
        <v>1047</v>
      </c>
      <c r="I35" s="115">
        <v>26</v>
      </c>
      <c r="J35" s="116">
        <v>2.483285577841452</v>
      </c>
    </row>
    <row r="36" spans="1:10" s="110" customFormat="1" ht="24.95" customHeight="1" x14ac:dyDescent="0.2">
      <c r="A36" s="294" t="s">
        <v>173</v>
      </c>
      <c r="B36" s="295" t="s">
        <v>174</v>
      </c>
      <c r="C36" s="125">
        <v>68.049898167006106</v>
      </c>
      <c r="D36" s="143">
        <v>2673</v>
      </c>
      <c r="E36" s="144">
        <v>1906</v>
      </c>
      <c r="F36" s="144">
        <v>3094</v>
      </c>
      <c r="G36" s="144">
        <v>2906</v>
      </c>
      <c r="H36" s="145">
        <v>2416</v>
      </c>
      <c r="I36" s="143">
        <v>257</v>
      </c>
      <c r="J36" s="146">
        <v>10.637417218543046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3928</v>
      </c>
      <c r="F11" s="264">
        <v>2635</v>
      </c>
      <c r="G11" s="264">
        <v>4445</v>
      </c>
      <c r="H11" s="264">
        <v>3846</v>
      </c>
      <c r="I11" s="265">
        <v>3671</v>
      </c>
      <c r="J11" s="263">
        <v>257</v>
      </c>
      <c r="K11" s="266">
        <v>7.0008172160174338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21.945010183299388</v>
      </c>
      <c r="E13" s="115">
        <v>862</v>
      </c>
      <c r="F13" s="114">
        <v>687</v>
      </c>
      <c r="G13" s="114">
        <v>990</v>
      </c>
      <c r="H13" s="114">
        <v>1072</v>
      </c>
      <c r="I13" s="140">
        <v>816</v>
      </c>
      <c r="J13" s="115">
        <v>46</v>
      </c>
      <c r="K13" s="116">
        <v>5.6372549019607847</v>
      </c>
    </row>
    <row r="14" spans="1:15" ht="15.95" customHeight="1" x14ac:dyDescent="0.2">
      <c r="A14" s="306" t="s">
        <v>230</v>
      </c>
      <c r="B14" s="307"/>
      <c r="C14" s="308"/>
      <c r="D14" s="113">
        <v>58.324847250509166</v>
      </c>
      <c r="E14" s="115">
        <v>2291</v>
      </c>
      <c r="F14" s="114">
        <v>1519</v>
      </c>
      <c r="G14" s="114">
        <v>2789</v>
      </c>
      <c r="H14" s="114">
        <v>2215</v>
      </c>
      <c r="I14" s="140">
        <v>2202</v>
      </c>
      <c r="J14" s="115">
        <v>89</v>
      </c>
      <c r="K14" s="116">
        <v>4.0417801998183469</v>
      </c>
    </row>
    <row r="15" spans="1:15" ht="15.95" customHeight="1" x14ac:dyDescent="0.2">
      <c r="A15" s="306" t="s">
        <v>231</v>
      </c>
      <c r="B15" s="307"/>
      <c r="C15" s="308"/>
      <c r="D15" s="113">
        <v>7.9938900203665986</v>
      </c>
      <c r="E15" s="115">
        <v>314</v>
      </c>
      <c r="F15" s="114">
        <v>164</v>
      </c>
      <c r="G15" s="114">
        <v>284</v>
      </c>
      <c r="H15" s="114">
        <v>235</v>
      </c>
      <c r="I15" s="140">
        <v>297</v>
      </c>
      <c r="J15" s="115">
        <v>17</v>
      </c>
      <c r="K15" s="116">
        <v>5.7239057239057241</v>
      </c>
    </row>
    <row r="16" spans="1:15" ht="15.95" customHeight="1" x14ac:dyDescent="0.2">
      <c r="A16" s="306" t="s">
        <v>232</v>
      </c>
      <c r="B16" s="307"/>
      <c r="C16" s="308"/>
      <c r="D16" s="113">
        <v>11.481670061099797</v>
      </c>
      <c r="E16" s="115">
        <v>451</v>
      </c>
      <c r="F16" s="114">
        <v>256</v>
      </c>
      <c r="G16" s="114">
        <v>369</v>
      </c>
      <c r="H16" s="114">
        <v>318</v>
      </c>
      <c r="I16" s="140">
        <v>351</v>
      </c>
      <c r="J16" s="115">
        <v>100</v>
      </c>
      <c r="K16" s="116">
        <v>28.490028490028489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3.7678207739307537</v>
      </c>
      <c r="E18" s="115">
        <v>148</v>
      </c>
      <c r="F18" s="114">
        <v>60</v>
      </c>
      <c r="G18" s="114">
        <v>165</v>
      </c>
      <c r="H18" s="114">
        <v>138</v>
      </c>
      <c r="I18" s="140">
        <v>180</v>
      </c>
      <c r="J18" s="115">
        <v>-32</v>
      </c>
      <c r="K18" s="116">
        <v>-17.777777777777779</v>
      </c>
    </row>
    <row r="19" spans="1:11" ht="14.1" customHeight="1" x14ac:dyDescent="0.2">
      <c r="A19" s="306" t="s">
        <v>235</v>
      </c>
      <c r="B19" s="307" t="s">
        <v>236</v>
      </c>
      <c r="C19" s="308"/>
      <c r="D19" s="113">
        <v>2.774949083503055</v>
      </c>
      <c r="E19" s="115">
        <v>109</v>
      </c>
      <c r="F19" s="114">
        <v>38</v>
      </c>
      <c r="G19" s="114">
        <v>123</v>
      </c>
      <c r="H19" s="114">
        <v>107</v>
      </c>
      <c r="I19" s="140">
        <v>135</v>
      </c>
      <c r="J19" s="115">
        <v>-26</v>
      </c>
      <c r="K19" s="116">
        <v>-19.25925925925926</v>
      </c>
    </row>
    <row r="20" spans="1:11" ht="14.1" customHeight="1" x14ac:dyDescent="0.2">
      <c r="A20" s="306">
        <v>12</v>
      </c>
      <c r="B20" s="307" t="s">
        <v>237</v>
      </c>
      <c r="C20" s="308"/>
      <c r="D20" s="113">
        <v>1.3238289205702647</v>
      </c>
      <c r="E20" s="115">
        <v>52</v>
      </c>
      <c r="F20" s="114">
        <v>38</v>
      </c>
      <c r="G20" s="114">
        <v>46</v>
      </c>
      <c r="H20" s="114">
        <v>56</v>
      </c>
      <c r="I20" s="140">
        <v>62</v>
      </c>
      <c r="J20" s="115">
        <v>-10</v>
      </c>
      <c r="K20" s="116">
        <v>-16.129032258064516</v>
      </c>
    </row>
    <row r="21" spans="1:11" ht="14.1" customHeight="1" x14ac:dyDescent="0.2">
      <c r="A21" s="306">
        <v>21</v>
      </c>
      <c r="B21" s="307" t="s">
        <v>238</v>
      </c>
      <c r="C21" s="308"/>
      <c r="D21" s="113">
        <v>0.15274949083503056</v>
      </c>
      <c r="E21" s="115">
        <v>6</v>
      </c>
      <c r="F21" s="114" t="s">
        <v>513</v>
      </c>
      <c r="G21" s="114">
        <v>6</v>
      </c>
      <c r="H21" s="114">
        <v>6</v>
      </c>
      <c r="I21" s="140">
        <v>11</v>
      </c>
      <c r="J21" s="115">
        <v>-5</v>
      </c>
      <c r="K21" s="116">
        <v>-45.454545454545453</v>
      </c>
    </row>
    <row r="22" spans="1:11" ht="14.1" customHeight="1" x14ac:dyDescent="0.2">
      <c r="A22" s="306">
        <v>22</v>
      </c>
      <c r="B22" s="307" t="s">
        <v>239</v>
      </c>
      <c r="C22" s="308"/>
      <c r="D22" s="113">
        <v>2.6476578411405294</v>
      </c>
      <c r="E22" s="115">
        <v>104</v>
      </c>
      <c r="F22" s="114">
        <v>73</v>
      </c>
      <c r="G22" s="114">
        <v>177</v>
      </c>
      <c r="H22" s="114">
        <v>75</v>
      </c>
      <c r="I22" s="140">
        <v>94</v>
      </c>
      <c r="J22" s="115">
        <v>10</v>
      </c>
      <c r="K22" s="116">
        <v>10.638297872340425</v>
      </c>
    </row>
    <row r="23" spans="1:11" ht="14.1" customHeight="1" x14ac:dyDescent="0.2">
      <c r="A23" s="306">
        <v>23</v>
      </c>
      <c r="B23" s="307" t="s">
        <v>240</v>
      </c>
      <c r="C23" s="308"/>
      <c r="D23" s="113">
        <v>0.28004073319755601</v>
      </c>
      <c r="E23" s="115">
        <v>11</v>
      </c>
      <c r="F23" s="114">
        <v>5</v>
      </c>
      <c r="G23" s="114">
        <v>17</v>
      </c>
      <c r="H23" s="114">
        <v>12</v>
      </c>
      <c r="I23" s="140">
        <v>23</v>
      </c>
      <c r="J23" s="115">
        <v>-12</v>
      </c>
      <c r="K23" s="116">
        <v>-52.173913043478258</v>
      </c>
    </row>
    <row r="24" spans="1:11" ht="14.1" customHeight="1" x14ac:dyDescent="0.2">
      <c r="A24" s="306">
        <v>24</v>
      </c>
      <c r="B24" s="307" t="s">
        <v>241</v>
      </c>
      <c r="C24" s="308"/>
      <c r="D24" s="113">
        <v>3.7678207739307537</v>
      </c>
      <c r="E24" s="115">
        <v>148</v>
      </c>
      <c r="F24" s="114">
        <v>72</v>
      </c>
      <c r="G24" s="114">
        <v>166</v>
      </c>
      <c r="H24" s="114">
        <v>83</v>
      </c>
      <c r="I24" s="140">
        <v>123</v>
      </c>
      <c r="J24" s="115">
        <v>25</v>
      </c>
      <c r="K24" s="116">
        <v>20.325203252032519</v>
      </c>
    </row>
    <row r="25" spans="1:11" ht="14.1" customHeight="1" x14ac:dyDescent="0.2">
      <c r="A25" s="306">
        <v>25</v>
      </c>
      <c r="B25" s="307" t="s">
        <v>242</v>
      </c>
      <c r="C25" s="308"/>
      <c r="D25" s="113">
        <v>5.4480651731160892</v>
      </c>
      <c r="E25" s="115">
        <v>214</v>
      </c>
      <c r="F25" s="114">
        <v>102</v>
      </c>
      <c r="G25" s="114">
        <v>181</v>
      </c>
      <c r="H25" s="114">
        <v>115</v>
      </c>
      <c r="I25" s="140">
        <v>159</v>
      </c>
      <c r="J25" s="115">
        <v>55</v>
      </c>
      <c r="K25" s="116">
        <v>34.591194968553459</v>
      </c>
    </row>
    <row r="26" spans="1:11" ht="14.1" customHeight="1" x14ac:dyDescent="0.2">
      <c r="A26" s="306">
        <v>26</v>
      </c>
      <c r="B26" s="307" t="s">
        <v>243</v>
      </c>
      <c r="C26" s="308"/>
      <c r="D26" s="113">
        <v>2.4185336048879837</v>
      </c>
      <c r="E26" s="115">
        <v>95</v>
      </c>
      <c r="F26" s="114">
        <v>52</v>
      </c>
      <c r="G26" s="114">
        <v>109</v>
      </c>
      <c r="H26" s="114">
        <v>79</v>
      </c>
      <c r="I26" s="140">
        <v>133</v>
      </c>
      <c r="J26" s="115">
        <v>-38</v>
      </c>
      <c r="K26" s="116">
        <v>-28.571428571428573</v>
      </c>
    </row>
    <row r="27" spans="1:11" ht="14.1" customHeight="1" x14ac:dyDescent="0.2">
      <c r="A27" s="306">
        <v>27</v>
      </c>
      <c r="B27" s="307" t="s">
        <v>244</v>
      </c>
      <c r="C27" s="308"/>
      <c r="D27" s="113">
        <v>2.1130346232179225</v>
      </c>
      <c r="E27" s="115">
        <v>83</v>
      </c>
      <c r="F27" s="114">
        <v>45</v>
      </c>
      <c r="G27" s="114">
        <v>66</v>
      </c>
      <c r="H27" s="114">
        <v>50</v>
      </c>
      <c r="I27" s="140">
        <v>66</v>
      </c>
      <c r="J27" s="115">
        <v>17</v>
      </c>
      <c r="K27" s="116">
        <v>25.757575757575758</v>
      </c>
    </row>
    <row r="28" spans="1:11" ht="14.1" customHeight="1" x14ac:dyDescent="0.2">
      <c r="A28" s="306">
        <v>28</v>
      </c>
      <c r="B28" s="307" t="s">
        <v>245</v>
      </c>
      <c r="C28" s="308"/>
      <c r="D28" s="113">
        <v>0.20366598778004075</v>
      </c>
      <c r="E28" s="115">
        <v>8</v>
      </c>
      <c r="F28" s="114">
        <v>7</v>
      </c>
      <c r="G28" s="114">
        <v>8</v>
      </c>
      <c r="H28" s="114">
        <v>3</v>
      </c>
      <c r="I28" s="140" t="s">
        <v>513</v>
      </c>
      <c r="J28" s="115" t="s">
        <v>513</v>
      </c>
      <c r="K28" s="116" t="s">
        <v>513</v>
      </c>
    </row>
    <row r="29" spans="1:11" ht="14.1" customHeight="1" x14ac:dyDescent="0.2">
      <c r="A29" s="306">
        <v>29</v>
      </c>
      <c r="B29" s="307" t="s">
        <v>246</v>
      </c>
      <c r="C29" s="308"/>
      <c r="D29" s="113">
        <v>4.8879837067209779</v>
      </c>
      <c r="E29" s="115">
        <v>192</v>
      </c>
      <c r="F29" s="114">
        <v>144</v>
      </c>
      <c r="G29" s="114">
        <v>177</v>
      </c>
      <c r="H29" s="114">
        <v>271</v>
      </c>
      <c r="I29" s="140">
        <v>139</v>
      </c>
      <c r="J29" s="115">
        <v>53</v>
      </c>
      <c r="K29" s="116">
        <v>38.129496402877699</v>
      </c>
    </row>
    <row r="30" spans="1:11" ht="14.1" customHeight="1" x14ac:dyDescent="0.2">
      <c r="A30" s="306" t="s">
        <v>247</v>
      </c>
      <c r="B30" s="307" t="s">
        <v>248</v>
      </c>
      <c r="C30" s="308"/>
      <c r="D30" s="113">
        <v>0.71283095723014256</v>
      </c>
      <c r="E30" s="115">
        <v>28</v>
      </c>
      <c r="F30" s="114" t="s">
        <v>513</v>
      </c>
      <c r="G30" s="114">
        <v>44</v>
      </c>
      <c r="H30" s="114">
        <v>44</v>
      </c>
      <c r="I30" s="140">
        <v>26</v>
      </c>
      <c r="J30" s="115">
        <v>2</v>
      </c>
      <c r="K30" s="116">
        <v>7.6923076923076925</v>
      </c>
    </row>
    <row r="31" spans="1:11" ht="14.1" customHeight="1" x14ac:dyDescent="0.2">
      <c r="A31" s="306" t="s">
        <v>249</v>
      </c>
      <c r="B31" s="307" t="s">
        <v>250</v>
      </c>
      <c r="C31" s="308"/>
      <c r="D31" s="113">
        <v>4.1751527494908354</v>
      </c>
      <c r="E31" s="115">
        <v>164</v>
      </c>
      <c r="F31" s="114">
        <v>94</v>
      </c>
      <c r="G31" s="114">
        <v>133</v>
      </c>
      <c r="H31" s="114">
        <v>227</v>
      </c>
      <c r="I31" s="140">
        <v>113</v>
      </c>
      <c r="J31" s="115">
        <v>51</v>
      </c>
      <c r="K31" s="116">
        <v>45.13274336283186</v>
      </c>
    </row>
    <row r="32" spans="1:11" ht="14.1" customHeight="1" x14ac:dyDescent="0.2">
      <c r="A32" s="306">
        <v>31</v>
      </c>
      <c r="B32" s="307" t="s">
        <v>251</v>
      </c>
      <c r="C32" s="308"/>
      <c r="D32" s="113">
        <v>0.68737270875763745</v>
      </c>
      <c r="E32" s="115">
        <v>27</v>
      </c>
      <c r="F32" s="114">
        <v>13</v>
      </c>
      <c r="G32" s="114">
        <v>19</v>
      </c>
      <c r="H32" s="114">
        <v>21</v>
      </c>
      <c r="I32" s="140">
        <v>38</v>
      </c>
      <c r="J32" s="115">
        <v>-11</v>
      </c>
      <c r="K32" s="116">
        <v>-28.94736842105263</v>
      </c>
    </row>
    <row r="33" spans="1:11" ht="14.1" customHeight="1" x14ac:dyDescent="0.2">
      <c r="A33" s="306">
        <v>32</v>
      </c>
      <c r="B33" s="307" t="s">
        <v>252</v>
      </c>
      <c r="C33" s="308"/>
      <c r="D33" s="113">
        <v>3.1059063136456211</v>
      </c>
      <c r="E33" s="115">
        <v>122</v>
      </c>
      <c r="F33" s="114">
        <v>94</v>
      </c>
      <c r="G33" s="114">
        <v>195</v>
      </c>
      <c r="H33" s="114">
        <v>163</v>
      </c>
      <c r="I33" s="140">
        <v>166</v>
      </c>
      <c r="J33" s="115">
        <v>-44</v>
      </c>
      <c r="K33" s="116">
        <v>-26.506024096385541</v>
      </c>
    </row>
    <row r="34" spans="1:11" ht="14.1" customHeight="1" x14ac:dyDescent="0.2">
      <c r="A34" s="306">
        <v>33</v>
      </c>
      <c r="B34" s="307" t="s">
        <v>253</v>
      </c>
      <c r="C34" s="308"/>
      <c r="D34" s="113">
        <v>2.3930753564154785</v>
      </c>
      <c r="E34" s="115">
        <v>94</v>
      </c>
      <c r="F34" s="114">
        <v>27</v>
      </c>
      <c r="G34" s="114">
        <v>111</v>
      </c>
      <c r="H34" s="114">
        <v>83</v>
      </c>
      <c r="I34" s="140">
        <v>106</v>
      </c>
      <c r="J34" s="115">
        <v>-12</v>
      </c>
      <c r="K34" s="116">
        <v>-11.320754716981131</v>
      </c>
    </row>
    <row r="35" spans="1:11" ht="14.1" customHeight="1" x14ac:dyDescent="0.2">
      <c r="A35" s="306">
        <v>34</v>
      </c>
      <c r="B35" s="307" t="s">
        <v>254</v>
      </c>
      <c r="C35" s="308"/>
      <c r="D35" s="113">
        <v>3.4623217922606924</v>
      </c>
      <c r="E35" s="115">
        <v>136</v>
      </c>
      <c r="F35" s="114">
        <v>76</v>
      </c>
      <c r="G35" s="114">
        <v>107</v>
      </c>
      <c r="H35" s="114">
        <v>105</v>
      </c>
      <c r="I35" s="140">
        <v>151</v>
      </c>
      <c r="J35" s="115">
        <v>-15</v>
      </c>
      <c r="K35" s="116">
        <v>-9.9337748344370862</v>
      </c>
    </row>
    <row r="36" spans="1:11" ht="14.1" customHeight="1" x14ac:dyDescent="0.2">
      <c r="A36" s="306">
        <v>41</v>
      </c>
      <c r="B36" s="307" t="s">
        <v>255</v>
      </c>
      <c r="C36" s="308"/>
      <c r="D36" s="113">
        <v>0.63645621181262724</v>
      </c>
      <c r="E36" s="115">
        <v>25</v>
      </c>
      <c r="F36" s="114">
        <v>29</v>
      </c>
      <c r="G36" s="114">
        <v>49</v>
      </c>
      <c r="H36" s="114">
        <v>27</v>
      </c>
      <c r="I36" s="140">
        <v>27</v>
      </c>
      <c r="J36" s="115">
        <v>-2</v>
      </c>
      <c r="K36" s="116">
        <v>-7.4074074074074074</v>
      </c>
    </row>
    <row r="37" spans="1:11" ht="14.1" customHeight="1" x14ac:dyDescent="0.2">
      <c r="A37" s="306">
        <v>42</v>
      </c>
      <c r="B37" s="307" t="s">
        <v>256</v>
      </c>
      <c r="C37" s="308"/>
      <c r="D37" s="113" t="s">
        <v>513</v>
      </c>
      <c r="E37" s="115" t="s">
        <v>513</v>
      </c>
      <c r="F37" s="114" t="s">
        <v>513</v>
      </c>
      <c r="G37" s="114">
        <v>4</v>
      </c>
      <c r="H37" s="114" t="s">
        <v>513</v>
      </c>
      <c r="I37" s="140">
        <v>5</v>
      </c>
      <c r="J37" s="115" t="s">
        <v>513</v>
      </c>
      <c r="K37" s="116" t="s">
        <v>513</v>
      </c>
    </row>
    <row r="38" spans="1:11" ht="14.1" customHeight="1" x14ac:dyDescent="0.2">
      <c r="A38" s="306">
        <v>43</v>
      </c>
      <c r="B38" s="307" t="s">
        <v>257</v>
      </c>
      <c r="C38" s="308"/>
      <c r="D38" s="113">
        <v>0.63645621181262724</v>
      </c>
      <c r="E38" s="115">
        <v>25</v>
      </c>
      <c r="F38" s="114">
        <v>26</v>
      </c>
      <c r="G38" s="114">
        <v>33</v>
      </c>
      <c r="H38" s="114">
        <v>21</v>
      </c>
      <c r="I38" s="140">
        <v>29</v>
      </c>
      <c r="J38" s="115">
        <v>-4</v>
      </c>
      <c r="K38" s="116">
        <v>-13.793103448275861</v>
      </c>
    </row>
    <row r="39" spans="1:11" ht="14.1" customHeight="1" x14ac:dyDescent="0.2">
      <c r="A39" s="306">
        <v>51</v>
      </c>
      <c r="B39" s="307" t="s">
        <v>258</v>
      </c>
      <c r="C39" s="308"/>
      <c r="D39" s="113">
        <v>5.4480651731160892</v>
      </c>
      <c r="E39" s="115">
        <v>214</v>
      </c>
      <c r="F39" s="114">
        <v>195</v>
      </c>
      <c r="G39" s="114">
        <v>237</v>
      </c>
      <c r="H39" s="114">
        <v>200</v>
      </c>
      <c r="I39" s="140">
        <v>165</v>
      </c>
      <c r="J39" s="115">
        <v>49</v>
      </c>
      <c r="K39" s="116">
        <v>29.696969696969695</v>
      </c>
    </row>
    <row r="40" spans="1:11" ht="14.1" customHeight="1" x14ac:dyDescent="0.2">
      <c r="A40" s="306" t="s">
        <v>259</v>
      </c>
      <c r="B40" s="307" t="s">
        <v>260</v>
      </c>
      <c r="C40" s="308"/>
      <c r="D40" s="113">
        <v>4.3279022403258658</v>
      </c>
      <c r="E40" s="115">
        <v>170</v>
      </c>
      <c r="F40" s="114">
        <v>149</v>
      </c>
      <c r="G40" s="114">
        <v>217</v>
      </c>
      <c r="H40" s="114">
        <v>184</v>
      </c>
      <c r="I40" s="140">
        <v>144</v>
      </c>
      <c r="J40" s="115">
        <v>26</v>
      </c>
      <c r="K40" s="116">
        <v>18.055555555555557</v>
      </c>
    </row>
    <row r="41" spans="1:11" ht="14.1" customHeight="1" x14ac:dyDescent="0.2">
      <c r="A41" s="306"/>
      <c r="B41" s="307" t="s">
        <v>261</v>
      </c>
      <c r="C41" s="308"/>
      <c r="D41" s="113">
        <v>3.2841140529531567</v>
      </c>
      <c r="E41" s="115">
        <v>129</v>
      </c>
      <c r="F41" s="114">
        <v>119</v>
      </c>
      <c r="G41" s="114">
        <v>178</v>
      </c>
      <c r="H41" s="114">
        <v>145</v>
      </c>
      <c r="I41" s="140">
        <v>118</v>
      </c>
      <c r="J41" s="115">
        <v>11</v>
      </c>
      <c r="K41" s="116">
        <v>9.3220338983050848</v>
      </c>
    </row>
    <row r="42" spans="1:11" ht="14.1" customHeight="1" x14ac:dyDescent="0.2">
      <c r="A42" s="306">
        <v>52</v>
      </c>
      <c r="B42" s="307" t="s">
        <v>262</v>
      </c>
      <c r="C42" s="308"/>
      <c r="D42" s="113">
        <v>5.1171079429735231</v>
      </c>
      <c r="E42" s="115">
        <v>201</v>
      </c>
      <c r="F42" s="114">
        <v>221</v>
      </c>
      <c r="G42" s="114">
        <v>190</v>
      </c>
      <c r="H42" s="114">
        <v>147</v>
      </c>
      <c r="I42" s="140">
        <v>217</v>
      </c>
      <c r="J42" s="115">
        <v>-16</v>
      </c>
      <c r="K42" s="116">
        <v>-7.3732718894009217</v>
      </c>
    </row>
    <row r="43" spans="1:11" ht="14.1" customHeight="1" x14ac:dyDescent="0.2">
      <c r="A43" s="306" t="s">
        <v>263</v>
      </c>
      <c r="B43" s="307" t="s">
        <v>264</v>
      </c>
      <c r="C43" s="308"/>
      <c r="D43" s="113">
        <v>3.8696537678207741</v>
      </c>
      <c r="E43" s="115">
        <v>152</v>
      </c>
      <c r="F43" s="114">
        <v>201</v>
      </c>
      <c r="G43" s="114">
        <v>168</v>
      </c>
      <c r="H43" s="114">
        <v>114</v>
      </c>
      <c r="I43" s="140">
        <v>176</v>
      </c>
      <c r="J43" s="115">
        <v>-24</v>
      </c>
      <c r="K43" s="116">
        <v>-13.636363636363637</v>
      </c>
    </row>
    <row r="44" spans="1:11" ht="14.1" customHeight="1" x14ac:dyDescent="0.2">
      <c r="A44" s="306">
        <v>53</v>
      </c>
      <c r="B44" s="307" t="s">
        <v>265</v>
      </c>
      <c r="C44" s="308"/>
      <c r="D44" s="113">
        <v>0.76374745417515277</v>
      </c>
      <c r="E44" s="115">
        <v>30</v>
      </c>
      <c r="F44" s="114">
        <v>28</v>
      </c>
      <c r="G44" s="114">
        <v>24</v>
      </c>
      <c r="H44" s="114">
        <v>18</v>
      </c>
      <c r="I44" s="140">
        <v>14</v>
      </c>
      <c r="J44" s="115">
        <v>16</v>
      </c>
      <c r="K44" s="116">
        <v>114.28571428571429</v>
      </c>
    </row>
    <row r="45" spans="1:11" ht="14.1" customHeight="1" x14ac:dyDescent="0.2">
      <c r="A45" s="306" t="s">
        <v>266</v>
      </c>
      <c r="B45" s="307" t="s">
        <v>267</v>
      </c>
      <c r="C45" s="308"/>
      <c r="D45" s="113">
        <v>0.76374745417515277</v>
      </c>
      <c r="E45" s="115">
        <v>30</v>
      </c>
      <c r="F45" s="114">
        <v>28</v>
      </c>
      <c r="G45" s="114">
        <v>21</v>
      </c>
      <c r="H45" s="114">
        <v>18</v>
      </c>
      <c r="I45" s="140">
        <v>14</v>
      </c>
      <c r="J45" s="115">
        <v>16</v>
      </c>
      <c r="K45" s="116">
        <v>114.28571428571429</v>
      </c>
    </row>
    <row r="46" spans="1:11" ht="14.1" customHeight="1" x14ac:dyDescent="0.2">
      <c r="A46" s="306">
        <v>54</v>
      </c>
      <c r="B46" s="307" t="s">
        <v>268</v>
      </c>
      <c r="C46" s="308"/>
      <c r="D46" s="113">
        <v>6.0336048879837065</v>
      </c>
      <c r="E46" s="115">
        <v>237</v>
      </c>
      <c r="F46" s="114">
        <v>191</v>
      </c>
      <c r="G46" s="114">
        <v>262</v>
      </c>
      <c r="H46" s="114">
        <v>273</v>
      </c>
      <c r="I46" s="140">
        <v>174</v>
      </c>
      <c r="J46" s="115">
        <v>63</v>
      </c>
      <c r="K46" s="116">
        <v>36.206896551724135</v>
      </c>
    </row>
    <row r="47" spans="1:11" ht="14.1" customHeight="1" x14ac:dyDescent="0.2">
      <c r="A47" s="306">
        <v>61</v>
      </c>
      <c r="B47" s="307" t="s">
        <v>269</v>
      </c>
      <c r="C47" s="308"/>
      <c r="D47" s="113">
        <v>1.3238289205702647</v>
      </c>
      <c r="E47" s="115">
        <v>52</v>
      </c>
      <c r="F47" s="114">
        <v>33</v>
      </c>
      <c r="G47" s="114">
        <v>55</v>
      </c>
      <c r="H47" s="114">
        <v>100</v>
      </c>
      <c r="I47" s="140">
        <v>55</v>
      </c>
      <c r="J47" s="115">
        <v>-3</v>
      </c>
      <c r="K47" s="116">
        <v>-5.4545454545454541</v>
      </c>
    </row>
    <row r="48" spans="1:11" ht="14.1" customHeight="1" x14ac:dyDescent="0.2">
      <c r="A48" s="306">
        <v>62</v>
      </c>
      <c r="B48" s="307" t="s">
        <v>270</v>
      </c>
      <c r="C48" s="308"/>
      <c r="D48" s="113">
        <v>7.4592668024439917</v>
      </c>
      <c r="E48" s="115">
        <v>293</v>
      </c>
      <c r="F48" s="114">
        <v>166</v>
      </c>
      <c r="G48" s="114">
        <v>309</v>
      </c>
      <c r="H48" s="114">
        <v>446</v>
      </c>
      <c r="I48" s="140">
        <v>184</v>
      </c>
      <c r="J48" s="115">
        <v>109</v>
      </c>
      <c r="K48" s="116">
        <v>59.239130434782609</v>
      </c>
    </row>
    <row r="49" spans="1:11" ht="14.1" customHeight="1" x14ac:dyDescent="0.2">
      <c r="A49" s="306">
        <v>63</v>
      </c>
      <c r="B49" s="307" t="s">
        <v>271</v>
      </c>
      <c r="C49" s="308"/>
      <c r="D49" s="113">
        <v>7.3828920570264769</v>
      </c>
      <c r="E49" s="115">
        <v>290</v>
      </c>
      <c r="F49" s="114">
        <v>180</v>
      </c>
      <c r="G49" s="114">
        <v>321</v>
      </c>
      <c r="H49" s="114">
        <v>410</v>
      </c>
      <c r="I49" s="140">
        <v>264</v>
      </c>
      <c r="J49" s="115">
        <v>26</v>
      </c>
      <c r="K49" s="116">
        <v>9.8484848484848477</v>
      </c>
    </row>
    <row r="50" spans="1:11" ht="14.1" customHeight="1" x14ac:dyDescent="0.2">
      <c r="A50" s="306" t="s">
        <v>272</v>
      </c>
      <c r="B50" s="307" t="s">
        <v>273</v>
      </c>
      <c r="C50" s="308"/>
      <c r="D50" s="113">
        <v>1.654786150712831</v>
      </c>
      <c r="E50" s="115">
        <v>65</v>
      </c>
      <c r="F50" s="114">
        <v>45</v>
      </c>
      <c r="G50" s="114">
        <v>77</v>
      </c>
      <c r="H50" s="114">
        <v>87</v>
      </c>
      <c r="I50" s="140">
        <v>67</v>
      </c>
      <c r="J50" s="115">
        <v>-2</v>
      </c>
      <c r="K50" s="116">
        <v>-2.9850746268656718</v>
      </c>
    </row>
    <row r="51" spans="1:11" ht="14.1" customHeight="1" x14ac:dyDescent="0.2">
      <c r="A51" s="306" t="s">
        <v>274</v>
      </c>
      <c r="B51" s="307" t="s">
        <v>275</v>
      </c>
      <c r="C51" s="308"/>
      <c r="D51" s="113">
        <v>5.4226069246435848</v>
      </c>
      <c r="E51" s="115">
        <v>213</v>
      </c>
      <c r="F51" s="114">
        <v>126</v>
      </c>
      <c r="G51" s="114">
        <v>217</v>
      </c>
      <c r="H51" s="114">
        <v>305</v>
      </c>
      <c r="I51" s="140">
        <v>181</v>
      </c>
      <c r="J51" s="115">
        <v>32</v>
      </c>
      <c r="K51" s="116">
        <v>17.679558011049725</v>
      </c>
    </row>
    <row r="52" spans="1:11" ht="14.1" customHeight="1" x14ac:dyDescent="0.2">
      <c r="A52" s="306">
        <v>71</v>
      </c>
      <c r="B52" s="307" t="s">
        <v>276</v>
      </c>
      <c r="C52" s="308"/>
      <c r="D52" s="113">
        <v>8.2230142566191446</v>
      </c>
      <c r="E52" s="115">
        <v>323</v>
      </c>
      <c r="F52" s="114">
        <v>218</v>
      </c>
      <c r="G52" s="114">
        <v>341</v>
      </c>
      <c r="H52" s="114">
        <v>222</v>
      </c>
      <c r="I52" s="140">
        <v>302</v>
      </c>
      <c r="J52" s="115">
        <v>21</v>
      </c>
      <c r="K52" s="116">
        <v>6.9536423841059607</v>
      </c>
    </row>
    <row r="53" spans="1:11" ht="14.1" customHeight="1" x14ac:dyDescent="0.2">
      <c r="A53" s="306" t="s">
        <v>277</v>
      </c>
      <c r="B53" s="307" t="s">
        <v>278</v>
      </c>
      <c r="C53" s="308"/>
      <c r="D53" s="113">
        <v>3.0040733197556007</v>
      </c>
      <c r="E53" s="115">
        <v>118</v>
      </c>
      <c r="F53" s="114">
        <v>61</v>
      </c>
      <c r="G53" s="114">
        <v>141</v>
      </c>
      <c r="H53" s="114">
        <v>81</v>
      </c>
      <c r="I53" s="140">
        <v>99</v>
      </c>
      <c r="J53" s="115">
        <v>19</v>
      </c>
      <c r="K53" s="116">
        <v>19.19191919191919</v>
      </c>
    </row>
    <row r="54" spans="1:11" ht="14.1" customHeight="1" x14ac:dyDescent="0.2">
      <c r="A54" s="306" t="s">
        <v>279</v>
      </c>
      <c r="B54" s="307" t="s">
        <v>280</v>
      </c>
      <c r="C54" s="308"/>
      <c r="D54" s="113">
        <v>4.1496945010183302</v>
      </c>
      <c r="E54" s="115">
        <v>163</v>
      </c>
      <c r="F54" s="114">
        <v>132</v>
      </c>
      <c r="G54" s="114">
        <v>174</v>
      </c>
      <c r="H54" s="114">
        <v>111</v>
      </c>
      <c r="I54" s="140">
        <v>168</v>
      </c>
      <c r="J54" s="115">
        <v>-5</v>
      </c>
      <c r="K54" s="116">
        <v>-2.9761904761904763</v>
      </c>
    </row>
    <row r="55" spans="1:11" ht="14.1" customHeight="1" x14ac:dyDescent="0.2">
      <c r="A55" s="306">
        <v>72</v>
      </c>
      <c r="B55" s="307" t="s">
        <v>281</v>
      </c>
      <c r="C55" s="308"/>
      <c r="D55" s="113">
        <v>1.1201629327902241</v>
      </c>
      <c r="E55" s="115">
        <v>44</v>
      </c>
      <c r="F55" s="114">
        <v>20</v>
      </c>
      <c r="G55" s="114">
        <v>70</v>
      </c>
      <c r="H55" s="114">
        <v>40</v>
      </c>
      <c r="I55" s="140">
        <v>51</v>
      </c>
      <c r="J55" s="115">
        <v>-7</v>
      </c>
      <c r="K55" s="116">
        <v>-13.725490196078431</v>
      </c>
    </row>
    <row r="56" spans="1:11" ht="14.1" customHeight="1" x14ac:dyDescent="0.2">
      <c r="A56" s="306" t="s">
        <v>282</v>
      </c>
      <c r="B56" s="307" t="s">
        <v>283</v>
      </c>
      <c r="C56" s="308"/>
      <c r="D56" s="113" t="s">
        <v>513</v>
      </c>
      <c r="E56" s="115" t="s">
        <v>513</v>
      </c>
      <c r="F56" s="114" t="s">
        <v>513</v>
      </c>
      <c r="G56" s="114">
        <v>16</v>
      </c>
      <c r="H56" s="114">
        <v>12</v>
      </c>
      <c r="I56" s="140">
        <v>4</v>
      </c>
      <c r="J56" s="115" t="s">
        <v>513</v>
      </c>
      <c r="K56" s="116" t="s">
        <v>513</v>
      </c>
    </row>
    <row r="57" spans="1:11" ht="14.1" customHeight="1" x14ac:dyDescent="0.2">
      <c r="A57" s="306" t="s">
        <v>284</v>
      </c>
      <c r="B57" s="307" t="s">
        <v>285</v>
      </c>
      <c r="C57" s="308"/>
      <c r="D57" s="113">
        <v>0.8910386965376782</v>
      </c>
      <c r="E57" s="115">
        <v>35</v>
      </c>
      <c r="F57" s="114">
        <v>12</v>
      </c>
      <c r="G57" s="114">
        <v>39</v>
      </c>
      <c r="H57" s="114">
        <v>22</v>
      </c>
      <c r="I57" s="140">
        <v>40</v>
      </c>
      <c r="J57" s="115">
        <v>-5</v>
      </c>
      <c r="K57" s="116">
        <v>-12.5</v>
      </c>
    </row>
    <row r="58" spans="1:11" ht="14.1" customHeight="1" x14ac:dyDescent="0.2">
      <c r="A58" s="306">
        <v>73</v>
      </c>
      <c r="B58" s="307" t="s">
        <v>286</v>
      </c>
      <c r="C58" s="308"/>
      <c r="D58" s="113">
        <v>1.1710794297352343</v>
      </c>
      <c r="E58" s="115">
        <v>46</v>
      </c>
      <c r="F58" s="114">
        <v>36</v>
      </c>
      <c r="G58" s="114">
        <v>70</v>
      </c>
      <c r="H58" s="114">
        <v>38</v>
      </c>
      <c r="I58" s="140">
        <v>50</v>
      </c>
      <c r="J58" s="115">
        <v>-4</v>
      </c>
      <c r="K58" s="116">
        <v>-8</v>
      </c>
    </row>
    <row r="59" spans="1:11" ht="14.1" customHeight="1" x14ac:dyDescent="0.2">
      <c r="A59" s="306" t="s">
        <v>287</v>
      </c>
      <c r="B59" s="307" t="s">
        <v>288</v>
      </c>
      <c r="C59" s="308"/>
      <c r="D59" s="113">
        <v>0.94195519348268841</v>
      </c>
      <c r="E59" s="115">
        <v>37</v>
      </c>
      <c r="F59" s="114">
        <v>27</v>
      </c>
      <c r="G59" s="114">
        <v>58</v>
      </c>
      <c r="H59" s="114">
        <v>31</v>
      </c>
      <c r="I59" s="140">
        <v>39</v>
      </c>
      <c r="J59" s="115">
        <v>-2</v>
      </c>
      <c r="K59" s="116">
        <v>-5.1282051282051286</v>
      </c>
    </row>
    <row r="60" spans="1:11" ht="14.1" customHeight="1" x14ac:dyDescent="0.2">
      <c r="A60" s="306">
        <v>81</v>
      </c>
      <c r="B60" s="307" t="s">
        <v>289</v>
      </c>
      <c r="C60" s="308"/>
      <c r="D60" s="113">
        <v>6.5682281059063135</v>
      </c>
      <c r="E60" s="115">
        <v>258</v>
      </c>
      <c r="F60" s="114">
        <v>168</v>
      </c>
      <c r="G60" s="114">
        <v>293</v>
      </c>
      <c r="H60" s="114">
        <v>181</v>
      </c>
      <c r="I60" s="140">
        <v>230</v>
      </c>
      <c r="J60" s="115">
        <v>28</v>
      </c>
      <c r="K60" s="116">
        <v>12.173913043478262</v>
      </c>
    </row>
    <row r="61" spans="1:11" ht="14.1" customHeight="1" x14ac:dyDescent="0.2">
      <c r="A61" s="306" t="s">
        <v>290</v>
      </c>
      <c r="B61" s="307" t="s">
        <v>291</v>
      </c>
      <c r="C61" s="308"/>
      <c r="D61" s="113">
        <v>0.94195519348268841</v>
      </c>
      <c r="E61" s="115">
        <v>37</v>
      </c>
      <c r="F61" s="114">
        <v>21</v>
      </c>
      <c r="G61" s="114">
        <v>71</v>
      </c>
      <c r="H61" s="114">
        <v>36</v>
      </c>
      <c r="I61" s="140">
        <v>43</v>
      </c>
      <c r="J61" s="115">
        <v>-6</v>
      </c>
      <c r="K61" s="116">
        <v>-13.953488372093023</v>
      </c>
    </row>
    <row r="62" spans="1:11" ht="14.1" customHeight="1" x14ac:dyDescent="0.2">
      <c r="A62" s="306" t="s">
        <v>292</v>
      </c>
      <c r="B62" s="307" t="s">
        <v>293</v>
      </c>
      <c r="C62" s="308"/>
      <c r="D62" s="113">
        <v>2.3421588594704685</v>
      </c>
      <c r="E62" s="115">
        <v>92</v>
      </c>
      <c r="F62" s="114">
        <v>63</v>
      </c>
      <c r="G62" s="114">
        <v>149</v>
      </c>
      <c r="H62" s="114">
        <v>70</v>
      </c>
      <c r="I62" s="140">
        <v>104</v>
      </c>
      <c r="J62" s="115">
        <v>-12</v>
      </c>
      <c r="K62" s="116">
        <v>-11.538461538461538</v>
      </c>
    </row>
    <row r="63" spans="1:11" ht="14.1" customHeight="1" x14ac:dyDescent="0.2">
      <c r="A63" s="306"/>
      <c r="B63" s="307" t="s">
        <v>294</v>
      </c>
      <c r="C63" s="308"/>
      <c r="D63" s="113">
        <v>2.0875763747454177</v>
      </c>
      <c r="E63" s="115">
        <v>82</v>
      </c>
      <c r="F63" s="114">
        <v>59</v>
      </c>
      <c r="G63" s="114">
        <v>131</v>
      </c>
      <c r="H63" s="114">
        <v>61</v>
      </c>
      <c r="I63" s="140">
        <v>88</v>
      </c>
      <c r="J63" s="115">
        <v>-6</v>
      </c>
      <c r="K63" s="116">
        <v>-6.8181818181818183</v>
      </c>
    </row>
    <row r="64" spans="1:11" ht="14.1" customHeight="1" x14ac:dyDescent="0.2">
      <c r="A64" s="306" t="s">
        <v>295</v>
      </c>
      <c r="B64" s="307" t="s">
        <v>296</v>
      </c>
      <c r="C64" s="308"/>
      <c r="D64" s="113">
        <v>1.3238289205702647</v>
      </c>
      <c r="E64" s="115">
        <v>52</v>
      </c>
      <c r="F64" s="114">
        <v>26</v>
      </c>
      <c r="G64" s="114">
        <v>28</v>
      </c>
      <c r="H64" s="114">
        <v>42</v>
      </c>
      <c r="I64" s="140">
        <v>44</v>
      </c>
      <c r="J64" s="115">
        <v>8</v>
      </c>
      <c r="K64" s="116">
        <v>18.181818181818183</v>
      </c>
    </row>
    <row r="65" spans="1:11" ht="14.1" customHeight="1" x14ac:dyDescent="0.2">
      <c r="A65" s="306" t="s">
        <v>297</v>
      </c>
      <c r="B65" s="307" t="s">
        <v>298</v>
      </c>
      <c r="C65" s="308"/>
      <c r="D65" s="113">
        <v>1.1201629327902241</v>
      </c>
      <c r="E65" s="115">
        <v>44</v>
      </c>
      <c r="F65" s="114">
        <v>28</v>
      </c>
      <c r="G65" s="114">
        <v>18</v>
      </c>
      <c r="H65" s="114">
        <v>21</v>
      </c>
      <c r="I65" s="140">
        <v>28</v>
      </c>
      <c r="J65" s="115">
        <v>16</v>
      </c>
      <c r="K65" s="116">
        <v>57.142857142857146</v>
      </c>
    </row>
    <row r="66" spans="1:11" ht="14.1" customHeight="1" x14ac:dyDescent="0.2">
      <c r="A66" s="306">
        <v>82</v>
      </c>
      <c r="B66" s="307" t="s">
        <v>299</v>
      </c>
      <c r="C66" s="308"/>
      <c r="D66" s="113">
        <v>3.0295315682281059</v>
      </c>
      <c r="E66" s="115">
        <v>119</v>
      </c>
      <c r="F66" s="114">
        <v>101</v>
      </c>
      <c r="G66" s="114">
        <v>168</v>
      </c>
      <c r="H66" s="114">
        <v>133</v>
      </c>
      <c r="I66" s="140">
        <v>116</v>
      </c>
      <c r="J66" s="115">
        <v>3</v>
      </c>
      <c r="K66" s="116">
        <v>2.5862068965517242</v>
      </c>
    </row>
    <row r="67" spans="1:11" ht="14.1" customHeight="1" x14ac:dyDescent="0.2">
      <c r="A67" s="306" t="s">
        <v>300</v>
      </c>
      <c r="B67" s="307" t="s">
        <v>301</v>
      </c>
      <c r="C67" s="308"/>
      <c r="D67" s="113">
        <v>2.2148676171079429</v>
      </c>
      <c r="E67" s="115">
        <v>87</v>
      </c>
      <c r="F67" s="114">
        <v>83</v>
      </c>
      <c r="G67" s="114">
        <v>127</v>
      </c>
      <c r="H67" s="114">
        <v>109</v>
      </c>
      <c r="I67" s="140">
        <v>86</v>
      </c>
      <c r="J67" s="115">
        <v>1</v>
      </c>
      <c r="K67" s="116">
        <v>1.1627906976744187</v>
      </c>
    </row>
    <row r="68" spans="1:11" ht="14.1" customHeight="1" x14ac:dyDescent="0.2">
      <c r="A68" s="306" t="s">
        <v>302</v>
      </c>
      <c r="B68" s="307" t="s">
        <v>303</v>
      </c>
      <c r="C68" s="308"/>
      <c r="D68" s="113">
        <v>0.48370672097759676</v>
      </c>
      <c r="E68" s="115">
        <v>19</v>
      </c>
      <c r="F68" s="114">
        <v>11</v>
      </c>
      <c r="G68" s="114">
        <v>24</v>
      </c>
      <c r="H68" s="114">
        <v>18</v>
      </c>
      <c r="I68" s="140">
        <v>22</v>
      </c>
      <c r="J68" s="115">
        <v>-3</v>
      </c>
      <c r="K68" s="116">
        <v>-13.636363636363637</v>
      </c>
    </row>
    <row r="69" spans="1:11" ht="14.1" customHeight="1" x14ac:dyDescent="0.2">
      <c r="A69" s="306">
        <v>83</v>
      </c>
      <c r="B69" s="307" t="s">
        <v>304</v>
      </c>
      <c r="C69" s="308"/>
      <c r="D69" s="113">
        <v>3.8441955193482689</v>
      </c>
      <c r="E69" s="115">
        <v>151</v>
      </c>
      <c r="F69" s="114">
        <v>97</v>
      </c>
      <c r="G69" s="114">
        <v>259</v>
      </c>
      <c r="H69" s="114">
        <v>156</v>
      </c>
      <c r="I69" s="140">
        <v>150</v>
      </c>
      <c r="J69" s="115">
        <v>1</v>
      </c>
      <c r="K69" s="116">
        <v>0.66666666666666663</v>
      </c>
    </row>
    <row r="70" spans="1:11" ht="14.1" customHeight="1" x14ac:dyDescent="0.2">
      <c r="A70" s="306" t="s">
        <v>305</v>
      </c>
      <c r="B70" s="307" t="s">
        <v>306</v>
      </c>
      <c r="C70" s="308"/>
      <c r="D70" s="113">
        <v>2.9531568228105907</v>
      </c>
      <c r="E70" s="115">
        <v>116</v>
      </c>
      <c r="F70" s="114">
        <v>78</v>
      </c>
      <c r="G70" s="114">
        <v>227</v>
      </c>
      <c r="H70" s="114">
        <v>103</v>
      </c>
      <c r="I70" s="140">
        <v>120</v>
      </c>
      <c r="J70" s="115">
        <v>-4</v>
      </c>
      <c r="K70" s="116">
        <v>-3.3333333333333335</v>
      </c>
    </row>
    <row r="71" spans="1:11" ht="14.1" customHeight="1" x14ac:dyDescent="0.2">
      <c r="A71" s="306"/>
      <c r="B71" s="307" t="s">
        <v>307</v>
      </c>
      <c r="C71" s="308"/>
      <c r="D71" s="113">
        <v>1.8584521384928716</v>
      </c>
      <c r="E71" s="115">
        <v>73</v>
      </c>
      <c r="F71" s="114">
        <v>57</v>
      </c>
      <c r="G71" s="114">
        <v>153</v>
      </c>
      <c r="H71" s="114">
        <v>66</v>
      </c>
      <c r="I71" s="140">
        <v>84</v>
      </c>
      <c r="J71" s="115">
        <v>-11</v>
      </c>
      <c r="K71" s="116">
        <v>-13.095238095238095</v>
      </c>
    </row>
    <row r="72" spans="1:11" ht="14.1" customHeight="1" x14ac:dyDescent="0.2">
      <c r="A72" s="306">
        <v>84</v>
      </c>
      <c r="B72" s="307" t="s">
        <v>308</v>
      </c>
      <c r="C72" s="308"/>
      <c r="D72" s="113">
        <v>2.9786150712830959</v>
      </c>
      <c r="E72" s="115">
        <v>117</v>
      </c>
      <c r="F72" s="114">
        <v>80</v>
      </c>
      <c r="G72" s="114">
        <v>131</v>
      </c>
      <c r="H72" s="114">
        <v>92</v>
      </c>
      <c r="I72" s="140">
        <v>98</v>
      </c>
      <c r="J72" s="115">
        <v>19</v>
      </c>
      <c r="K72" s="116">
        <v>19.387755102040817</v>
      </c>
    </row>
    <row r="73" spans="1:11" ht="14.1" customHeight="1" x14ac:dyDescent="0.2">
      <c r="A73" s="306" t="s">
        <v>309</v>
      </c>
      <c r="B73" s="307" t="s">
        <v>310</v>
      </c>
      <c r="C73" s="308"/>
      <c r="D73" s="113">
        <v>2.1639511201629329</v>
      </c>
      <c r="E73" s="115">
        <v>85</v>
      </c>
      <c r="F73" s="114">
        <v>56</v>
      </c>
      <c r="G73" s="114">
        <v>108</v>
      </c>
      <c r="H73" s="114">
        <v>70</v>
      </c>
      <c r="I73" s="140">
        <v>75</v>
      </c>
      <c r="J73" s="115">
        <v>10</v>
      </c>
      <c r="K73" s="116">
        <v>13.333333333333334</v>
      </c>
    </row>
    <row r="74" spans="1:11" ht="14.1" customHeight="1" x14ac:dyDescent="0.2">
      <c r="A74" s="306" t="s">
        <v>311</v>
      </c>
      <c r="B74" s="307" t="s">
        <v>312</v>
      </c>
      <c r="C74" s="308"/>
      <c r="D74" s="113">
        <v>7.637474541751528E-2</v>
      </c>
      <c r="E74" s="115">
        <v>3</v>
      </c>
      <c r="F74" s="114">
        <v>8</v>
      </c>
      <c r="G74" s="114">
        <v>6</v>
      </c>
      <c r="H74" s="114" t="s">
        <v>513</v>
      </c>
      <c r="I74" s="140">
        <v>3</v>
      </c>
      <c r="J74" s="115">
        <v>0</v>
      </c>
      <c r="K74" s="116">
        <v>0</v>
      </c>
    </row>
    <row r="75" spans="1:11" ht="14.1" customHeight="1" x14ac:dyDescent="0.2">
      <c r="A75" s="306" t="s">
        <v>313</v>
      </c>
      <c r="B75" s="307" t="s">
        <v>314</v>
      </c>
      <c r="C75" s="308"/>
      <c r="D75" s="113">
        <v>0.38187372708757639</v>
      </c>
      <c r="E75" s="115">
        <v>15</v>
      </c>
      <c r="F75" s="114">
        <v>6</v>
      </c>
      <c r="G75" s="114">
        <v>8</v>
      </c>
      <c r="H75" s="114">
        <v>4</v>
      </c>
      <c r="I75" s="140">
        <v>7</v>
      </c>
      <c r="J75" s="115">
        <v>8</v>
      </c>
      <c r="K75" s="116">
        <v>114.28571428571429</v>
      </c>
    </row>
    <row r="76" spans="1:11" ht="14.1" customHeight="1" x14ac:dyDescent="0.2">
      <c r="A76" s="306">
        <v>91</v>
      </c>
      <c r="B76" s="307" t="s">
        <v>315</v>
      </c>
      <c r="C76" s="308"/>
      <c r="D76" s="113">
        <v>0.30549898167006112</v>
      </c>
      <c r="E76" s="115">
        <v>12</v>
      </c>
      <c r="F76" s="114">
        <v>5</v>
      </c>
      <c r="G76" s="114">
        <v>15</v>
      </c>
      <c r="H76" s="114">
        <v>7</v>
      </c>
      <c r="I76" s="140">
        <v>8</v>
      </c>
      <c r="J76" s="115">
        <v>4</v>
      </c>
      <c r="K76" s="116">
        <v>50</v>
      </c>
    </row>
    <row r="77" spans="1:11" ht="14.1" customHeight="1" x14ac:dyDescent="0.2">
      <c r="A77" s="306">
        <v>92</v>
      </c>
      <c r="B77" s="307" t="s">
        <v>316</v>
      </c>
      <c r="C77" s="308"/>
      <c r="D77" s="113">
        <v>0.73828920570264767</v>
      </c>
      <c r="E77" s="115">
        <v>29</v>
      </c>
      <c r="F77" s="114">
        <v>14</v>
      </c>
      <c r="G77" s="114">
        <v>42</v>
      </c>
      <c r="H77" s="114">
        <v>50</v>
      </c>
      <c r="I77" s="140">
        <v>63</v>
      </c>
      <c r="J77" s="115">
        <v>-34</v>
      </c>
      <c r="K77" s="116">
        <v>-53.968253968253968</v>
      </c>
    </row>
    <row r="78" spans="1:11" ht="14.1" customHeight="1" x14ac:dyDescent="0.2">
      <c r="A78" s="306">
        <v>93</v>
      </c>
      <c r="B78" s="307" t="s">
        <v>317</v>
      </c>
      <c r="C78" s="308"/>
      <c r="D78" s="113" t="s">
        <v>513</v>
      </c>
      <c r="E78" s="115" t="s">
        <v>513</v>
      </c>
      <c r="F78" s="114">
        <v>3</v>
      </c>
      <c r="G78" s="114" t="s">
        <v>513</v>
      </c>
      <c r="H78" s="114" t="s">
        <v>513</v>
      </c>
      <c r="I78" s="140" t="s">
        <v>513</v>
      </c>
      <c r="J78" s="115" t="s">
        <v>513</v>
      </c>
      <c r="K78" s="116" t="s">
        <v>513</v>
      </c>
    </row>
    <row r="79" spans="1:11" ht="14.1" customHeight="1" x14ac:dyDescent="0.2">
      <c r="A79" s="306">
        <v>94</v>
      </c>
      <c r="B79" s="307" t="s">
        <v>318</v>
      </c>
      <c r="C79" s="308"/>
      <c r="D79" s="113">
        <v>0.12729124236252545</v>
      </c>
      <c r="E79" s="115">
        <v>5</v>
      </c>
      <c r="F79" s="114" t="s">
        <v>513</v>
      </c>
      <c r="G79" s="114">
        <v>5</v>
      </c>
      <c r="H79" s="114">
        <v>16</v>
      </c>
      <c r="I79" s="140">
        <v>7</v>
      </c>
      <c r="J79" s="115">
        <v>-2</v>
      </c>
      <c r="K79" s="116">
        <v>-28.571428571428573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0.25458248472505091</v>
      </c>
      <c r="E81" s="143">
        <v>10</v>
      </c>
      <c r="F81" s="144">
        <v>9</v>
      </c>
      <c r="G81" s="144">
        <v>13</v>
      </c>
      <c r="H81" s="144">
        <v>6</v>
      </c>
      <c r="I81" s="145">
        <v>5</v>
      </c>
      <c r="J81" s="143">
        <v>5</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3917</v>
      </c>
      <c r="E11" s="114">
        <v>3267</v>
      </c>
      <c r="F11" s="114">
        <v>3689</v>
      </c>
      <c r="G11" s="114">
        <v>3176</v>
      </c>
      <c r="H11" s="140">
        <v>3614</v>
      </c>
      <c r="I11" s="115">
        <v>303</v>
      </c>
      <c r="J11" s="116">
        <v>8.3840619811842831</v>
      </c>
    </row>
    <row r="12" spans="1:15" s="110" customFormat="1" ht="24.95" customHeight="1" x14ac:dyDescent="0.2">
      <c r="A12" s="193" t="s">
        <v>132</v>
      </c>
      <c r="B12" s="194" t="s">
        <v>133</v>
      </c>
      <c r="C12" s="113">
        <v>2.476384988511616</v>
      </c>
      <c r="D12" s="115">
        <v>97</v>
      </c>
      <c r="E12" s="114">
        <v>232</v>
      </c>
      <c r="F12" s="114">
        <v>148</v>
      </c>
      <c r="G12" s="114">
        <v>118</v>
      </c>
      <c r="H12" s="140">
        <v>129</v>
      </c>
      <c r="I12" s="115">
        <v>-32</v>
      </c>
      <c r="J12" s="116">
        <v>-24.806201550387598</v>
      </c>
    </row>
    <row r="13" spans="1:15" s="110" customFormat="1" ht="24.95" customHeight="1" x14ac:dyDescent="0.2">
      <c r="A13" s="193" t="s">
        <v>134</v>
      </c>
      <c r="B13" s="199" t="s">
        <v>214</v>
      </c>
      <c r="C13" s="113">
        <v>1.3275465917794231</v>
      </c>
      <c r="D13" s="115">
        <v>52</v>
      </c>
      <c r="E13" s="114">
        <v>30</v>
      </c>
      <c r="F13" s="114">
        <v>34</v>
      </c>
      <c r="G13" s="114">
        <v>35</v>
      </c>
      <c r="H13" s="140">
        <v>114</v>
      </c>
      <c r="I13" s="115">
        <v>-62</v>
      </c>
      <c r="J13" s="116">
        <v>-54.385964912280699</v>
      </c>
    </row>
    <row r="14" spans="1:15" s="287" customFormat="1" ht="24.95" customHeight="1" x14ac:dyDescent="0.2">
      <c r="A14" s="193" t="s">
        <v>215</v>
      </c>
      <c r="B14" s="199" t="s">
        <v>137</v>
      </c>
      <c r="C14" s="113">
        <v>15.700791422006638</v>
      </c>
      <c r="D14" s="115">
        <v>615</v>
      </c>
      <c r="E14" s="114">
        <v>393</v>
      </c>
      <c r="F14" s="114">
        <v>465</v>
      </c>
      <c r="G14" s="114">
        <v>381</v>
      </c>
      <c r="H14" s="140">
        <v>469</v>
      </c>
      <c r="I14" s="115">
        <v>146</v>
      </c>
      <c r="J14" s="116">
        <v>31.130063965884862</v>
      </c>
      <c r="K14" s="110"/>
      <c r="L14" s="110"/>
      <c r="M14" s="110"/>
      <c r="N14" s="110"/>
      <c r="O14" s="110"/>
    </row>
    <row r="15" spans="1:15" s="110" customFormat="1" ht="24.95" customHeight="1" x14ac:dyDescent="0.2">
      <c r="A15" s="193" t="s">
        <v>216</v>
      </c>
      <c r="B15" s="199" t="s">
        <v>217</v>
      </c>
      <c r="C15" s="113">
        <v>3.0635690579525146</v>
      </c>
      <c r="D15" s="115">
        <v>120</v>
      </c>
      <c r="E15" s="114">
        <v>127</v>
      </c>
      <c r="F15" s="114">
        <v>128</v>
      </c>
      <c r="G15" s="114">
        <v>103</v>
      </c>
      <c r="H15" s="140">
        <v>98</v>
      </c>
      <c r="I15" s="115">
        <v>22</v>
      </c>
      <c r="J15" s="116">
        <v>22.448979591836736</v>
      </c>
    </row>
    <row r="16" spans="1:15" s="287" customFormat="1" ht="24.95" customHeight="1" x14ac:dyDescent="0.2">
      <c r="A16" s="193" t="s">
        <v>218</v>
      </c>
      <c r="B16" s="199" t="s">
        <v>141</v>
      </c>
      <c r="C16" s="113">
        <v>10.160837375542506</v>
      </c>
      <c r="D16" s="115">
        <v>398</v>
      </c>
      <c r="E16" s="114">
        <v>193</v>
      </c>
      <c r="F16" s="114">
        <v>258</v>
      </c>
      <c r="G16" s="114">
        <v>213</v>
      </c>
      <c r="H16" s="140">
        <v>282</v>
      </c>
      <c r="I16" s="115">
        <v>116</v>
      </c>
      <c r="J16" s="116">
        <v>41.134751773049643</v>
      </c>
      <c r="K16" s="110"/>
      <c r="L16" s="110"/>
      <c r="M16" s="110"/>
      <c r="N16" s="110"/>
      <c r="O16" s="110"/>
    </row>
    <row r="17" spans="1:15" s="110" customFormat="1" ht="24.95" customHeight="1" x14ac:dyDescent="0.2">
      <c r="A17" s="193" t="s">
        <v>142</v>
      </c>
      <c r="B17" s="199" t="s">
        <v>220</v>
      </c>
      <c r="C17" s="113">
        <v>2.476384988511616</v>
      </c>
      <c r="D17" s="115">
        <v>97</v>
      </c>
      <c r="E17" s="114">
        <v>73</v>
      </c>
      <c r="F17" s="114">
        <v>79</v>
      </c>
      <c r="G17" s="114">
        <v>65</v>
      </c>
      <c r="H17" s="140">
        <v>89</v>
      </c>
      <c r="I17" s="115">
        <v>8</v>
      </c>
      <c r="J17" s="116">
        <v>8.9887640449438209</v>
      </c>
    </row>
    <row r="18" spans="1:15" s="287" customFormat="1" ht="24.95" customHeight="1" x14ac:dyDescent="0.2">
      <c r="A18" s="201" t="s">
        <v>144</v>
      </c>
      <c r="B18" s="202" t="s">
        <v>145</v>
      </c>
      <c r="C18" s="113">
        <v>9.8800102118968596</v>
      </c>
      <c r="D18" s="115">
        <v>387</v>
      </c>
      <c r="E18" s="114">
        <v>288</v>
      </c>
      <c r="F18" s="114">
        <v>313</v>
      </c>
      <c r="G18" s="114">
        <v>365</v>
      </c>
      <c r="H18" s="140">
        <v>388</v>
      </c>
      <c r="I18" s="115">
        <v>-1</v>
      </c>
      <c r="J18" s="116">
        <v>-0.25773195876288657</v>
      </c>
      <c r="K18" s="110"/>
      <c r="L18" s="110"/>
      <c r="M18" s="110"/>
      <c r="N18" s="110"/>
      <c r="O18" s="110"/>
    </row>
    <row r="19" spans="1:15" s="110" customFormat="1" ht="24.95" customHeight="1" x14ac:dyDescent="0.2">
      <c r="A19" s="193" t="s">
        <v>146</v>
      </c>
      <c r="B19" s="199" t="s">
        <v>147</v>
      </c>
      <c r="C19" s="113">
        <v>11.028848608629053</v>
      </c>
      <c r="D19" s="115">
        <v>432</v>
      </c>
      <c r="E19" s="114">
        <v>382</v>
      </c>
      <c r="F19" s="114">
        <v>454</v>
      </c>
      <c r="G19" s="114">
        <v>449</v>
      </c>
      <c r="H19" s="140">
        <v>364</v>
      </c>
      <c r="I19" s="115">
        <v>68</v>
      </c>
      <c r="J19" s="116">
        <v>18.681318681318682</v>
      </c>
    </row>
    <row r="20" spans="1:15" s="287" customFormat="1" ht="24.95" customHeight="1" x14ac:dyDescent="0.2">
      <c r="A20" s="193" t="s">
        <v>148</v>
      </c>
      <c r="B20" s="199" t="s">
        <v>149</v>
      </c>
      <c r="C20" s="113">
        <v>4.9017104927240238</v>
      </c>
      <c r="D20" s="115">
        <v>192</v>
      </c>
      <c r="E20" s="114">
        <v>145</v>
      </c>
      <c r="F20" s="114">
        <v>188</v>
      </c>
      <c r="G20" s="114">
        <v>131</v>
      </c>
      <c r="H20" s="140">
        <v>200</v>
      </c>
      <c r="I20" s="115">
        <v>-8</v>
      </c>
      <c r="J20" s="116">
        <v>-4</v>
      </c>
      <c r="K20" s="110"/>
      <c r="L20" s="110"/>
      <c r="M20" s="110"/>
      <c r="N20" s="110"/>
      <c r="O20" s="110"/>
    </row>
    <row r="21" spans="1:15" s="110" customFormat="1" ht="24.95" customHeight="1" x14ac:dyDescent="0.2">
      <c r="A21" s="201" t="s">
        <v>150</v>
      </c>
      <c r="B21" s="202" t="s">
        <v>151</v>
      </c>
      <c r="C21" s="113">
        <v>10.875670155731427</v>
      </c>
      <c r="D21" s="115">
        <v>426</v>
      </c>
      <c r="E21" s="114">
        <v>495</v>
      </c>
      <c r="F21" s="114">
        <v>419</v>
      </c>
      <c r="G21" s="114">
        <v>401</v>
      </c>
      <c r="H21" s="140">
        <v>458</v>
      </c>
      <c r="I21" s="115">
        <v>-32</v>
      </c>
      <c r="J21" s="116">
        <v>-6.9868995633187776</v>
      </c>
    </row>
    <row r="22" spans="1:15" s="110" customFormat="1" ht="24.95" customHeight="1" x14ac:dyDescent="0.2">
      <c r="A22" s="201" t="s">
        <v>152</v>
      </c>
      <c r="B22" s="199" t="s">
        <v>153</v>
      </c>
      <c r="C22" s="113">
        <v>0.40847587439366861</v>
      </c>
      <c r="D22" s="115">
        <v>16</v>
      </c>
      <c r="E22" s="114">
        <v>14</v>
      </c>
      <c r="F22" s="114">
        <v>19</v>
      </c>
      <c r="G22" s="114">
        <v>10</v>
      </c>
      <c r="H22" s="140">
        <v>16</v>
      </c>
      <c r="I22" s="115">
        <v>0</v>
      </c>
      <c r="J22" s="116">
        <v>0</v>
      </c>
    </row>
    <row r="23" spans="1:15" s="110" customFormat="1" ht="24.95" customHeight="1" x14ac:dyDescent="0.2">
      <c r="A23" s="193" t="s">
        <v>154</v>
      </c>
      <c r="B23" s="199" t="s">
        <v>155</v>
      </c>
      <c r="C23" s="113">
        <v>0.33188664794485578</v>
      </c>
      <c r="D23" s="115">
        <v>13</v>
      </c>
      <c r="E23" s="114">
        <v>16</v>
      </c>
      <c r="F23" s="114">
        <v>14</v>
      </c>
      <c r="G23" s="114">
        <v>20</v>
      </c>
      <c r="H23" s="140">
        <v>19</v>
      </c>
      <c r="I23" s="115">
        <v>-6</v>
      </c>
      <c r="J23" s="116">
        <v>-31.578947368421051</v>
      </c>
    </row>
    <row r="24" spans="1:15" s="110" customFormat="1" ht="24.95" customHeight="1" x14ac:dyDescent="0.2">
      <c r="A24" s="193" t="s">
        <v>156</v>
      </c>
      <c r="B24" s="199" t="s">
        <v>221</v>
      </c>
      <c r="C24" s="113">
        <v>3.5486341587949961</v>
      </c>
      <c r="D24" s="115">
        <v>139</v>
      </c>
      <c r="E24" s="114">
        <v>96</v>
      </c>
      <c r="F24" s="114">
        <v>120</v>
      </c>
      <c r="G24" s="114">
        <v>111</v>
      </c>
      <c r="H24" s="140">
        <v>140</v>
      </c>
      <c r="I24" s="115">
        <v>-1</v>
      </c>
      <c r="J24" s="116">
        <v>-0.7142857142857143</v>
      </c>
    </row>
    <row r="25" spans="1:15" s="110" customFormat="1" ht="24.95" customHeight="1" x14ac:dyDescent="0.2">
      <c r="A25" s="193" t="s">
        <v>222</v>
      </c>
      <c r="B25" s="204" t="s">
        <v>159</v>
      </c>
      <c r="C25" s="113">
        <v>9.8289507275976504</v>
      </c>
      <c r="D25" s="115">
        <v>385</v>
      </c>
      <c r="E25" s="114">
        <v>305</v>
      </c>
      <c r="F25" s="114">
        <v>291</v>
      </c>
      <c r="G25" s="114">
        <v>272</v>
      </c>
      <c r="H25" s="140">
        <v>266</v>
      </c>
      <c r="I25" s="115">
        <v>119</v>
      </c>
      <c r="J25" s="116">
        <v>44.736842105263158</v>
      </c>
    </row>
    <row r="26" spans="1:15" s="110" customFormat="1" ht="24.95" customHeight="1" x14ac:dyDescent="0.2">
      <c r="A26" s="201">
        <v>782.78300000000002</v>
      </c>
      <c r="B26" s="203" t="s">
        <v>160</v>
      </c>
      <c r="C26" s="113">
        <v>5.4378350778657136</v>
      </c>
      <c r="D26" s="115">
        <v>213</v>
      </c>
      <c r="E26" s="114">
        <v>216</v>
      </c>
      <c r="F26" s="114">
        <v>230</v>
      </c>
      <c r="G26" s="114">
        <v>193</v>
      </c>
      <c r="H26" s="140">
        <v>182</v>
      </c>
      <c r="I26" s="115">
        <v>31</v>
      </c>
      <c r="J26" s="116">
        <v>17.032967032967033</v>
      </c>
    </row>
    <row r="27" spans="1:15" s="110" customFormat="1" ht="24.95" customHeight="1" x14ac:dyDescent="0.2">
      <c r="A27" s="193" t="s">
        <v>161</v>
      </c>
      <c r="B27" s="199" t="s">
        <v>162</v>
      </c>
      <c r="C27" s="113">
        <v>2.1700280827163647</v>
      </c>
      <c r="D27" s="115">
        <v>85</v>
      </c>
      <c r="E27" s="114">
        <v>54</v>
      </c>
      <c r="F27" s="114">
        <v>74</v>
      </c>
      <c r="G27" s="114">
        <v>67</v>
      </c>
      <c r="H27" s="140">
        <v>76</v>
      </c>
      <c r="I27" s="115">
        <v>9</v>
      </c>
      <c r="J27" s="116">
        <v>11.842105263157896</v>
      </c>
    </row>
    <row r="28" spans="1:15" s="110" customFormat="1" ht="24.95" customHeight="1" x14ac:dyDescent="0.2">
      <c r="A28" s="193" t="s">
        <v>163</v>
      </c>
      <c r="B28" s="199" t="s">
        <v>164</v>
      </c>
      <c r="C28" s="113">
        <v>4.7740617819760018</v>
      </c>
      <c r="D28" s="115">
        <v>187</v>
      </c>
      <c r="E28" s="114">
        <v>121</v>
      </c>
      <c r="F28" s="114">
        <v>238</v>
      </c>
      <c r="G28" s="114">
        <v>157</v>
      </c>
      <c r="H28" s="140">
        <v>201</v>
      </c>
      <c r="I28" s="115">
        <v>-14</v>
      </c>
      <c r="J28" s="116">
        <v>-6.9651741293532341</v>
      </c>
    </row>
    <row r="29" spans="1:15" s="110" customFormat="1" ht="24.95" customHeight="1" x14ac:dyDescent="0.2">
      <c r="A29" s="193">
        <v>86</v>
      </c>
      <c r="B29" s="199" t="s">
        <v>165</v>
      </c>
      <c r="C29" s="113">
        <v>6.6377329588971152</v>
      </c>
      <c r="D29" s="115">
        <v>260</v>
      </c>
      <c r="E29" s="114">
        <v>141</v>
      </c>
      <c r="F29" s="114">
        <v>166</v>
      </c>
      <c r="G29" s="114">
        <v>150</v>
      </c>
      <c r="H29" s="140">
        <v>189</v>
      </c>
      <c r="I29" s="115">
        <v>71</v>
      </c>
      <c r="J29" s="116">
        <v>37.566137566137563</v>
      </c>
    </row>
    <row r="30" spans="1:15" s="110" customFormat="1" ht="24.95" customHeight="1" x14ac:dyDescent="0.2">
      <c r="A30" s="193">
        <v>87.88</v>
      </c>
      <c r="B30" s="204" t="s">
        <v>166</v>
      </c>
      <c r="C30" s="113">
        <v>7.046208833290784</v>
      </c>
      <c r="D30" s="115">
        <v>276</v>
      </c>
      <c r="E30" s="114">
        <v>224</v>
      </c>
      <c r="F30" s="114">
        <v>378</v>
      </c>
      <c r="G30" s="114">
        <v>207</v>
      </c>
      <c r="H30" s="140">
        <v>265</v>
      </c>
      <c r="I30" s="115">
        <v>11</v>
      </c>
      <c r="J30" s="116">
        <v>4.1509433962264151</v>
      </c>
    </row>
    <row r="31" spans="1:15" s="110" customFormat="1" ht="24.95" customHeight="1" x14ac:dyDescent="0.2">
      <c r="A31" s="193" t="s">
        <v>167</v>
      </c>
      <c r="B31" s="199" t="s">
        <v>168</v>
      </c>
      <c r="C31" s="113">
        <v>3.6252233852438089</v>
      </c>
      <c r="D31" s="115">
        <v>142</v>
      </c>
      <c r="E31" s="114">
        <v>115</v>
      </c>
      <c r="F31" s="114">
        <v>138</v>
      </c>
      <c r="G31" s="114">
        <v>109</v>
      </c>
      <c r="H31" s="140">
        <v>138</v>
      </c>
      <c r="I31" s="115">
        <v>4</v>
      </c>
      <c r="J31" s="116">
        <v>2.8985507246376812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2.476384988511616</v>
      </c>
      <c r="D34" s="115">
        <v>97</v>
      </c>
      <c r="E34" s="114">
        <v>232</v>
      </c>
      <c r="F34" s="114">
        <v>148</v>
      </c>
      <c r="G34" s="114">
        <v>118</v>
      </c>
      <c r="H34" s="140">
        <v>129</v>
      </c>
      <c r="I34" s="115">
        <v>-32</v>
      </c>
      <c r="J34" s="116">
        <v>-24.806201550387598</v>
      </c>
    </row>
    <row r="35" spans="1:10" s="110" customFormat="1" ht="24.95" customHeight="1" x14ac:dyDescent="0.2">
      <c r="A35" s="292" t="s">
        <v>171</v>
      </c>
      <c r="B35" s="293" t="s">
        <v>172</v>
      </c>
      <c r="C35" s="113">
        <v>26.908348225682921</v>
      </c>
      <c r="D35" s="115">
        <v>1054</v>
      </c>
      <c r="E35" s="114">
        <v>711</v>
      </c>
      <c r="F35" s="114">
        <v>812</v>
      </c>
      <c r="G35" s="114">
        <v>781</v>
      </c>
      <c r="H35" s="140">
        <v>971</v>
      </c>
      <c r="I35" s="115">
        <v>83</v>
      </c>
      <c r="J35" s="116">
        <v>8.5478887744593202</v>
      </c>
    </row>
    <row r="36" spans="1:10" s="110" customFormat="1" ht="24.95" customHeight="1" x14ac:dyDescent="0.2">
      <c r="A36" s="294" t="s">
        <v>173</v>
      </c>
      <c r="B36" s="295" t="s">
        <v>174</v>
      </c>
      <c r="C36" s="125">
        <v>70.61526678580546</v>
      </c>
      <c r="D36" s="143">
        <v>2766</v>
      </c>
      <c r="E36" s="144">
        <v>2324</v>
      </c>
      <c r="F36" s="144">
        <v>2729</v>
      </c>
      <c r="G36" s="144">
        <v>2277</v>
      </c>
      <c r="H36" s="145">
        <v>2514</v>
      </c>
      <c r="I36" s="143">
        <v>252</v>
      </c>
      <c r="J36" s="146">
        <v>10.023866348448687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3917</v>
      </c>
      <c r="F11" s="264">
        <v>3267</v>
      </c>
      <c r="G11" s="264">
        <v>3689</v>
      </c>
      <c r="H11" s="264">
        <v>3176</v>
      </c>
      <c r="I11" s="265">
        <v>3614</v>
      </c>
      <c r="J11" s="263">
        <v>303</v>
      </c>
      <c r="K11" s="266">
        <v>8.3840619811842831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21.72581056931325</v>
      </c>
      <c r="E13" s="115">
        <v>851</v>
      </c>
      <c r="F13" s="114">
        <v>878</v>
      </c>
      <c r="G13" s="114">
        <v>857</v>
      </c>
      <c r="H13" s="114">
        <v>731</v>
      </c>
      <c r="I13" s="140">
        <v>738</v>
      </c>
      <c r="J13" s="115">
        <v>113</v>
      </c>
      <c r="K13" s="116">
        <v>15.311653116531165</v>
      </c>
    </row>
    <row r="14" spans="1:17" ht="15.95" customHeight="1" x14ac:dyDescent="0.2">
      <c r="A14" s="306" t="s">
        <v>230</v>
      </c>
      <c r="B14" s="307"/>
      <c r="C14" s="308"/>
      <c r="D14" s="113">
        <v>60.939494511105437</v>
      </c>
      <c r="E14" s="115">
        <v>2387</v>
      </c>
      <c r="F14" s="114">
        <v>1927</v>
      </c>
      <c r="G14" s="114">
        <v>2189</v>
      </c>
      <c r="H14" s="114">
        <v>1921</v>
      </c>
      <c r="I14" s="140">
        <v>2294</v>
      </c>
      <c r="J14" s="115">
        <v>93</v>
      </c>
      <c r="K14" s="116">
        <v>4.0540540540540544</v>
      </c>
    </row>
    <row r="15" spans="1:17" ht="15.95" customHeight="1" x14ac:dyDescent="0.2">
      <c r="A15" s="306" t="s">
        <v>231</v>
      </c>
      <c r="B15" s="307"/>
      <c r="C15" s="308"/>
      <c r="D15" s="113">
        <v>7.6844523870308912</v>
      </c>
      <c r="E15" s="115">
        <v>301</v>
      </c>
      <c r="F15" s="114">
        <v>206</v>
      </c>
      <c r="G15" s="114">
        <v>274</v>
      </c>
      <c r="H15" s="114">
        <v>214</v>
      </c>
      <c r="I15" s="140">
        <v>258</v>
      </c>
      <c r="J15" s="115">
        <v>43</v>
      </c>
      <c r="K15" s="116">
        <v>16.666666666666668</v>
      </c>
    </row>
    <row r="16" spans="1:17" ht="15.95" customHeight="1" x14ac:dyDescent="0.2">
      <c r="A16" s="306" t="s">
        <v>232</v>
      </c>
      <c r="B16" s="307"/>
      <c r="C16" s="308"/>
      <c r="D16" s="113">
        <v>9.394945111054378</v>
      </c>
      <c r="E16" s="115">
        <v>368</v>
      </c>
      <c r="F16" s="114">
        <v>242</v>
      </c>
      <c r="G16" s="114">
        <v>358</v>
      </c>
      <c r="H16" s="114">
        <v>302</v>
      </c>
      <c r="I16" s="140">
        <v>313</v>
      </c>
      <c r="J16" s="115">
        <v>55</v>
      </c>
      <c r="K16" s="116">
        <v>17.571884984025559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2.2466173091651775</v>
      </c>
      <c r="E18" s="115">
        <v>88</v>
      </c>
      <c r="F18" s="114">
        <v>197</v>
      </c>
      <c r="G18" s="114">
        <v>142</v>
      </c>
      <c r="H18" s="114">
        <v>109</v>
      </c>
      <c r="I18" s="140">
        <v>128</v>
      </c>
      <c r="J18" s="115">
        <v>-40</v>
      </c>
      <c r="K18" s="116">
        <v>-31.25</v>
      </c>
    </row>
    <row r="19" spans="1:11" ht="14.1" customHeight="1" x14ac:dyDescent="0.2">
      <c r="A19" s="306" t="s">
        <v>235</v>
      </c>
      <c r="B19" s="307" t="s">
        <v>236</v>
      </c>
      <c r="C19" s="308"/>
      <c r="D19" s="113">
        <v>1.4551953025274444</v>
      </c>
      <c r="E19" s="115">
        <v>57</v>
      </c>
      <c r="F19" s="114">
        <v>159</v>
      </c>
      <c r="G19" s="114">
        <v>102</v>
      </c>
      <c r="H19" s="114">
        <v>58</v>
      </c>
      <c r="I19" s="140">
        <v>91</v>
      </c>
      <c r="J19" s="115">
        <v>-34</v>
      </c>
      <c r="K19" s="116">
        <v>-37.362637362637365</v>
      </c>
    </row>
    <row r="20" spans="1:11" ht="14.1" customHeight="1" x14ac:dyDescent="0.2">
      <c r="A20" s="306">
        <v>12</v>
      </c>
      <c r="B20" s="307" t="s">
        <v>237</v>
      </c>
      <c r="C20" s="308"/>
      <c r="D20" s="113">
        <v>1.2764871074802144</v>
      </c>
      <c r="E20" s="115">
        <v>50</v>
      </c>
      <c r="F20" s="114">
        <v>67</v>
      </c>
      <c r="G20" s="114">
        <v>33</v>
      </c>
      <c r="H20" s="114">
        <v>38</v>
      </c>
      <c r="I20" s="140">
        <v>49</v>
      </c>
      <c r="J20" s="115">
        <v>1</v>
      </c>
      <c r="K20" s="116">
        <v>2.0408163265306123</v>
      </c>
    </row>
    <row r="21" spans="1:11" ht="14.1" customHeight="1" x14ac:dyDescent="0.2">
      <c r="A21" s="306">
        <v>21</v>
      </c>
      <c r="B21" s="307" t="s">
        <v>238</v>
      </c>
      <c r="C21" s="308"/>
      <c r="D21" s="113">
        <v>0.15317845289762574</v>
      </c>
      <c r="E21" s="115">
        <v>6</v>
      </c>
      <c r="F21" s="114">
        <v>5</v>
      </c>
      <c r="G21" s="114">
        <v>6</v>
      </c>
      <c r="H21" s="114">
        <v>10</v>
      </c>
      <c r="I21" s="140">
        <v>6</v>
      </c>
      <c r="J21" s="115">
        <v>0</v>
      </c>
      <c r="K21" s="116">
        <v>0</v>
      </c>
    </row>
    <row r="22" spans="1:11" ht="14.1" customHeight="1" x14ac:dyDescent="0.2">
      <c r="A22" s="306">
        <v>22</v>
      </c>
      <c r="B22" s="307" t="s">
        <v>239</v>
      </c>
      <c r="C22" s="308"/>
      <c r="D22" s="113">
        <v>2.5529742149604289</v>
      </c>
      <c r="E22" s="115">
        <v>100</v>
      </c>
      <c r="F22" s="114">
        <v>74</v>
      </c>
      <c r="G22" s="114">
        <v>104</v>
      </c>
      <c r="H22" s="114">
        <v>74</v>
      </c>
      <c r="I22" s="140">
        <v>87</v>
      </c>
      <c r="J22" s="115">
        <v>13</v>
      </c>
      <c r="K22" s="116">
        <v>14.942528735632184</v>
      </c>
    </row>
    <row r="23" spans="1:11" ht="14.1" customHeight="1" x14ac:dyDescent="0.2">
      <c r="A23" s="306">
        <v>23</v>
      </c>
      <c r="B23" s="307" t="s">
        <v>240</v>
      </c>
      <c r="C23" s="308"/>
      <c r="D23" s="113">
        <v>0.53612458514169004</v>
      </c>
      <c r="E23" s="115">
        <v>21</v>
      </c>
      <c r="F23" s="114">
        <v>16</v>
      </c>
      <c r="G23" s="114">
        <v>11</v>
      </c>
      <c r="H23" s="114">
        <v>16</v>
      </c>
      <c r="I23" s="140">
        <v>31</v>
      </c>
      <c r="J23" s="115">
        <v>-10</v>
      </c>
      <c r="K23" s="116">
        <v>-32.258064516129032</v>
      </c>
    </row>
    <row r="24" spans="1:11" ht="14.1" customHeight="1" x14ac:dyDescent="0.2">
      <c r="A24" s="306">
        <v>24</v>
      </c>
      <c r="B24" s="307" t="s">
        <v>241</v>
      </c>
      <c r="C24" s="308"/>
      <c r="D24" s="113">
        <v>3.3699259637477663</v>
      </c>
      <c r="E24" s="115">
        <v>132</v>
      </c>
      <c r="F24" s="114">
        <v>72</v>
      </c>
      <c r="G24" s="114">
        <v>97</v>
      </c>
      <c r="H24" s="114">
        <v>87</v>
      </c>
      <c r="I24" s="140">
        <v>118</v>
      </c>
      <c r="J24" s="115">
        <v>14</v>
      </c>
      <c r="K24" s="116">
        <v>11.864406779661017</v>
      </c>
    </row>
    <row r="25" spans="1:11" ht="14.1" customHeight="1" x14ac:dyDescent="0.2">
      <c r="A25" s="306">
        <v>25</v>
      </c>
      <c r="B25" s="307" t="s">
        <v>242</v>
      </c>
      <c r="C25" s="308"/>
      <c r="D25" s="113">
        <v>4.4677048761807505</v>
      </c>
      <c r="E25" s="115">
        <v>175</v>
      </c>
      <c r="F25" s="114">
        <v>116</v>
      </c>
      <c r="G25" s="114">
        <v>116</v>
      </c>
      <c r="H25" s="114">
        <v>107</v>
      </c>
      <c r="I25" s="140">
        <v>164</v>
      </c>
      <c r="J25" s="115">
        <v>11</v>
      </c>
      <c r="K25" s="116">
        <v>6.7073170731707314</v>
      </c>
    </row>
    <row r="26" spans="1:11" ht="14.1" customHeight="1" x14ac:dyDescent="0.2">
      <c r="A26" s="306">
        <v>26</v>
      </c>
      <c r="B26" s="307" t="s">
        <v>243</v>
      </c>
      <c r="C26" s="308"/>
      <c r="D26" s="113">
        <v>2.6295634414092417</v>
      </c>
      <c r="E26" s="115">
        <v>103</v>
      </c>
      <c r="F26" s="114">
        <v>50</v>
      </c>
      <c r="G26" s="114">
        <v>68</v>
      </c>
      <c r="H26" s="114">
        <v>139</v>
      </c>
      <c r="I26" s="140">
        <v>139</v>
      </c>
      <c r="J26" s="115">
        <v>-36</v>
      </c>
      <c r="K26" s="116">
        <v>-25.899280575539567</v>
      </c>
    </row>
    <row r="27" spans="1:11" ht="14.1" customHeight="1" x14ac:dyDescent="0.2">
      <c r="A27" s="306">
        <v>27</v>
      </c>
      <c r="B27" s="307" t="s">
        <v>244</v>
      </c>
      <c r="C27" s="308"/>
      <c r="D27" s="113">
        <v>1.5573142711258616</v>
      </c>
      <c r="E27" s="115">
        <v>61</v>
      </c>
      <c r="F27" s="114">
        <v>37</v>
      </c>
      <c r="G27" s="114">
        <v>54</v>
      </c>
      <c r="H27" s="114">
        <v>58</v>
      </c>
      <c r="I27" s="140">
        <v>58</v>
      </c>
      <c r="J27" s="115">
        <v>3</v>
      </c>
      <c r="K27" s="116">
        <v>5.1724137931034484</v>
      </c>
    </row>
    <row r="28" spans="1:11" ht="14.1" customHeight="1" x14ac:dyDescent="0.2">
      <c r="A28" s="306">
        <v>28</v>
      </c>
      <c r="B28" s="307" t="s">
        <v>245</v>
      </c>
      <c r="C28" s="308"/>
      <c r="D28" s="113">
        <v>0.30635690579525149</v>
      </c>
      <c r="E28" s="115">
        <v>12</v>
      </c>
      <c r="F28" s="114">
        <v>5</v>
      </c>
      <c r="G28" s="114">
        <v>4</v>
      </c>
      <c r="H28" s="114">
        <v>5</v>
      </c>
      <c r="I28" s="140">
        <v>6</v>
      </c>
      <c r="J28" s="115">
        <v>6</v>
      </c>
      <c r="K28" s="116">
        <v>100</v>
      </c>
    </row>
    <row r="29" spans="1:11" ht="14.1" customHeight="1" x14ac:dyDescent="0.2">
      <c r="A29" s="306">
        <v>29</v>
      </c>
      <c r="B29" s="307" t="s">
        <v>246</v>
      </c>
      <c r="C29" s="308"/>
      <c r="D29" s="113">
        <v>4.5442941026295633</v>
      </c>
      <c r="E29" s="115">
        <v>178</v>
      </c>
      <c r="F29" s="114">
        <v>204</v>
      </c>
      <c r="G29" s="114">
        <v>164</v>
      </c>
      <c r="H29" s="114">
        <v>179</v>
      </c>
      <c r="I29" s="140">
        <v>184</v>
      </c>
      <c r="J29" s="115">
        <v>-6</v>
      </c>
      <c r="K29" s="116">
        <v>-3.2608695652173911</v>
      </c>
    </row>
    <row r="30" spans="1:11" ht="14.1" customHeight="1" x14ac:dyDescent="0.2">
      <c r="A30" s="306" t="s">
        <v>247</v>
      </c>
      <c r="B30" s="307" t="s">
        <v>248</v>
      </c>
      <c r="C30" s="308"/>
      <c r="D30" s="113" t="s">
        <v>513</v>
      </c>
      <c r="E30" s="115" t="s">
        <v>513</v>
      </c>
      <c r="F30" s="114">
        <v>45</v>
      </c>
      <c r="G30" s="114">
        <v>44</v>
      </c>
      <c r="H30" s="114">
        <v>47</v>
      </c>
      <c r="I30" s="140">
        <v>36</v>
      </c>
      <c r="J30" s="115" t="s">
        <v>513</v>
      </c>
      <c r="K30" s="116" t="s">
        <v>513</v>
      </c>
    </row>
    <row r="31" spans="1:11" ht="14.1" customHeight="1" x14ac:dyDescent="0.2">
      <c r="A31" s="306" t="s">
        <v>249</v>
      </c>
      <c r="B31" s="307" t="s">
        <v>250</v>
      </c>
      <c r="C31" s="308"/>
      <c r="D31" s="113">
        <v>3.4209854480469746</v>
      </c>
      <c r="E31" s="115">
        <v>134</v>
      </c>
      <c r="F31" s="114">
        <v>159</v>
      </c>
      <c r="G31" s="114">
        <v>120</v>
      </c>
      <c r="H31" s="114">
        <v>132</v>
      </c>
      <c r="I31" s="140">
        <v>148</v>
      </c>
      <c r="J31" s="115">
        <v>-14</v>
      </c>
      <c r="K31" s="116">
        <v>-9.4594594594594597</v>
      </c>
    </row>
    <row r="32" spans="1:11" ht="14.1" customHeight="1" x14ac:dyDescent="0.2">
      <c r="A32" s="306">
        <v>31</v>
      </c>
      <c r="B32" s="307" t="s">
        <v>251</v>
      </c>
      <c r="C32" s="308"/>
      <c r="D32" s="113">
        <v>0.4850651008424815</v>
      </c>
      <c r="E32" s="115">
        <v>19</v>
      </c>
      <c r="F32" s="114">
        <v>16</v>
      </c>
      <c r="G32" s="114">
        <v>13</v>
      </c>
      <c r="H32" s="114">
        <v>13</v>
      </c>
      <c r="I32" s="140">
        <v>34</v>
      </c>
      <c r="J32" s="115">
        <v>-15</v>
      </c>
      <c r="K32" s="116">
        <v>-44.117647058823529</v>
      </c>
    </row>
    <row r="33" spans="1:11" ht="14.1" customHeight="1" x14ac:dyDescent="0.2">
      <c r="A33" s="306">
        <v>32</v>
      </c>
      <c r="B33" s="307" t="s">
        <v>252</v>
      </c>
      <c r="C33" s="308"/>
      <c r="D33" s="113">
        <v>3.7784018381414346</v>
      </c>
      <c r="E33" s="115">
        <v>148</v>
      </c>
      <c r="F33" s="114">
        <v>160</v>
      </c>
      <c r="G33" s="114">
        <v>131</v>
      </c>
      <c r="H33" s="114">
        <v>124</v>
      </c>
      <c r="I33" s="140">
        <v>137</v>
      </c>
      <c r="J33" s="115">
        <v>11</v>
      </c>
      <c r="K33" s="116">
        <v>8.0291970802919703</v>
      </c>
    </row>
    <row r="34" spans="1:11" ht="14.1" customHeight="1" x14ac:dyDescent="0.2">
      <c r="A34" s="306">
        <v>33</v>
      </c>
      <c r="B34" s="307" t="s">
        <v>253</v>
      </c>
      <c r="C34" s="308"/>
      <c r="D34" s="113">
        <v>2.3997957620628032</v>
      </c>
      <c r="E34" s="115">
        <v>94</v>
      </c>
      <c r="F34" s="114">
        <v>70</v>
      </c>
      <c r="G34" s="114">
        <v>78</v>
      </c>
      <c r="H34" s="114">
        <v>69</v>
      </c>
      <c r="I34" s="140">
        <v>94</v>
      </c>
      <c r="J34" s="115">
        <v>0</v>
      </c>
      <c r="K34" s="116">
        <v>0</v>
      </c>
    </row>
    <row r="35" spans="1:11" ht="14.1" customHeight="1" x14ac:dyDescent="0.2">
      <c r="A35" s="306">
        <v>34</v>
      </c>
      <c r="B35" s="307" t="s">
        <v>254</v>
      </c>
      <c r="C35" s="308"/>
      <c r="D35" s="113">
        <v>3.5741639009446007</v>
      </c>
      <c r="E35" s="115">
        <v>140</v>
      </c>
      <c r="F35" s="114">
        <v>102</v>
      </c>
      <c r="G35" s="114">
        <v>86</v>
      </c>
      <c r="H35" s="114">
        <v>83</v>
      </c>
      <c r="I35" s="140">
        <v>125</v>
      </c>
      <c r="J35" s="115">
        <v>15</v>
      </c>
      <c r="K35" s="116">
        <v>12</v>
      </c>
    </row>
    <row r="36" spans="1:11" ht="14.1" customHeight="1" x14ac:dyDescent="0.2">
      <c r="A36" s="306">
        <v>41</v>
      </c>
      <c r="B36" s="307" t="s">
        <v>255</v>
      </c>
      <c r="C36" s="308"/>
      <c r="D36" s="113">
        <v>0.970130201684963</v>
      </c>
      <c r="E36" s="115">
        <v>38</v>
      </c>
      <c r="F36" s="114">
        <v>26</v>
      </c>
      <c r="G36" s="114">
        <v>27</v>
      </c>
      <c r="H36" s="114">
        <v>23</v>
      </c>
      <c r="I36" s="140">
        <v>17</v>
      </c>
      <c r="J36" s="115">
        <v>21</v>
      </c>
      <c r="K36" s="116">
        <v>123.52941176470588</v>
      </c>
    </row>
    <row r="37" spans="1:11" ht="14.1" customHeight="1" x14ac:dyDescent="0.2">
      <c r="A37" s="306">
        <v>42</v>
      </c>
      <c r="B37" s="307" t="s">
        <v>256</v>
      </c>
      <c r="C37" s="308"/>
      <c r="D37" s="113">
        <v>7.6589226448812872E-2</v>
      </c>
      <c r="E37" s="115">
        <v>3</v>
      </c>
      <c r="F37" s="114">
        <v>0</v>
      </c>
      <c r="G37" s="114">
        <v>0</v>
      </c>
      <c r="H37" s="114" t="s">
        <v>513</v>
      </c>
      <c r="I37" s="140">
        <v>6</v>
      </c>
      <c r="J37" s="115">
        <v>-3</v>
      </c>
      <c r="K37" s="116">
        <v>-50</v>
      </c>
    </row>
    <row r="38" spans="1:11" ht="14.1" customHeight="1" x14ac:dyDescent="0.2">
      <c r="A38" s="306">
        <v>43</v>
      </c>
      <c r="B38" s="307" t="s">
        <v>257</v>
      </c>
      <c r="C38" s="308"/>
      <c r="D38" s="113">
        <v>0.35741639009446002</v>
      </c>
      <c r="E38" s="115">
        <v>14</v>
      </c>
      <c r="F38" s="114">
        <v>20</v>
      </c>
      <c r="G38" s="114">
        <v>25</v>
      </c>
      <c r="H38" s="114">
        <v>19</v>
      </c>
      <c r="I38" s="140">
        <v>19</v>
      </c>
      <c r="J38" s="115">
        <v>-5</v>
      </c>
      <c r="K38" s="116">
        <v>-26.315789473684209</v>
      </c>
    </row>
    <row r="39" spans="1:11" ht="14.1" customHeight="1" x14ac:dyDescent="0.2">
      <c r="A39" s="306">
        <v>51</v>
      </c>
      <c r="B39" s="307" t="s">
        <v>258</v>
      </c>
      <c r="C39" s="308"/>
      <c r="D39" s="113">
        <v>5.2591268828184834</v>
      </c>
      <c r="E39" s="115">
        <v>206</v>
      </c>
      <c r="F39" s="114">
        <v>180</v>
      </c>
      <c r="G39" s="114">
        <v>248</v>
      </c>
      <c r="H39" s="114">
        <v>171</v>
      </c>
      <c r="I39" s="140">
        <v>158</v>
      </c>
      <c r="J39" s="115">
        <v>48</v>
      </c>
      <c r="K39" s="116">
        <v>30.379746835443036</v>
      </c>
    </row>
    <row r="40" spans="1:11" ht="14.1" customHeight="1" x14ac:dyDescent="0.2">
      <c r="A40" s="306" t="s">
        <v>259</v>
      </c>
      <c r="B40" s="307" t="s">
        <v>260</v>
      </c>
      <c r="C40" s="308"/>
      <c r="D40" s="113">
        <v>4.3145264232831249</v>
      </c>
      <c r="E40" s="115">
        <v>169</v>
      </c>
      <c r="F40" s="114">
        <v>164</v>
      </c>
      <c r="G40" s="114">
        <v>226</v>
      </c>
      <c r="H40" s="114">
        <v>161</v>
      </c>
      <c r="I40" s="140">
        <v>139</v>
      </c>
      <c r="J40" s="115">
        <v>30</v>
      </c>
      <c r="K40" s="116">
        <v>21.582733812949641</v>
      </c>
    </row>
    <row r="41" spans="1:11" ht="14.1" customHeight="1" x14ac:dyDescent="0.2">
      <c r="A41" s="306"/>
      <c r="B41" s="307" t="s">
        <v>261</v>
      </c>
      <c r="C41" s="308"/>
      <c r="D41" s="113">
        <v>3.3954557058973704</v>
      </c>
      <c r="E41" s="115">
        <v>133</v>
      </c>
      <c r="F41" s="114">
        <v>131</v>
      </c>
      <c r="G41" s="114">
        <v>185</v>
      </c>
      <c r="H41" s="114">
        <v>127</v>
      </c>
      <c r="I41" s="140">
        <v>113</v>
      </c>
      <c r="J41" s="115">
        <v>20</v>
      </c>
      <c r="K41" s="116">
        <v>17.699115044247787</v>
      </c>
    </row>
    <row r="42" spans="1:11" ht="14.1" customHeight="1" x14ac:dyDescent="0.2">
      <c r="A42" s="306">
        <v>52</v>
      </c>
      <c r="B42" s="307" t="s">
        <v>262</v>
      </c>
      <c r="C42" s="308"/>
      <c r="D42" s="113">
        <v>5.1314781720704623</v>
      </c>
      <c r="E42" s="115">
        <v>201</v>
      </c>
      <c r="F42" s="114">
        <v>162</v>
      </c>
      <c r="G42" s="114">
        <v>155</v>
      </c>
      <c r="H42" s="114">
        <v>132</v>
      </c>
      <c r="I42" s="140">
        <v>217</v>
      </c>
      <c r="J42" s="115">
        <v>-16</v>
      </c>
      <c r="K42" s="116">
        <v>-7.3732718894009217</v>
      </c>
    </row>
    <row r="43" spans="1:11" ht="14.1" customHeight="1" x14ac:dyDescent="0.2">
      <c r="A43" s="306" t="s">
        <v>263</v>
      </c>
      <c r="B43" s="307" t="s">
        <v>264</v>
      </c>
      <c r="C43" s="308"/>
      <c r="D43" s="113">
        <v>4.3655859075823331</v>
      </c>
      <c r="E43" s="115">
        <v>171</v>
      </c>
      <c r="F43" s="114">
        <v>122</v>
      </c>
      <c r="G43" s="114">
        <v>137</v>
      </c>
      <c r="H43" s="114">
        <v>107</v>
      </c>
      <c r="I43" s="140">
        <v>188</v>
      </c>
      <c r="J43" s="115">
        <v>-17</v>
      </c>
      <c r="K43" s="116">
        <v>-9.0425531914893611</v>
      </c>
    </row>
    <row r="44" spans="1:11" ht="14.1" customHeight="1" x14ac:dyDescent="0.2">
      <c r="A44" s="306">
        <v>53</v>
      </c>
      <c r="B44" s="307" t="s">
        <v>265</v>
      </c>
      <c r="C44" s="308"/>
      <c r="D44" s="113">
        <v>1.1998978810314016</v>
      </c>
      <c r="E44" s="115">
        <v>47</v>
      </c>
      <c r="F44" s="114">
        <v>29</v>
      </c>
      <c r="G44" s="114">
        <v>19</v>
      </c>
      <c r="H44" s="114">
        <v>15</v>
      </c>
      <c r="I44" s="140">
        <v>18</v>
      </c>
      <c r="J44" s="115">
        <v>29</v>
      </c>
      <c r="K44" s="116">
        <v>161.11111111111111</v>
      </c>
    </row>
    <row r="45" spans="1:11" ht="14.1" customHeight="1" x14ac:dyDescent="0.2">
      <c r="A45" s="306" t="s">
        <v>266</v>
      </c>
      <c r="B45" s="307" t="s">
        <v>267</v>
      </c>
      <c r="C45" s="308"/>
      <c r="D45" s="113">
        <v>1.1488383967321929</v>
      </c>
      <c r="E45" s="115">
        <v>45</v>
      </c>
      <c r="F45" s="114">
        <v>29</v>
      </c>
      <c r="G45" s="114">
        <v>17</v>
      </c>
      <c r="H45" s="114">
        <v>14</v>
      </c>
      <c r="I45" s="140">
        <v>18</v>
      </c>
      <c r="J45" s="115">
        <v>27</v>
      </c>
      <c r="K45" s="116">
        <v>150</v>
      </c>
    </row>
    <row r="46" spans="1:11" ht="14.1" customHeight="1" x14ac:dyDescent="0.2">
      <c r="A46" s="306">
        <v>54</v>
      </c>
      <c r="B46" s="307" t="s">
        <v>268</v>
      </c>
      <c r="C46" s="308"/>
      <c r="D46" s="113">
        <v>6.8419708960939492</v>
      </c>
      <c r="E46" s="115">
        <v>268</v>
      </c>
      <c r="F46" s="114">
        <v>254</v>
      </c>
      <c r="G46" s="114">
        <v>213</v>
      </c>
      <c r="H46" s="114">
        <v>188</v>
      </c>
      <c r="I46" s="140">
        <v>176</v>
      </c>
      <c r="J46" s="115">
        <v>92</v>
      </c>
      <c r="K46" s="116">
        <v>52.272727272727273</v>
      </c>
    </row>
    <row r="47" spans="1:11" ht="14.1" customHeight="1" x14ac:dyDescent="0.2">
      <c r="A47" s="306">
        <v>61</v>
      </c>
      <c r="B47" s="307" t="s">
        <v>269</v>
      </c>
      <c r="C47" s="308"/>
      <c r="D47" s="113">
        <v>1.1743681388817973</v>
      </c>
      <c r="E47" s="115">
        <v>46</v>
      </c>
      <c r="F47" s="114">
        <v>46</v>
      </c>
      <c r="G47" s="114">
        <v>86</v>
      </c>
      <c r="H47" s="114">
        <v>41</v>
      </c>
      <c r="I47" s="140">
        <v>54</v>
      </c>
      <c r="J47" s="115">
        <v>-8</v>
      </c>
      <c r="K47" s="116">
        <v>-14.814814814814815</v>
      </c>
    </row>
    <row r="48" spans="1:11" ht="14.1" customHeight="1" x14ac:dyDescent="0.2">
      <c r="A48" s="306">
        <v>62</v>
      </c>
      <c r="B48" s="307" t="s">
        <v>270</v>
      </c>
      <c r="C48" s="308"/>
      <c r="D48" s="113">
        <v>8.0163390349757471</v>
      </c>
      <c r="E48" s="115">
        <v>314</v>
      </c>
      <c r="F48" s="114">
        <v>240</v>
      </c>
      <c r="G48" s="114">
        <v>301</v>
      </c>
      <c r="H48" s="114">
        <v>344</v>
      </c>
      <c r="I48" s="140">
        <v>223</v>
      </c>
      <c r="J48" s="115">
        <v>91</v>
      </c>
      <c r="K48" s="116">
        <v>40.80717488789238</v>
      </c>
    </row>
    <row r="49" spans="1:11" ht="14.1" customHeight="1" x14ac:dyDescent="0.2">
      <c r="A49" s="306">
        <v>63</v>
      </c>
      <c r="B49" s="307" t="s">
        <v>271</v>
      </c>
      <c r="C49" s="308"/>
      <c r="D49" s="113">
        <v>7.633392902731682</v>
      </c>
      <c r="E49" s="115">
        <v>299</v>
      </c>
      <c r="F49" s="114">
        <v>319</v>
      </c>
      <c r="G49" s="114">
        <v>299</v>
      </c>
      <c r="H49" s="114">
        <v>256</v>
      </c>
      <c r="I49" s="140">
        <v>244</v>
      </c>
      <c r="J49" s="115">
        <v>55</v>
      </c>
      <c r="K49" s="116">
        <v>22.540983606557376</v>
      </c>
    </row>
    <row r="50" spans="1:11" ht="14.1" customHeight="1" x14ac:dyDescent="0.2">
      <c r="A50" s="306" t="s">
        <v>272</v>
      </c>
      <c r="B50" s="307" t="s">
        <v>273</v>
      </c>
      <c r="C50" s="308"/>
      <c r="D50" s="113">
        <v>2.2976767934643858</v>
      </c>
      <c r="E50" s="115">
        <v>90</v>
      </c>
      <c r="F50" s="114">
        <v>61</v>
      </c>
      <c r="G50" s="114">
        <v>66</v>
      </c>
      <c r="H50" s="114">
        <v>65</v>
      </c>
      <c r="I50" s="140">
        <v>65</v>
      </c>
      <c r="J50" s="115">
        <v>25</v>
      </c>
      <c r="K50" s="116">
        <v>38.46153846153846</v>
      </c>
    </row>
    <row r="51" spans="1:11" ht="14.1" customHeight="1" x14ac:dyDescent="0.2">
      <c r="A51" s="306" t="s">
        <v>274</v>
      </c>
      <c r="B51" s="307" t="s">
        <v>275</v>
      </c>
      <c r="C51" s="308"/>
      <c r="D51" s="113">
        <v>4.9017104927240238</v>
      </c>
      <c r="E51" s="115">
        <v>192</v>
      </c>
      <c r="F51" s="114">
        <v>232</v>
      </c>
      <c r="G51" s="114">
        <v>221</v>
      </c>
      <c r="H51" s="114">
        <v>172</v>
      </c>
      <c r="I51" s="140">
        <v>162</v>
      </c>
      <c r="J51" s="115">
        <v>30</v>
      </c>
      <c r="K51" s="116">
        <v>18.518518518518519</v>
      </c>
    </row>
    <row r="52" spans="1:11" ht="14.1" customHeight="1" x14ac:dyDescent="0.2">
      <c r="A52" s="306">
        <v>71</v>
      </c>
      <c r="B52" s="307" t="s">
        <v>276</v>
      </c>
      <c r="C52" s="308"/>
      <c r="D52" s="113">
        <v>8.0418687771253516</v>
      </c>
      <c r="E52" s="115">
        <v>315</v>
      </c>
      <c r="F52" s="114">
        <v>194</v>
      </c>
      <c r="G52" s="114">
        <v>271</v>
      </c>
      <c r="H52" s="114">
        <v>227</v>
      </c>
      <c r="I52" s="140">
        <v>305</v>
      </c>
      <c r="J52" s="115">
        <v>10</v>
      </c>
      <c r="K52" s="116">
        <v>3.278688524590164</v>
      </c>
    </row>
    <row r="53" spans="1:11" ht="14.1" customHeight="1" x14ac:dyDescent="0.2">
      <c r="A53" s="306" t="s">
        <v>277</v>
      </c>
      <c r="B53" s="307" t="s">
        <v>278</v>
      </c>
      <c r="C53" s="308"/>
      <c r="D53" s="113">
        <v>2.7827418943068674</v>
      </c>
      <c r="E53" s="115">
        <v>109</v>
      </c>
      <c r="F53" s="114">
        <v>64</v>
      </c>
      <c r="G53" s="114">
        <v>108</v>
      </c>
      <c r="H53" s="114">
        <v>80</v>
      </c>
      <c r="I53" s="140">
        <v>102</v>
      </c>
      <c r="J53" s="115">
        <v>7</v>
      </c>
      <c r="K53" s="116">
        <v>6.8627450980392153</v>
      </c>
    </row>
    <row r="54" spans="1:11" ht="14.1" customHeight="1" x14ac:dyDescent="0.2">
      <c r="A54" s="306" t="s">
        <v>279</v>
      </c>
      <c r="B54" s="307" t="s">
        <v>280</v>
      </c>
      <c r="C54" s="308"/>
      <c r="D54" s="113">
        <v>4.4421751340311459</v>
      </c>
      <c r="E54" s="115">
        <v>174</v>
      </c>
      <c r="F54" s="114">
        <v>108</v>
      </c>
      <c r="G54" s="114">
        <v>136</v>
      </c>
      <c r="H54" s="114">
        <v>113</v>
      </c>
      <c r="I54" s="140">
        <v>179</v>
      </c>
      <c r="J54" s="115">
        <v>-5</v>
      </c>
      <c r="K54" s="116">
        <v>-2.7932960893854748</v>
      </c>
    </row>
    <row r="55" spans="1:11" ht="14.1" customHeight="1" x14ac:dyDescent="0.2">
      <c r="A55" s="306">
        <v>72</v>
      </c>
      <c r="B55" s="307" t="s">
        <v>281</v>
      </c>
      <c r="C55" s="308"/>
      <c r="D55" s="113">
        <v>1.404135818228236</v>
      </c>
      <c r="E55" s="115">
        <v>55</v>
      </c>
      <c r="F55" s="114">
        <v>43</v>
      </c>
      <c r="G55" s="114">
        <v>31</v>
      </c>
      <c r="H55" s="114">
        <v>39</v>
      </c>
      <c r="I55" s="140">
        <v>55</v>
      </c>
      <c r="J55" s="115">
        <v>0</v>
      </c>
      <c r="K55" s="116">
        <v>0</v>
      </c>
    </row>
    <row r="56" spans="1:11" ht="14.1" customHeight="1" x14ac:dyDescent="0.2">
      <c r="A56" s="306" t="s">
        <v>282</v>
      </c>
      <c r="B56" s="307" t="s">
        <v>283</v>
      </c>
      <c r="C56" s="308"/>
      <c r="D56" s="113">
        <v>0.33188664794485578</v>
      </c>
      <c r="E56" s="115">
        <v>13</v>
      </c>
      <c r="F56" s="114">
        <v>16</v>
      </c>
      <c r="G56" s="114" t="s">
        <v>513</v>
      </c>
      <c r="H56" s="114">
        <v>15</v>
      </c>
      <c r="I56" s="140">
        <v>19</v>
      </c>
      <c r="J56" s="115">
        <v>-6</v>
      </c>
      <c r="K56" s="116">
        <v>-31.578947368421051</v>
      </c>
    </row>
    <row r="57" spans="1:11" ht="14.1" customHeight="1" x14ac:dyDescent="0.2">
      <c r="A57" s="306" t="s">
        <v>284</v>
      </c>
      <c r="B57" s="307" t="s">
        <v>285</v>
      </c>
      <c r="C57" s="308"/>
      <c r="D57" s="113">
        <v>0.94460045953535865</v>
      </c>
      <c r="E57" s="115">
        <v>37</v>
      </c>
      <c r="F57" s="114">
        <v>21</v>
      </c>
      <c r="G57" s="114">
        <v>18</v>
      </c>
      <c r="H57" s="114">
        <v>19</v>
      </c>
      <c r="I57" s="140">
        <v>29</v>
      </c>
      <c r="J57" s="115">
        <v>8</v>
      </c>
      <c r="K57" s="116">
        <v>27.586206896551722</v>
      </c>
    </row>
    <row r="58" spans="1:11" ht="14.1" customHeight="1" x14ac:dyDescent="0.2">
      <c r="A58" s="306">
        <v>73</v>
      </c>
      <c r="B58" s="307" t="s">
        <v>286</v>
      </c>
      <c r="C58" s="308"/>
      <c r="D58" s="113">
        <v>1.1743681388817973</v>
      </c>
      <c r="E58" s="115">
        <v>46</v>
      </c>
      <c r="F58" s="114">
        <v>30</v>
      </c>
      <c r="G58" s="114">
        <v>60</v>
      </c>
      <c r="H58" s="114">
        <v>32</v>
      </c>
      <c r="I58" s="140">
        <v>55</v>
      </c>
      <c r="J58" s="115">
        <v>-9</v>
      </c>
      <c r="K58" s="116">
        <v>-16.363636363636363</v>
      </c>
    </row>
    <row r="59" spans="1:11" ht="14.1" customHeight="1" x14ac:dyDescent="0.2">
      <c r="A59" s="306" t="s">
        <v>287</v>
      </c>
      <c r="B59" s="307" t="s">
        <v>288</v>
      </c>
      <c r="C59" s="308"/>
      <c r="D59" s="113">
        <v>0.84248149093694158</v>
      </c>
      <c r="E59" s="115">
        <v>33</v>
      </c>
      <c r="F59" s="114">
        <v>20</v>
      </c>
      <c r="G59" s="114">
        <v>49</v>
      </c>
      <c r="H59" s="114">
        <v>27</v>
      </c>
      <c r="I59" s="140">
        <v>50</v>
      </c>
      <c r="J59" s="115">
        <v>-17</v>
      </c>
      <c r="K59" s="116">
        <v>-34</v>
      </c>
    </row>
    <row r="60" spans="1:11" ht="14.1" customHeight="1" x14ac:dyDescent="0.2">
      <c r="A60" s="306">
        <v>81</v>
      </c>
      <c r="B60" s="307" t="s">
        <v>289</v>
      </c>
      <c r="C60" s="308"/>
      <c r="D60" s="113">
        <v>6.6632627010467198</v>
      </c>
      <c r="E60" s="115">
        <v>261</v>
      </c>
      <c r="F60" s="114">
        <v>165</v>
      </c>
      <c r="G60" s="114">
        <v>234</v>
      </c>
      <c r="H60" s="114">
        <v>190</v>
      </c>
      <c r="I60" s="140">
        <v>209</v>
      </c>
      <c r="J60" s="115">
        <v>52</v>
      </c>
      <c r="K60" s="116">
        <v>24.880382775119617</v>
      </c>
    </row>
    <row r="61" spans="1:11" ht="14.1" customHeight="1" x14ac:dyDescent="0.2">
      <c r="A61" s="306" t="s">
        <v>290</v>
      </c>
      <c r="B61" s="307" t="s">
        <v>291</v>
      </c>
      <c r="C61" s="308"/>
      <c r="D61" s="113">
        <v>1.3275465917794231</v>
      </c>
      <c r="E61" s="115">
        <v>52</v>
      </c>
      <c r="F61" s="114">
        <v>15</v>
      </c>
      <c r="G61" s="114">
        <v>53</v>
      </c>
      <c r="H61" s="114">
        <v>28</v>
      </c>
      <c r="I61" s="140">
        <v>49</v>
      </c>
      <c r="J61" s="115">
        <v>3</v>
      </c>
      <c r="K61" s="116">
        <v>6.1224489795918364</v>
      </c>
    </row>
    <row r="62" spans="1:11" ht="14.1" customHeight="1" x14ac:dyDescent="0.2">
      <c r="A62" s="306" t="s">
        <v>292</v>
      </c>
      <c r="B62" s="307" t="s">
        <v>293</v>
      </c>
      <c r="C62" s="308"/>
      <c r="D62" s="113">
        <v>2.578503957110033</v>
      </c>
      <c r="E62" s="115">
        <v>101</v>
      </c>
      <c r="F62" s="114">
        <v>87</v>
      </c>
      <c r="G62" s="114">
        <v>124</v>
      </c>
      <c r="H62" s="114">
        <v>85</v>
      </c>
      <c r="I62" s="140">
        <v>90</v>
      </c>
      <c r="J62" s="115">
        <v>11</v>
      </c>
      <c r="K62" s="116">
        <v>12.222222222222221</v>
      </c>
    </row>
    <row r="63" spans="1:11" ht="14.1" customHeight="1" x14ac:dyDescent="0.2">
      <c r="A63" s="306"/>
      <c r="B63" s="307" t="s">
        <v>294</v>
      </c>
      <c r="C63" s="308"/>
      <c r="D63" s="113">
        <v>2.221087567015573</v>
      </c>
      <c r="E63" s="115">
        <v>87</v>
      </c>
      <c r="F63" s="114">
        <v>72</v>
      </c>
      <c r="G63" s="114">
        <v>111</v>
      </c>
      <c r="H63" s="114">
        <v>77</v>
      </c>
      <c r="I63" s="140">
        <v>80</v>
      </c>
      <c r="J63" s="115">
        <v>7</v>
      </c>
      <c r="K63" s="116">
        <v>8.75</v>
      </c>
    </row>
    <row r="64" spans="1:11" ht="14.1" customHeight="1" x14ac:dyDescent="0.2">
      <c r="A64" s="306" t="s">
        <v>295</v>
      </c>
      <c r="B64" s="307" t="s">
        <v>296</v>
      </c>
      <c r="C64" s="308"/>
      <c r="D64" s="113">
        <v>0.970130201684963</v>
      </c>
      <c r="E64" s="115">
        <v>38</v>
      </c>
      <c r="F64" s="114">
        <v>26</v>
      </c>
      <c r="G64" s="114">
        <v>22</v>
      </c>
      <c r="H64" s="114">
        <v>41</v>
      </c>
      <c r="I64" s="140">
        <v>31</v>
      </c>
      <c r="J64" s="115">
        <v>7</v>
      </c>
      <c r="K64" s="116">
        <v>22.580645161290324</v>
      </c>
    </row>
    <row r="65" spans="1:11" ht="14.1" customHeight="1" x14ac:dyDescent="0.2">
      <c r="A65" s="306" t="s">
        <v>297</v>
      </c>
      <c r="B65" s="307" t="s">
        <v>298</v>
      </c>
      <c r="C65" s="308"/>
      <c r="D65" s="113">
        <v>1.1743681388817973</v>
      </c>
      <c r="E65" s="115">
        <v>46</v>
      </c>
      <c r="F65" s="114">
        <v>20</v>
      </c>
      <c r="G65" s="114">
        <v>18</v>
      </c>
      <c r="H65" s="114">
        <v>21</v>
      </c>
      <c r="I65" s="140">
        <v>24</v>
      </c>
      <c r="J65" s="115">
        <v>22</v>
      </c>
      <c r="K65" s="116">
        <v>91.666666666666671</v>
      </c>
    </row>
    <row r="66" spans="1:11" ht="14.1" customHeight="1" x14ac:dyDescent="0.2">
      <c r="A66" s="306">
        <v>82</v>
      </c>
      <c r="B66" s="307" t="s">
        <v>299</v>
      </c>
      <c r="C66" s="308"/>
      <c r="D66" s="113">
        <v>3.3954557058973704</v>
      </c>
      <c r="E66" s="115">
        <v>133</v>
      </c>
      <c r="F66" s="114">
        <v>91</v>
      </c>
      <c r="G66" s="114">
        <v>144</v>
      </c>
      <c r="H66" s="114">
        <v>78</v>
      </c>
      <c r="I66" s="140">
        <v>111</v>
      </c>
      <c r="J66" s="115">
        <v>22</v>
      </c>
      <c r="K66" s="116">
        <v>19.81981981981982</v>
      </c>
    </row>
    <row r="67" spans="1:11" ht="14.1" customHeight="1" x14ac:dyDescent="0.2">
      <c r="A67" s="306" t="s">
        <v>300</v>
      </c>
      <c r="B67" s="307" t="s">
        <v>301</v>
      </c>
      <c r="C67" s="308"/>
      <c r="D67" s="113">
        <v>2.3742660199131991</v>
      </c>
      <c r="E67" s="115">
        <v>93</v>
      </c>
      <c r="F67" s="114">
        <v>65</v>
      </c>
      <c r="G67" s="114">
        <v>97</v>
      </c>
      <c r="H67" s="114">
        <v>57</v>
      </c>
      <c r="I67" s="140">
        <v>73</v>
      </c>
      <c r="J67" s="115">
        <v>20</v>
      </c>
      <c r="K67" s="116">
        <v>27.397260273972602</v>
      </c>
    </row>
    <row r="68" spans="1:11" ht="14.1" customHeight="1" x14ac:dyDescent="0.2">
      <c r="A68" s="306" t="s">
        <v>302</v>
      </c>
      <c r="B68" s="307" t="s">
        <v>303</v>
      </c>
      <c r="C68" s="308"/>
      <c r="D68" s="113">
        <v>0.71483278018892005</v>
      </c>
      <c r="E68" s="115">
        <v>28</v>
      </c>
      <c r="F68" s="114">
        <v>15</v>
      </c>
      <c r="G68" s="114">
        <v>29</v>
      </c>
      <c r="H68" s="114">
        <v>18</v>
      </c>
      <c r="I68" s="140">
        <v>24</v>
      </c>
      <c r="J68" s="115">
        <v>4</v>
      </c>
      <c r="K68" s="116">
        <v>16.666666666666668</v>
      </c>
    </row>
    <row r="69" spans="1:11" ht="14.1" customHeight="1" x14ac:dyDescent="0.2">
      <c r="A69" s="306">
        <v>83</v>
      </c>
      <c r="B69" s="307" t="s">
        <v>304</v>
      </c>
      <c r="C69" s="308"/>
      <c r="D69" s="113">
        <v>3.9315802910390607</v>
      </c>
      <c r="E69" s="115">
        <v>154</v>
      </c>
      <c r="F69" s="114">
        <v>126</v>
      </c>
      <c r="G69" s="114">
        <v>207</v>
      </c>
      <c r="H69" s="114">
        <v>121</v>
      </c>
      <c r="I69" s="140">
        <v>195</v>
      </c>
      <c r="J69" s="115">
        <v>-41</v>
      </c>
      <c r="K69" s="116">
        <v>-21.025641025641026</v>
      </c>
    </row>
    <row r="70" spans="1:11" ht="14.1" customHeight="1" x14ac:dyDescent="0.2">
      <c r="A70" s="306" t="s">
        <v>305</v>
      </c>
      <c r="B70" s="307" t="s">
        <v>306</v>
      </c>
      <c r="C70" s="308"/>
      <c r="D70" s="113">
        <v>3.3954557058973704</v>
      </c>
      <c r="E70" s="115">
        <v>133</v>
      </c>
      <c r="F70" s="114">
        <v>104</v>
      </c>
      <c r="G70" s="114">
        <v>183</v>
      </c>
      <c r="H70" s="114">
        <v>106</v>
      </c>
      <c r="I70" s="140">
        <v>145</v>
      </c>
      <c r="J70" s="115">
        <v>-12</v>
      </c>
      <c r="K70" s="116">
        <v>-8.2758620689655178</v>
      </c>
    </row>
    <row r="71" spans="1:11" ht="14.1" customHeight="1" x14ac:dyDescent="0.2">
      <c r="A71" s="306"/>
      <c r="B71" s="307" t="s">
        <v>307</v>
      </c>
      <c r="C71" s="308"/>
      <c r="D71" s="113">
        <v>2.1700280827163647</v>
      </c>
      <c r="E71" s="115">
        <v>85</v>
      </c>
      <c r="F71" s="114">
        <v>83</v>
      </c>
      <c r="G71" s="114">
        <v>122</v>
      </c>
      <c r="H71" s="114">
        <v>71</v>
      </c>
      <c r="I71" s="140">
        <v>98</v>
      </c>
      <c r="J71" s="115">
        <v>-13</v>
      </c>
      <c r="K71" s="116">
        <v>-13.26530612244898</v>
      </c>
    </row>
    <row r="72" spans="1:11" ht="14.1" customHeight="1" x14ac:dyDescent="0.2">
      <c r="A72" s="306">
        <v>84</v>
      </c>
      <c r="B72" s="307" t="s">
        <v>308</v>
      </c>
      <c r="C72" s="308"/>
      <c r="D72" s="113">
        <v>2.8338013786060761</v>
      </c>
      <c r="E72" s="115">
        <v>111</v>
      </c>
      <c r="F72" s="114">
        <v>82</v>
      </c>
      <c r="G72" s="114">
        <v>158</v>
      </c>
      <c r="H72" s="114">
        <v>102</v>
      </c>
      <c r="I72" s="140">
        <v>96</v>
      </c>
      <c r="J72" s="115">
        <v>15</v>
      </c>
      <c r="K72" s="116">
        <v>15.625</v>
      </c>
    </row>
    <row r="73" spans="1:11" ht="14.1" customHeight="1" x14ac:dyDescent="0.2">
      <c r="A73" s="306" t="s">
        <v>309</v>
      </c>
      <c r="B73" s="307" t="s">
        <v>310</v>
      </c>
      <c r="C73" s="308"/>
      <c r="D73" s="113">
        <v>2.0679091141179473</v>
      </c>
      <c r="E73" s="115">
        <v>81</v>
      </c>
      <c r="F73" s="114">
        <v>62</v>
      </c>
      <c r="G73" s="114">
        <v>131</v>
      </c>
      <c r="H73" s="114">
        <v>79</v>
      </c>
      <c r="I73" s="140">
        <v>72</v>
      </c>
      <c r="J73" s="115">
        <v>9</v>
      </c>
      <c r="K73" s="116">
        <v>12.5</v>
      </c>
    </row>
    <row r="74" spans="1:11" ht="14.1" customHeight="1" x14ac:dyDescent="0.2">
      <c r="A74" s="306" t="s">
        <v>311</v>
      </c>
      <c r="B74" s="307" t="s">
        <v>312</v>
      </c>
      <c r="C74" s="308"/>
      <c r="D74" s="113" t="s">
        <v>513</v>
      </c>
      <c r="E74" s="115" t="s">
        <v>513</v>
      </c>
      <c r="F74" s="114">
        <v>9</v>
      </c>
      <c r="G74" s="114">
        <v>8</v>
      </c>
      <c r="H74" s="114">
        <v>3</v>
      </c>
      <c r="I74" s="140">
        <v>4</v>
      </c>
      <c r="J74" s="115" t="s">
        <v>513</v>
      </c>
      <c r="K74" s="116" t="s">
        <v>513</v>
      </c>
    </row>
    <row r="75" spans="1:11" ht="14.1" customHeight="1" x14ac:dyDescent="0.2">
      <c r="A75" s="306" t="s">
        <v>313</v>
      </c>
      <c r="B75" s="307" t="s">
        <v>314</v>
      </c>
      <c r="C75" s="308"/>
      <c r="D75" s="113">
        <v>0.20423793719683431</v>
      </c>
      <c r="E75" s="115">
        <v>8</v>
      </c>
      <c r="F75" s="114" t="s">
        <v>513</v>
      </c>
      <c r="G75" s="114">
        <v>11</v>
      </c>
      <c r="H75" s="114">
        <v>12</v>
      </c>
      <c r="I75" s="140">
        <v>9</v>
      </c>
      <c r="J75" s="115">
        <v>-1</v>
      </c>
      <c r="K75" s="116">
        <v>-11.111111111111111</v>
      </c>
    </row>
    <row r="76" spans="1:11" ht="14.1" customHeight="1" x14ac:dyDescent="0.2">
      <c r="A76" s="306">
        <v>91</v>
      </c>
      <c r="B76" s="307" t="s">
        <v>315</v>
      </c>
      <c r="C76" s="308"/>
      <c r="D76" s="113">
        <v>0.10211896859841715</v>
      </c>
      <c r="E76" s="115">
        <v>4</v>
      </c>
      <c r="F76" s="114">
        <v>8</v>
      </c>
      <c r="G76" s="114">
        <v>10</v>
      </c>
      <c r="H76" s="114">
        <v>4</v>
      </c>
      <c r="I76" s="140">
        <v>4</v>
      </c>
      <c r="J76" s="115">
        <v>0</v>
      </c>
      <c r="K76" s="116">
        <v>0</v>
      </c>
    </row>
    <row r="77" spans="1:11" ht="14.1" customHeight="1" x14ac:dyDescent="0.2">
      <c r="A77" s="306">
        <v>92</v>
      </c>
      <c r="B77" s="307" t="s">
        <v>316</v>
      </c>
      <c r="C77" s="308"/>
      <c r="D77" s="113">
        <v>1.2509573653306101</v>
      </c>
      <c r="E77" s="115">
        <v>49</v>
      </c>
      <c r="F77" s="114">
        <v>44</v>
      </c>
      <c r="G77" s="114">
        <v>66</v>
      </c>
      <c r="H77" s="114">
        <v>69</v>
      </c>
      <c r="I77" s="140">
        <v>66</v>
      </c>
      <c r="J77" s="115">
        <v>-17</v>
      </c>
      <c r="K77" s="116">
        <v>-25.757575757575758</v>
      </c>
    </row>
    <row r="78" spans="1:11" ht="14.1" customHeight="1" x14ac:dyDescent="0.2">
      <c r="A78" s="306">
        <v>93</v>
      </c>
      <c r="B78" s="307" t="s">
        <v>317</v>
      </c>
      <c r="C78" s="308"/>
      <c r="D78" s="113">
        <v>0.12764871074802145</v>
      </c>
      <c r="E78" s="115">
        <v>5</v>
      </c>
      <c r="F78" s="114" t="s">
        <v>513</v>
      </c>
      <c r="G78" s="114">
        <v>3</v>
      </c>
      <c r="H78" s="114" t="s">
        <v>513</v>
      </c>
      <c r="I78" s="140">
        <v>3</v>
      </c>
      <c r="J78" s="115">
        <v>2</v>
      </c>
      <c r="K78" s="116">
        <v>66.666666666666671</v>
      </c>
    </row>
    <row r="79" spans="1:11" ht="14.1" customHeight="1" x14ac:dyDescent="0.2">
      <c r="A79" s="306">
        <v>94</v>
      </c>
      <c r="B79" s="307" t="s">
        <v>318</v>
      </c>
      <c r="C79" s="308"/>
      <c r="D79" s="113">
        <v>0.28082716364564719</v>
      </c>
      <c r="E79" s="115">
        <v>11</v>
      </c>
      <c r="F79" s="114" t="s">
        <v>513</v>
      </c>
      <c r="G79" s="114">
        <v>14</v>
      </c>
      <c r="H79" s="114">
        <v>3</v>
      </c>
      <c r="I79" s="140">
        <v>12</v>
      </c>
      <c r="J79" s="115">
        <v>-1</v>
      </c>
      <c r="K79" s="116">
        <v>-8.3333333333333339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0.2552974214960429</v>
      </c>
      <c r="E81" s="143">
        <v>10</v>
      </c>
      <c r="F81" s="144">
        <v>14</v>
      </c>
      <c r="G81" s="144">
        <v>11</v>
      </c>
      <c r="H81" s="144">
        <v>8</v>
      </c>
      <c r="I81" s="145">
        <v>11</v>
      </c>
      <c r="J81" s="143">
        <v>-1</v>
      </c>
      <c r="K81" s="146">
        <v>-9.0909090909090917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42758</v>
      </c>
      <c r="C10" s="114">
        <v>22896</v>
      </c>
      <c r="D10" s="114">
        <v>19862</v>
      </c>
      <c r="E10" s="114">
        <v>33773</v>
      </c>
      <c r="F10" s="114">
        <v>8151</v>
      </c>
      <c r="G10" s="114">
        <v>5386</v>
      </c>
      <c r="H10" s="114">
        <v>12659</v>
      </c>
      <c r="I10" s="115">
        <v>7338</v>
      </c>
      <c r="J10" s="114">
        <v>5855</v>
      </c>
      <c r="K10" s="114">
        <v>1483</v>
      </c>
      <c r="L10" s="423">
        <v>3336</v>
      </c>
      <c r="M10" s="424">
        <v>3728</v>
      </c>
    </row>
    <row r="11" spans="1:13" ht="11.1" customHeight="1" x14ac:dyDescent="0.2">
      <c r="A11" s="422" t="s">
        <v>387</v>
      </c>
      <c r="B11" s="115">
        <v>44250</v>
      </c>
      <c r="C11" s="114">
        <v>23807</v>
      </c>
      <c r="D11" s="114">
        <v>20443</v>
      </c>
      <c r="E11" s="114">
        <v>35021</v>
      </c>
      <c r="F11" s="114">
        <v>8397</v>
      </c>
      <c r="G11" s="114">
        <v>5409</v>
      </c>
      <c r="H11" s="114">
        <v>13230</v>
      </c>
      <c r="I11" s="115">
        <v>7430</v>
      </c>
      <c r="J11" s="114">
        <v>5834</v>
      </c>
      <c r="K11" s="114">
        <v>1596</v>
      </c>
      <c r="L11" s="423">
        <v>4609</v>
      </c>
      <c r="M11" s="424">
        <v>3196</v>
      </c>
    </row>
    <row r="12" spans="1:13" ht="11.1" customHeight="1" x14ac:dyDescent="0.2">
      <c r="A12" s="422" t="s">
        <v>388</v>
      </c>
      <c r="B12" s="115">
        <v>44133</v>
      </c>
      <c r="C12" s="114">
        <v>23723</v>
      </c>
      <c r="D12" s="114">
        <v>20410</v>
      </c>
      <c r="E12" s="114">
        <v>34972</v>
      </c>
      <c r="F12" s="114">
        <v>8301</v>
      </c>
      <c r="G12" s="114">
        <v>5589</v>
      </c>
      <c r="H12" s="114">
        <v>13152</v>
      </c>
      <c r="I12" s="115">
        <v>7359</v>
      </c>
      <c r="J12" s="114">
        <v>5718</v>
      </c>
      <c r="K12" s="114">
        <v>1641</v>
      </c>
      <c r="L12" s="423">
        <v>4283</v>
      </c>
      <c r="M12" s="424">
        <v>4551</v>
      </c>
    </row>
    <row r="13" spans="1:13" s="110" customFormat="1" ht="11.1" customHeight="1" x14ac:dyDescent="0.2">
      <c r="A13" s="422" t="s">
        <v>389</v>
      </c>
      <c r="B13" s="115">
        <v>42608</v>
      </c>
      <c r="C13" s="114">
        <v>22612</v>
      </c>
      <c r="D13" s="114">
        <v>19996</v>
      </c>
      <c r="E13" s="114">
        <v>33406</v>
      </c>
      <c r="F13" s="114">
        <v>8345</v>
      </c>
      <c r="G13" s="114">
        <v>5150</v>
      </c>
      <c r="H13" s="114">
        <v>12954</v>
      </c>
      <c r="I13" s="115">
        <v>7471</v>
      </c>
      <c r="J13" s="114">
        <v>5897</v>
      </c>
      <c r="K13" s="114">
        <v>1574</v>
      </c>
      <c r="L13" s="423">
        <v>2258</v>
      </c>
      <c r="M13" s="424">
        <v>3883</v>
      </c>
    </row>
    <row r="14" spans="1:13" ht="15" customHeight="1" x14ac:dyDescent="0.2">
      <c r="A14" s="422" t="s">
        <v>390</v>
      </c>
      <c r="B14" s="115">
        <v>42461</v>
      </c>
      <c r="C14" s="114">
        <v>22592</v>
      </c>
      <c r="D14" s="114">
        <v>19869</v>
      </c>
      <c r="E14" s="114">
        <v>32081</v>
      </c>
      <c r="F14" s="114">
        <v>9623</v>
      </c>
      <c r="G14" s="114">
        <v>4894</v>
      </c>
      <c r="H14" s="114">
        <v>13140</v>
      </c>
      <c r="I14" s="115">
        <v>7405</v>
      </c>
      <c r="J14" s="114">
        <v>5860</v>
      </c>
      <c r="K14" s="114">
        <v>1545</v>
      </c>
      <c r="L14" s="423">
        <v>3382</v>
      </c>
      <c r="M14" s="424">
        <v>3617</v>
      </c>
    </row>
    <row r="15" spans="1:13" ht="11.1" customHeight="1" x14ac:dyDescent="0.2">
      <c r="A15" s="422" t="s">
        <v>387</v>
      </c>
      <c r="B15" s="115">
        <v>43794</v>
      </c>
      <c r="C15" s="114">
        <v>23297</v>
      </c>
      <c r="D15" s="114">
        <v>20497</v>
      </c>
      <c r="E15" s="114">
        <v>32758</v>
      </c>
      <c r="F15" s="114">
        <v>10284</v>
      </c>
      <c r="G15" s="114">
        <v>4871</v>
      </c>
      <c r="H15" s="114">
        <v>13649</v>
      </c>
      <c r="I15" s="115">
        <v>7640</v>
      </c>
      <c r="J15" s="114">
        <v>5939</v>
      </c>
      <c r="K15" s="114">
        <v>1701</v>
      </c>
      <c r="L15" s="423">
        <v>3499</v>
      </c>
      <c r="M15" s="424">
        <v>2390</v>
      </c>
    </row>
    <row r="16" spans="1:13" ht="11.1" customHeight="1" x14ac:dyDescent="0.2">
      <c r="A16" s="422" t="s">
        <v>388</v>
      </c>
      <c r="B16" s="115">
        <v>44085</v>
      </c>
      <c r="C16" s="114">
        <v>23623</v>
      </c>
      <c r="D16" s="114">
        <v>20462</v>
      </c>
      <c r="E16" s="114">
        <v>33363</v>
      </c>
      <c r="F16" s="114">
        <v>10394</v>
      </c>
      <c r="G16" s="114">
        <v>5003</v>
      </c>
      <c r="H16" s="114">
        <v>13826</v>
      </c>
      <c r="I16" s="115">
        <v>7635</v>
      </c>
      <c r="J16" s="114">
        <v>5906</v>
      </c>
      <c r="K16" s="114">
        <v>1729</v>
      </c>
      <c r="L16" s="423">
        <v>4175</v>
      </c>
      <c r="M16" s="424">
        <v>4105</v>
      </c>
    </row>
    <row r="17" spans="1:13" s="110" customFormat="1" ht="11.1" customHeight="1" x14ac:dyDescent="0.2">
      <c r="A17" s="422" t="s">
        <v>389</v>
      </c>
      <c r="B17" s="115">
        <v>42708</v>
      </c>
      <c r="C17" s="114">
        <v>22794</v>
      </c>
      <c r="D17" s="114">
        <v>19914</v>
      </c>
      <c r="E17" s="114">
        <v>32706</v>
      </c>
      <c r="F17" s="114">
        <v>9965</v>
      </c>
      <c r="G17" s="114">
        <v>4611</v>
      </c>
      <c r="H17" s="114">
        <v>13586</v>
      </c>
      <c r="I17" s="115">
        <v>7740</v>
      </c>
      <c r="J17" s="114">
        <v>6055</v>
      </c>
      <c r="K17" s="114">
        <v>1685</v>
      </c>
      <c r="L17" s="423">
        <v>2049</v>
      </c>
      <c r="M17" s="424">
        <v>3673</v>
      </c>
    </row>
    <row r="18" spans="1:13" ht="15" customHeight="1" x14ac:dyDescent="0.2">
      <c r="A18" s="422" t="s">
        <v>391</v>
      </c>
      <c r="B18" s="115">
        <v>42647</v>
      </c>
      <c r="C18" s="114">
        <v>22722</v>
      </c>
      <c r="D18" s="114">
        <v>19925</v>
      </c>
      <c r="E18" s="114">
        <v>32384</v>
      </c>
      <c r="F18" s="114">
        <v>10216</v>
      </c>
      <c r="G18" s="114">
        <v>4359</v>
      </c>
      <c r="H18" s="114">
        <v>13856</v>
      </c>
      <c r="I18" s="115">
        <v>7568</v>
      </c>
      <c r="J18" s="114">
        <v>5937</v>
      </c>
      <c r="K18" s="114">
        <v>1631</v>
      </c>
      <c r="L18" s="423">
        <v>3387</v>
      </c>
      <c r="M18" s="424">
        <v>3550</v>
      </c>
    </row>
    <row r="19" spans="1:13" ht="11.1" customHeight="1" x14ac:dyDescent="0.2">
      <c r="A19" s="422" t="s">
        <v>387</v>
      </c>
      <c r="B19" s="115">
        <v>43970</v>
      </c>
      <c r="C19" s="114">
        <v>23373</v>
      </c>
      <c r="D19" s="114">
        <v>20597</v>
      </c>
      <c r="E19" s="114">
        <v>32781</v>
      </c>
      <c r="F19" s="114">
        <v>10868</v>
      </c>
      <c r="G19" s="114">
        <v>4358</v>
      </c>
      <c r="H19" s="114">
        <v>14434</v>
      </c>
      <c r="I19" s="115">
        <v>7760</v>
      </c>
      <c r="J19" s="114">
        <v>6003</v>
      </c>
      <c r="K19" s="114">
        <v>1757</v>
      </c>
      <c r="L19" s="423">
        <v>3701</v>
      </c>
      <c r="M19" s="424">
        <v>2434</v>
      </c>
    </row>
    <row r="20" spans="1:13" ht="11.1" customHeight="1" x14ac:dyDescent="0.2">
      <c r="A20" s="422" t="s">
        <v>388</v>
      </c>
      <c r="B20" s="115">
        <v>44525</v>
      </c>
      <c r="C20" s="114">
        <v>23647</v>
      </c>
      <c r="D20" s="114">
        <v>20878</v>
      </c>
      <c r="E20" s="114">
        <v>33092</v>
      </c>
      <c r="F20" s="114">
        <v>11096</v>
      </c>
      <c r="G20" s="114">
        <v>4642</v>
      </c>
      <c r="H20" s="114">
        <v>14557</v>
      </c>
      <c r="I20" s="115">
        <v>7765</v>
      </c>
      <c r="J20" s="114">
        <v>5917</v>
      </c>
      <c r="K20" s="114">
        <v>1848</v>
      </c>
      <c r="L20" s="423">
        <v>3773</v>
      </c>
      <c r="M20" s="424">
        <v>3271</v>
      </c>
    </row>
    <row r="21" spans="1:13" s="110" customFormat="1" ht="11.1" customHeight="1" x14ac:dyDescent="0.2">
      <c r="A21" s="422" t="s">
        <v>389</v>
      </c>
      <c r="B21" s="115">
        <v>43372</v>
      </c>
      <c r="C21" s="114">
        <v>22834</v>
      </c>
      <c r="D21" s="114">
        <v>20538</v>
      </c>
      <c r="E21" s="114">
        <v>32655</v>
      </c>
      <c r="F21" s="114">
        <v>10699</v>
      </c>
      <c r="G21" s="114">
        <v>4333</v>
      </c>
      <c r="H21" s="114">
        <v>14278</v>
      </c>
      <c r="I21" s="115">
        <v>7913</v>
      </c>
      <c r="J21" s="114">
        <v>6075</v>
      </c>
      <c r="K21" s="114">
        <v>1838</v>
      </c>
      <c r="L21" s="423">
        <v>2083</v>
      </c>
      <c r="M21" s="424">
        <v>3318</v>
      </c>
    </row>
    <row r="22" spans="1:13" ht="15" customHeight="1" x14ac:dyDescent="0.2">
      <c r="A22" s="422" t="s">
        <v>392</v>
      </c>
      <c r="B22" s="115">
        <v>43280</v>
      </c>
      <c r="C22" s="114">
        <v>22753</v>
      </c>
      <c r="D22" s="114">
        <v>20527</v>
      </c>
      <c r="E22" s="114">
        <v>32426</v>
      </c>
      <c r="F22" s="114">
        <v>10697</v>
      </c>
      <c r="G22" s="114">
        <v>4094</v>
      </c>
      <c r="H22" s="114">
        <v>14529</v>
      </c>
      <c r="I22" s="115">
        <v>7873</v>
      </c>
      <c r="J22" s="114">
        <v>6063</v>
      </c>
      <c r="K22" s="114">
        <v>1810</v>
      </c>
      <c r="L22" s="423">
        <v>2956</v>
      </c>
      <c r="M22" s="424">
        <v>3075</v>
      </c>
    </row>
    <row r="23" spans="1:13" ht="11.1" customHeight="1" x14ac:dyDescent="0.2">
      <c r="A23" s="422" t="s">
        <v>387</v>
      </c>
      <c r="B23" s="115">
        <v>44686</v>
      </c>
      <c r="C23" s="114">
        <v>23540</v>
      </c>
      <c r="D23" s="114">
        <v>21146</v>
      </c>
      <c r="E23" s="114">
        <v>33388</v>
      </c>
      <c r="F23" s="114">
        <v>11141</v>
      </c>
      <c r="G23" s="114">
        <v>4039</v>
      </c>
      <c r="H23" s="114">
        <v>15169</v>
      </c>
      <c r="I23" s="115">
        <v>8019</v>
      </c>
      <c r="J23" s="114">
        <v>6105</v>
      </c>
      <c r="K23" s="114">
        <v>1914</v>
      </c>
      <c r="L23" s="423">
        <v>3791</v>
      </c>
      <c r="M23" s="424">
        <v>2400</v>
      </c>
    </row>
    <row r="24" spans="1:13" ht="11.1" customHeight="1" x14ac:dyDescent="0.2">
      <c r="A24" s="422" t="s">
        <v>388</v>
      </c>
      <c r="B24" s="115">
        <v>45336</v>
      </c>
      <c r="C24" s="114">
        <v>23960</v>
      </c>
      <c r="D24" s="114">
        <v>21376</v>
      </c>
      <c r="E24" s="114">
        <v>33172</v>
      </c>
      <c r="F24" s="114">
        <v>11326</v>
      </c>
      <c r="G24" s="114">
        <v>4242</v>
      </c>
      <c r="H24" s="114">
        <v>15414</v>
      </c>
      <c r="I24" s="115">
        <v>7988</v>
      </c>
      <c r="J24" s="114">
        <v>6017</v>
      </c>
      <c r="K24" s="114">
        <v>1971</v>
      </c>
      <c r="L24" s="423">
        <v>3890</v>
      </c>
      <c r="M24" s="424">
        <v>3317</v>
      </c>
    </row>
    <row r="25" spans="1:13" s="110" customFormat="1" ht="11.1" customHeight="1" x14ac:dyDescent="0.2">
      <c r="A25" s="422" t="s">
        <v>389</v>
      </c>
      <c r="B25" s="115">
        <v>44261</v>
      </c>
      <c r="C25" s="114">
        <v>23231</v>
      </c>
      <c r="D25" s="114">
        <v>21030</v>
      </c>
      <c r="E25" s="114">
        <v>32259</v>
      </c>
      <c r="F25" s="114">
        <v>11163</v>
      </c>
      <c r="G25" s="114">
        <v>3953</v>
      </c>
      <c r="H25" s="114">
        <v>15126</v>
      </c>
      <c r="I25" s="115">
        <v>8104</v>
      </c>
      <c r="J25" s="114">
        <v>6231</v>
      </c>
      <c r="K25" s="114">
        <v>1873</v>
      </c>
      <c r="L25" s="423">
        <v>2572</v>
      </c>
      <c r="M25" s="424">
        <v>3660</v>
      </c>
    </row>
    <row r="26" spans="1:13" ht="15" customHeight="1" x14ac:dyDescent="0.2">
      <c r="A26" s="422" t="s">
        <v>393</v>
      </c>
      <c r="B26" s="115">
        <v>44271</v>
      </c>
      <c r="C26" s="114">
        <v>23276</v>
      </c>
      <c r="D26" s="114">
        <v>20995</v>
      </c>
      <c r="E26" s="114">
        <v>32209</v>
      </c>
      <c r="F26" s="114">
        <v>11222</v>
      </c>
      <c r="G26" s="114">
        <v>3730</v>
      </c>
      <c r="H26" s="114">
        <v>15329</v>
      </c>
      <c r="I26" s="115">
        <v>8018</v>
      </c>
      <c r="J26" s="114">
        <v>6158</v>
      </c>
      <c r="K26" s="114">
        <v>1860</v>
      </c>
      <c r="L26" s="423">
        <v>3512</v>
      </c>
      <c r="M26" s="424">
        <v>3540</v>
      </c>
    </row>
    <row r="27" spans="1:13" ht="11.1" customHeight="1" x14ac:dyDescent="0.2">
      <c r="A27" s="422" t="s">
        <v>387</v>
      </c>
      <c r="B27" s="115">
        <v>45799</v>
      </c>
      <c r="C27" s="114">
        <v>24118</v>
      </c>
      <c r="D27" s="114">
        <v>21681</v>
      </c>
      <c r="E27" s="114">
        <v>33266</v>
      </c>
      <c r="F27" s="114">
        <v>11689</v>
      </c>
      <c r="G27" s="114">
        <v>3755</v>
      </c>
      <c r="H27" s="114">
        <v>15933</v>
      </c>
      <c r="I27" s="115">
        <v>8239</v>
      </c>
      <c r="J27" s="114">
        <v>6222</v>
      </c>
      <c r="K27" s="114">
        <v>2017</v>
      </c>
      <c r="L27" s="423">
        <v>4145</v>
      </c>
      <c r="M27" s="424">
        <v>2675</v>
      </c>
    </row>
    <row r="28" spans="1:13" ht="11.1" customHeight="1" x14ac:dyDescent="0.2">
      <c r="A28" s="422" t="s">
        <v>388</v>
      </c>
      <c r="B28" s="115">
        <v>45813</v>
      </c>
      <c r="C28" s="114">
        <v>24243</v>
      </c>
      <c r="D28" s="114">
        <v>21570</v>
      </c>
      <c r="E28" s="114">
        <v>33518</v>
      </c>
      <c r="F28" s="114">
        <v>11788</v>
      </c>
      <c r="G28" s="114">
        <v>4028</v>
      </c>
      <c r="H28" s="114">
        <v>15991</v>
      </c>
      <c r="I28" s="115">
        <v>8231</v>
      </c>
      <c r="J28" s="114">
        <v>6123</v>
      </c>
      <c r="K28" s="114">
        <v>2108</v>
      </c>
      <c r="L28" s="423">
        <v>3888</v>
      </c>
      <c r="M28" s="424">
        <v>3666</v>
      </c>
    </row>
    <row r="29" spans="1:13" s="110" customFormat="1" ht="11.1" customHeight="1" x14ac:dyDescent="0.2">
      <c r="A29" s="422" t="s">
        <v>389</v>
      </c>
      <c r="B29" s="115">
        <v>44680</v>
      </c>
      <c r="C29" s="114">
        <v>23573</v>
      </c>
      <c r="D29" s="114">
        <v>21107</v>
      </c>
      <c r="E29" s="114">
        <v>33001</v>
      </c>
      <c r="F29" s="114">
        <v>11654</v>
      </c>
      <c r="G29" s="114">
        <v>3719</v>
      </c>
      <c r="H29" s="114">
        <v>15785</v>
      </c>
      <c r="I29" s="115">
        <v>8196</v>
      </c>
      <c r="J29" s="114">
        <v>6165</v>
      </c>
      <c r="K29" s="114">
        <v>2031</v>
      </c>
      <c r="L29" s="423">
        <v>2152</v>
      </c>
      <c r="M29" s="424">
        <v>3303</v>
      </c>
    </row>
    <row r="30" spans="1:13" ht="15" customHeight="1" x14ac:dyDescent="0.2">
      <c r="A30" s="422" t="s">
        <v>394</v>
      </c>
      <c r="B30" s="115">
        <v>44923</v>
      </c>
      <c r="C30" s="114">
        <v>23594</v>
      </c>
      <c r="D30" s="114">
        <v>21329</v>
      </c>
      <c r="E30" s="114">
        <v>32798</v>
      </c>
      <c r="F30" s="114">
        <v>12107</v>
      </c>
      <c r="G30" s="114">
        <v>3519</v>
      </c>
      <c r="H30" s="114">
        <v>16049</v>
      </c>
      <c r="I30" s="115">
        <v>7747</v>
      </c>
      <c r="J30" s="114">
        <v>5797</v>
      </c>
      <c r="K30" s="114">
        <v>1950</v>
      </c>
      <c r="L30" s="423">
        <v>3746</v>
      </c>
      <c r="M30" s="424">
        <v>3507</v>
      </c>
    </row>
    <row r="31" spans="1:13" ht="11.1" customHeight="1" x14ac:dyDescent="0.2">
      <c r="A31" s="422" t="s">
        <v>387</v>
      </c>
      <c r="B31" s="115">
        <v>45712</v>
      </c>
      <c r="C31" s="114">
        <v>23848</v>
      </c>
      <c r="D31" s="114">
        <v>21864</v>
      </c>
      <c r="E31" s="114">
        <v>33174</v>
      </c>
      <c r="F31" s="114">
        <v>12524</v>
      </c>
      <c r="G31" s="114">
        <v>3442</v>
      </c>
      <c r="H31" s="114">
        <v>16485</v>
      </c>
      <c r="I31" s="115">
        <v>7894</v>
      </c>
      <c r="J31" s="114">
        <v>5805</v>
      </c>
      <c r="K31" s="114">
        <v>2089</v>
      </c>
      <c r="L31" s="423">
        <v>3520</v>
      </c>
      <c r="M31" s="424">
        <v>2731</v>
      </c>
    </row>
    <row r="32" spans="1:13" ht="11.1" customHeight="1" x14ac:dyDescent="0.2">
      <c r="A32" s="422" t="s">
        <v>388</v>
      </c>
      <c r="B32" s="115">
        <v>46166</v>
      </c>
      <c r="C32" s="114">
        <v>24228</v>
      </c>
      <c r="D32" s="114">
        <v>21938</v>
      </c>
      <c r="E32" s="114">
        <v>33544</v>
      </c>
      <c r="F32" s="114">
        <v>12615</v>
      </c>
      <c r="G32" s="114">
        <v>3682</v>
      </c>
      <c r="H32" s="114">
        <v>16556</v>
      </c>
      <c r="I32" s="115">
        <v>7938</v>
      </c>
      <c r="J32" s="114">
        <v>5797</v>
      </c>
      <c r="K32" s="114">
        <v>2141</v>
      </c>
      <c r="L32" s="423">
        <v>3734</v>
      </c>
      <c r="M32" s="424">
        <v>3333</v>
      </c>
    </row>
    <row r="33" spans="1:13" s="110" customFormat="1" ht="11.1" customHeight="1" x14ac:dyDescent="0.2">
      <c r="A33" s="422" t="s">
        <v>389</v>
      </c>
      <c r="B33" s="115">
        <v>45011</v>
      </c>
      <c r="C33" s="114">
        <v>23508</v>
      </c>
      <c r="D33" s="114">
        <v>21503</v>
      </c>
      <c r="E33" s="114">
        <v>32638</v>
      </c>
      <c r="F33" s="114">
        <v>12369</v>
      </c>
      <c r="G33" s="114">
        <v>3435</v>
      </c>
      <c r="H33" s="114">
        <v>16290</v>
      </c>
      <c r="I33" s="115">
        <v>7943</v>
      </c>
      <c r="J33" s="114">
        <v>5904</v>
      </c>
      <c r="K33" s="114">
        <v>2039</v>
      </c>
      <c r="L33" s="423">
        <v>2035</v>
      </c>
      <c r="M33" s="424">
        <v>3230</v>
      </c>
    </row>
    <row r="34" spans="1:13" ht="15" customHeight="1" x14ac:dyDescent="0.2">
      <c r="A34" s="422" t="s">
        <v>395</v>
      </c>
      <c r="B34" s="115">
        <v>44926</v>
      </c>
      <c r="C34" s="114">
        <v>23486</v>
      </c>
      <c r="D34" s="114">
        <v>21440</v>
      </c>
      <c r="E34" s="114">
        <v>32412</v>
      </c>
      <c r="F34" s="114">
        <v>12511</v>
      </c>
      <c r="G34" s="114">
        <v>3265</v>
      </c>
      <c r="H34" s="114">
        <v>16447</v>
      </c>
      <c r="I34" s="115">
        <v>7744</v>
      </c>
      <c r="J34" s="114">
        <v>5772</v>
      </c>
      <c r="K34" s="114">
        <v>1972</v>
      </c>
      <c r="L34" s="423">
        <v>3551</v>
      </c>
      <c r="M34" s="424">
        <v>3569</v>
      </c>
    </row>
    <row r="35" spans="1:13" ht="11.1" customHeight="1" x14ac:dyDescent="0.2">
      <c r="A35" s="422" t="s">
        <v>387</v>
      </c>
      <c r="B35" s="115">
        <v>45865</v>
      </c>
      <c r="C35" s="114">
        <v>23941</v>
      </c>
      <c r="D35" s="114">
        <v>21924</v>
      </c>
      <c r="E35" s="114">
        <v>32900</v>
      </c>
      <c r="F35" s="114">
        <v>12965</v>
      </c>
      <c r="G35" s="114">
        <v>3288</v>
      </c>
      <c r="H35" s="114">
        <v>16785</v>
      </c>
      <c r="I35" s="115">
        <v>8005</v>
      </c>
      <c r="J35" s="114">
        <v>5915</v>
      </c>
      <c r="K35" s="114">
        <v>2090</v>
      </c>
      <c r="L35" s="423">
        <v>3969</v>
      </c>
      <c r="M35" s="424">
        <v>3036</v>
      </c>
    </row>
    <row r="36" spans="1:13" ht="11.1" customHeight="1" x14ac:dyDescent="0.2">
      <c r="A36" s="422" t="s">
        <v>388</v>
      </c>
      <c r="B36" s="115">
        <v>46637</v>
      </c>
      <c r="C36" s="114">
        <v>24508</v>
      </c>
      <c r="D36" s="114">
        <v>22129</v>
      </c>
      <c r="E36" s="114">
        <v>33406</v>
      </c>
      <c r="F36" s="114">
        <v>13231</v>
      </c>
      <c r="G36" s="114">
        <v>3715</v>
      </c>
      <c r="H36" s="114">
        <v>16988</v>
      </c>
      <c r="I36" s="115">
        <v>7900</v>
      </c>
      <c r="J36" s="114">
        <v>5753</v>
      </c>
      <c r="K36" s="114">
        <v>2147</v>
      </c>
      <c r="L36" s="423">
        <v>4265</v>
      </c>
      <c r="M36" s="424">
        <v>3836</v>
      </c>
    </row>
    <row r="37" spans="1:13" s="110" customFormat="1" ht="11.1" customHeight="1" x14ac:dyDescent="0.2">
      <c r="A37" s="422" t="s">
        <v>389</v>
      </c>
      <c r="B37" s="115">
        <v>45926</v>
      </c>
      <c r="C37" s="114">
        <v>24038</v>
      </c>
      <c r="D37" s="114">
        <v>21888</v>
      </c>
      <c r="E37" s="114">
        <v>32697</v>
      </c>
      <c r="F37" s="114">
        <v>13229</v>
      </c>
      <c r="G37" s="114">
        <v>3486</v>
      </c>
      <c r="H37" s="114">
        <v>16717</v>
      </c>
      <c r="I37" s="115">
        <v>7927</v>
      </c>
      <c r="J37" s="114">
        <v>5791</v>
      </c>
      <c r="K37" s="114">
        <v>2136</v>
      </c>
      <c r="L37" s="423">
        <v>2567</v>
      </c>
      <c r="M37" s="424">
        <v>3476</v>
      </c>
    </row>
    <row r="38" spans="1:13" ht="15" customHeight="1" x14ac:dyDescent="0.2">
      <c r="A38" s="425" t="s">
        <v>396</v>
      </c>
      <c r="B38" s="115">
        <v>45725</v>
      </c>
      <c r="C38" s="114">
        <v>23927</v>
      </c>
      <c r="D38" s="114">
        <v>21798</v>
      </c>
      <c r="E38" s="114">
        <v>32588</v>
      </c>
      <c r="F38" s="114">
        <v>13137</v>
      </c>
      <c r="G38" s="114">
        <v>3344</v>
      </c>
      <c r="H38" s="114">
        <v>16788</v>
      </c>
      <c r="I38" s="115">
        <v>7744</v>
      </c>
      <c r="J38" s="114">
        <v>5695</v>
      </c>
      <c r="K38" s="114">
        <v>2049</v>
      </c>
      <c r="L38" s="423">
        <v>3266</v>
      </c>
      <c r="M38" s="424">
        <v>3245</v>
      </c>
    </row>
    <row r="39" spans="1:13" ht="11.1" customHeight="1" x14ac:dyDescent="0.2">
      <c r="A39" s="422" t="s">
        <v>387</v>
      </c>
      <c r="B39" s="115">
        <v>46854</v>
      </c>
      <c r="C39" s="114">
        <v>24512</v>
      </c>
      <c r="D39" s="114">
        <v>22342</v>
      </c>
      <c r="E39" s="114">
        <v>33229</v>
      </c>
      <c r="F39" s="114">
        <v>13625</v>
      </c>
      <c r="G39" s="114">
        <v>3387</v>
      </c>
      <c r="H39" s="114">
        <v>17334</v>
      </c>
      <c r="I39" s="115">
        <v>8051</v>
      </c>
      <c r="J39" s="114">
        <v>5837</v>
      </c>
      <c r="K39" s="114">
        <v>2214</v>
      </c>
      <c r="L39" s="423">
        <v>3902</v>
      </c>
      <c r="M39" s="424">
        <v>2787</v>
      </c>
    </row>
    <row r="40" spans="1:13" ht="11.1" customHeight="1" x14ac:dyDescent="0.2">
      <c r="A40" s="425" t="s">
        <v>388</v>
      </c>
      <c r="B40" s="115">
        <v>47230</v>
      </c>
      <c r="C40" s="114">
        <v>24771</v>
      </c>
      <c r="D40" s="114">
        <v>22459</v>
      </c>
      <c r="E40" s="114">
        <v>33619</v>
      </c>
      <c r="F40" s="114">
        <v>13611</v>
      </c>
      <c r="G40" s="114">
        <v>3770</v>
      </c>
      <c r="H40" s="114">
        <v>17336</v>
      </c>
      <c r="I40" s="115">
        <v>8027</v>
      </c>
      <c r="J40" s="114">
        <v>5735</v>
      </c>
      <c r="K40" s="114">
        <v>2292</v>
      </c>
      <c r="L40" s="423">
        <v>4289</v>
      </c>
      <c r="M40" s="424">
        <v>3964</v>
      </c>
    </row>
    <row r="41" spans="1:13" s="110" customFormat="1" ht="11.1" customHeight="1" x14ac:dyDescent="0.2">
      <c r="A41" s="422" t="s">
        <v>389</v>
      </c>
      <c r="B41" s="115">
        <v>46522</v>
      </c>
      <c r="C41" s="114">
        <v>24329</v>
      </c>
      <c r="D41" s="114">
        <v>22193</v>
      </c>
      <c r="E41" s="114">
        <v>32984</v>
      </c>
      <c r="F41" s="114">
        <v>13538</v>
      </c>
      <c r="G41" s="114">
        <v>3642</v>
      </c>
      <c r="H41" s="114">
        <v>17143</v>
      </c>
      <c r="I41" s="115">
        <v>7977</v>
      </c>
      <c r="J41" s="114">
        <v>5779</v>
      </c>
      <c r="K41" s="114">
        <v>2198</v>
      </c>
      <c r="L41" s="423">
        <v>2456</v>
      </c>
      <c r="M41" s="424">
        <v>3245</v>
      </c>
    </row>
    <row r="42" spans="1:13" ht="15" customHeight="1" x14ac:dyDescent="0.2">
      <c r="A42" s="422" t="s">
        <v>397</v>
      </c>
      <c r="B42" s="115">
        <v>46445</v>
      </c>
      <c r="C42" s="114">
        <v>24358</v>
      </c>
      <c r="D42" s="114">
        <v>22087</v>
      </c>
      <c r="E42" s="114">
        <v>32968</v>
      </c>
      <c r="F42" s="114">
        <v>13477</v>
      </c>
      <c r="G42" s="114">
        <v>3527</v>
      </c>
      <c r="H42" s="114">
        <v>17225</v>
      </c>
      <c r="I42" s="115">
        <v>7870</v>
      </c>
      <c r="J42" s="114">
        <v>5674</v>
      </c>
      <c r="K42" s="114">
        <v>2196</v>
      </c>
      <c r="L42" s="423">
        <v>3398</v>
      </c>
      <c r="M42" s="424">
        <v>3474</v>
      </c>
    </row>
    <row r="43" spans="1:13" ht="11.1" customHeight="1" x14ac:dyDescent="0.2">
      <c r="A43" s="422" t="s">
        <v>387</v>
      </c>
      <c r="B43" s="115">
        <v>47482</v>
      </c>
      <c r="C43" s="114">
        <v>24967</v>
      </c>
      <c r="D43" s="114">
        <v>22515</v>
      </c>
      <c r="E43" s="114">
        <v>33561</v>
      </c>
      <c r="F43" s="114">
        <v>13921</v>
      </c>
      <c r="G43" s="114">
        <v>3569</v>
      </c>
      <c r="H43" s="114">
        <v>17696</v>
      </c>
      <c r="I43" s="115">
        <v>8152</v>
      </c>
      <c r="J43" s="114">
        <v>5840</v>
      </c>
      <c r="K43" s="114">
        <v>2312</v>
      </c>
      <c r="L43" s="423">
        <v>3820</v>
      </c>
      <c r="M43" s="424">
        <v>2783</v>
      </c>
    </row>
    <row r="44" spans="1:13" ht="11.1" customHeight="1" x14ac:dyDescent="0.2">
      <c r="A44" s="422" t="s">
        <v>388</v>
      </c>
      <c r="B44" s="115">
        <v>48071</v>
      </c>
      <c r="C44" s="114">
        <v>25411</v>
      </c>
      <c r="D44" s="114">
        <v>22660</v>
      </c>
      <c r="E44" s="114">
        <v>34136</v>
      </c>
      <c r="F44" s="114">
        <v>13935</v>
      </c>
      <c r="G44" s="114">
        <v>4015</v>
      </c>
      <c r="H44" s="114">
        <v>17716</v>
      </c>
      <c r="I44" s="115">
        <v>8058</v>
      </c>
      <c r="J44" s="114">
        <v>5743</v>
      </c>
      <c r="K44" s="114">
        <v>2315</v>
      </c>
      <c r="L44" s="423">
        <v>4233</v>
      </c>
      <c r="M44" s="424">
        <v>3749</v>
      </c>
    </row>
    <row r="45" spans="1:13" s="110" customFormat="1" ht="11.1" customHeight="1" x14ac:dyDescent="0.2">
      <c r="A45" s="422" t="s">
        <v>389</v>
      </c>
      <c r="B45" s="115">
        <v>47309</v>
      </c>
      <c r="C45" s="114">
        <v>25018</v>
      </c>
      <c r="D45" s="114">
        <v>22291</v>
      </c>
      <c r="E45" s="114">
        <v>33593</v>
      </c>
      <c r="F45" s="114">
        <v>13716</v>
      </c>
      <c r="G45" s="114">
        <v>3851</v>
      </c>
      <c r="H45" s="114">
        <v>17492</v>
      </c>
      <c r="I45" s="115">
        <v>7988</v>
      </c>
      <c r="J45" s="114">
        <v>5713</v>
      </c>
      <c r="K45" s="114">
        <v>2275</v>
      </c>
      <c r="L45" s="423">
        <v>2511</v>
      </c>
      <c r="M45" s="424">
        <v>3323</v>
      </c>
    </row>
    <row r="46" spans="1:13" ht="15" customHeight="1" x14ac:dyDescent="0.2">
      <c r="A46" s="422" t="s">
        <v>398</v>
      </c>
      <c r="B46" s="115">
        <v>47451</v>
      </c>
      <c r="C46" s="114">
        <v>25186</v>
      </c>
      <c r="D46" s="114">
        <v>22265</v>
      </c>
      <c r="E46" s="114">
        <v>33685</v>
      </c>
      <c r="F46" s="114">
        <v>13766</v>
      </c>
      <c r="G46" s="114">
        <v>3764</v>
      </c>
      <c r="H46" s="114">
        <v>17705</v>
      </c>
      <c r="I46" s="115">
        <v>7949</v>
      </c>
      <c r="J46" s="114">
        <v>5681</v>
      </c>
      <c r="K46" s="114">
        <v>2268</v>
      </c>
      <c r="L46" s="423">
        <v>3671</v>
      </c>
      <c r="M46" s="424">
        <v>3614</v>
      </c>
    </row>
    <row r="47" spans="1:13" ht="11.1" customHeight="1" x14ac:dyDescent="0.2">
      <c r="A47" s="422" t="s">
        <v>387</v>
      </c>
      <c r="B47" s="115">
        <v>48179</v>
      </c>
      <c r="C47" s="114">
        <v>25461</v>
      </c>
      <c r="D47" s="114">
        <v>22718</v>
      </c>
      <c r="E47" s="114">
        <v>34038</v>
      </c>
      <c r="F47" s="114">
        <v>14141</v>
      </c>
      <c r="G47" s="114">
        <v>3792</v>
      </c>
      <c r="H47" s="114">
        <v>18079</v>
      </c>
      <c r="I47" s="115">
        <v>8280</v>
      </c>
      <c r="J47" s="114">
        <v>5809</v>
      </c>
      <c r="K47" s="114">
        <v>2471</v>
      </c>
      <c r="L47" s="423">
        <v>3846</v>
      </c>
      <c r="M47" s="424">
        <v>3176</v>
      </c>
    </row>
    <row r="48" spans="1:13" ht="11.1" customHeight="1" x14ac:dyDescent="0.2">
      <c r="A48" s="422" t="s">
        <v>388</v>
      </c>
      <c r="B48" s="115">
        <v>48985</v>
      </c>
      <c r="C48" s="114">
        <v>26040</v>
      </c>
      <c r="D48" s="114">
        <v>22945</v>
      </c>
      <c r="E48" s="114">
        <v>34717</v>
      </c>
      <c r="F48" s="114">
        <v>14268</v>
      </c>
      <c r="G48" s="114">
        <v>4317</v>
      </c>
      <c r="H48" s="114">
        <v>18165</v>
      </c>
      <c r="I48" s="115">
        <v>8221</v>
      </c>
      <c r="J48" s="114">
        <v>5681</v>
      </c>
      <c r="K48" s="114">
        <v>2540</v>
      </c>
      <c r="L48" s="423">
        <v>4445</v>
      </c>
      <c r="M48" s="424">
        <v>3689</v>
      </c>
    </row>
    <row r="49" spans="1:17" s="110" customFormat="1" ht="11.1" customHeight="1" x14ac:dyDescent="0.2">
      <c r="A49" s="422" t="s">
        <v>389</v>
      </c>
      <c r="B49" s="115">
        <v>48398</v>
      </c>
      <c r="C49" s="114">
        <v>25757</v>
      </c>
      <c r="D49" s="114">
        <v>22641</v>
      </c>
      <c r="E49" s="114">
        <v>34349</v>
      </c>
      <c r="F49" s="114">
        <v>14049</v>
      </c>
      <c r="G49" s="114">
        <v>4180</v>
      </c>
      <c r="H49" s="114">
        <v>18038</v>
      </c>
      <c r="I49" s="115">
        <v>8102</v>
      </c>
      <c r="J49" s="114">
        <v>5651</v>
      </c>
      <c r="K49" s="114">
        <v>2451</v>
      </c>
      <c r="L49" s="423">
        <v>2635</v>
      </c>
      <c r="M49" s="424">
        <v>3267</v>
      </c>
    </row>
    <row r="50" spans="1:17" ht="15" customHeight="1" x14ac:dyDescent="0.2">
      <c r="A50" s="422" t="s">
        <v>399</v>
      </c>
      <c r="B50" s="143">
        <v>48429</v>
      </c>
      <c r="C50" s="144">
        <v>25863</v>
      </c>
      <c r="D50" s="144">
        <v>22566</v>
      </c>
      <c r="E50" s="144">
        <v>34346</v>
      </c>
      <c r="F50" s="144">
        <v>14083</v>
      </c>
      <c r="G50" s="144">
        <v>4072</v>
      </c>
      <c r="H50" s="144">
        <v>18087</v>
      </c>
      <c r="I50" s="143">
        <v>7809</v>
      </c>
      <c r="J50" s="144">
        <v>5420</v>
      </c>
      <c r="K50" s="144">
        <v>2389</v>
      </c>
      <c r="L50" s="426">
        <v>3928</v>
      </c>
      <c r="M50" s="427">
        <v>3917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2.0610735284820132</v>
      </c>
      <c r="C6" s="480">
        <f>'Tabelle 3.3'!J11</f>
        <v>-1.7612278273996729</v>
      </c>
      <c r="D6" s="481">
        <f t="shared" ref="D6:E9" si="0">IF(OR(AND(B6&gt;=-50,B6&lt;=50),ISNUMBER(B6)=FALSE),B6,"")</f>
        <v>2.0610735284820132</v>
      </c>
      <c r="E6" s="481">
        <f t="shared" si="0"/>
        <v>-1.7612278273996729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0.69046051187497259</v>
      </c>
      <c r="C7" s="480">
        <f>'Tabelle 3.1'!J23</f>
        <v>-2.7334199949911153</v>
      </c>
      <c r="D7" s="481">
        <f t="shared" si="0"/>
        <v>0.69046051187497259</v>
      </c>
      <c r="E7" s="481">
        <f>IF(OR(AND(C7&gt;=-50,C7&lt;=50),ISNUMBER(C7)=FALSE),C7,"")</f>
        <v>-2.7334199949911153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2.0610735284820132</v>
      </c>
      <c r="C14" s="480">
        <f>'Tabelle 3.3'!J11</f>
        <v>-1.7612278273996729</v>
      </c>
      <c r="D14" s="481">
        <f>IF(OR(AND(B14&gt;=-50,B14&lt;=50),ISNUMBER(B14)=FALSE),B14,"")</f>
        <v>2.0610735284820132</v>
      </c>
      <c r="E14" s="481">
        <f>IF(OR(AND(C14&gt;=-50,C14&lt;=50),ISNUMBER(C14)=FALSE),C14,"")</f>
        <v>-1.7612278273996729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-0.20147750167897918</v>
      </c>
      <c r="C15" s="480">
        <f>'Tabelle 3.3'!J12</f>
        <v>4.5871559633027523</v>
      </c>
      <c r="D15" s="481">
        <f t="shared" ref="D15:E45" si="3">IF(OR(AND(B15&gt;=-50,B15&lt;=50),ISNUMBER(B15)=FALSE),B15,"")</f>
        <v>-0.20147750167897918</v>
      </c>
      <c r="E15" s="481">
        <f t="shared" si="3"/>
        <v>4.5871559633027523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0.73664825046040516</v>
      </c>
      <c r="C16" s="480">
        <f>'Tabelle 3.3'!J13</f>
        <v>4.225352112676056</v>
      </c>
      <c r="D16" s="481">
        <f t="shared" si="3"/>
        <v>0.73664825046040516</v>
      </c>
      <c r="E16" s="481">
        <f t="shared" si="3"/>
        <v>4.225352112676056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3.0391635654793547</v>
      </c>
      <c r="C17" s="480">
        <f>'Tabelle 3.3'!J14</f>
        <v>-4.7058823529411766</v>
      </c>
      <c r="D17" s="481">
        <f t="shared" si="3"/>
        <v>3.0391635654793547</v>
      </c>
      <c r="E17" s="481">
        <f t="shared" si="3"/>
        <v>-4.7058823529411766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-1.2917933130699089</v>
      </c>
      <c r="C18" s="480">
        <f>'Tabelle 3.3'!J15</f>
        <v>-10.273972602739725</v>
      </c>
      <c r="D18" s="481">
        <f t="shared" si="3"/>
        <v>-1.2917933130699089</v>
      </c>
      <c r="E18" s="481">
        <f t="shared" si="3"/>
        <v>-10.273972602739725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4.8407848182695403</v>
      </c>
      <c r="C19" s="480">
        <f>'Tabelle 3.3'!J16</f>
        <v>0.89686098654708524</v>
      </c>
      <c r="D19" s="481">
        <f t="shared" si="3"/>
        <v>4.8407848182695403</v>
      </c>
      <c r="E19" s="481">
        <f t="shared" si="3"/>
        <v>0.89686098654708524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3.1198686371100166</v>
      </c>
      <c r="C20" s="480">
        <f>'Tabelle 3.3'!J17</f>
        <v>-12.5</v>
      </c>
      <c r="D20" s="481">
        <f t="shared" si="3"/>
        <v>3.1198686371100166</v>
      </c>
      <c r="E20" s="481">
        <f t="shared" si="3"/>
        <v>-12.5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-0.6241640659830584</v>
      </c>
      <c r="C21" s="480">
        <f>'Tabelle 3.3'!J18</f>
        <v>4.1015625</v>
      </c>
      <c r="D21" s="481">
        <f t="shared" si="3"/>
        <v>-0.6241640659830584</v>
      </c>
      <c r="E21" s="481">
        <f t="shared" si="3"/>
        <v>4.1015625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0.96510764662212323</v>
      </c>
      <c r="C22" s="480">
        <f>'Tabelle 3.3'!J19</f>
        <v>-3</v>
      </c>
      <c r="D22" s="481">
        <f t="shared" si="3"/>
        <v>0.96510764662212323</v>
      </c>
      <c r="E22" s="481">
        <f t="shared" si="3"/>
        <v>-3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11.18133203694701</v>
      </c>
      <c r="C23" s="480">
        <f>'Tabelle 3.3'!J20</f>
        <v>10.708117443868739</v>
      </c>
      <c r="D23" s="481">
        <f t="shared" si="3"/>
        <v>11.18133203694701</v>
      </c>
      <c r="E23" s="481">
        <f t="shared" si="3"/>
        <v>10.708117443868739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3.0842230130486357</v>
      </c>
      <c r="C24" s="480">
        <f>'Tabelle 3.3'!J21</f>
        <v>-13.659985152190051</v>
      </c>
      <c r="D24" s="481">
        <f t="shared" si="3"/>
        <v>3.0842230130486357</v>
      </c>
      <c r="E24" s="481">
        <f t="shared" si="3"/>
        <v>-13.659985152190051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14.285714285714286</v>
      </c>
      <c r="C25" s="480">
        <f>'Tabelle 3.3'!J22</f>
        <v>116.66666666666667</v>
      </c>
      <c r="D25" s="481">
        <f t="shared" si="3"/>
        <v>14.285714285714286</v>
      </c>
      <c r="E25" s="481" t="str">
        <f t="shared" si="3"/>
        <v/>
      </c>
      <c r="F25" s="476" t="str">
        <f t="shared" si="4"/>
        <v/>
      </c>
      <c r="G25" s="476" t="str">
        <f t="shared" si="4"/>
        <v>&gt; 50</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1.2367491166077738</v>
      </c>
      <c r="C26" s="480">
        <f>'Tabelle 3.3'!J23</f>
        <v>-5.882352941176471</v>
      </c>
      <c r="D26" s="481">
        <f t="shared" si="3"/>
        <v>1.2367491166077738</v>
      </c>
      <c r="E26" s="481">
        <f t="shared" si="3"/>
        <v>-5.882352941176471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0.25</v>
      </c>
      <c r="C27" s="480">
        <f>'Tabelle 3.3'!J24</f>
        <v>0.97465886939571145</v>
      </c>
      <c r="D27" s="481">
        <f t="shared" si="3"/>
        <v>0.25</v>
      </c>
      <c r="E27" s="481">
        <f t="shared" si="3"/>
        <v>0.97465886939571145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-4.0960451977401133</v>
      </c>
      <c r="C28" s="480">
        <f>'Tabelle 3.3'!J25</f>
        <v>6.0927152317880795</v>
      </c>
      <c r="D28" s="481">
        <f t="shared" si="3"/>
        <v>-4.0960451977401133</v>
      </c>
      <c r="E28" s="481">
        <f t="shared" si="3"/>
        <v>6.0927152317880795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14.207650273224044</v>
      </c>
      <c r="C29" s="480">
        <f>'Tabelle 3.3'!J26</f>
        <v>43.333333333333336</v>
      </c>
      <c r="D29" s="481">
        <f t="shared" si="3"/>
        <v>14.207650273224044</v>
      </c>
      <c r="E29" s="481">
        <f t="shared" si="3"/>
        <v>43.333333333333336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5.1248923341946595</v>
      </c>
      <c r="C30" s="480">
        <f>'Tabelle 3.3'!J27</f>
        <v>1.8518518518518519</v>
      </c>
      <c r="D30" s="481">
        <f t="shared" si="3"/>
        <v>5.1248923341946595</v>
      </c>
      <c r="E30" s="481">
        <f t="shared" si="3"/>
        <v>1.8518518518518519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2.7135231316725981</v>
      </c>
      <c r="C31" s="480">
        <f>'Tabelle 3.3'!J28</f>
        <v>-7.0484581497797354</v>
      </c>
      <c r="D31" s="481">
        <f t="shared" si="3"/>
        <v>2.7135231316725981</v>
      </c>
      <c r="E31" s="481">
        <f t="shared" si="3"/>
        <v>-7.0484581497797354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3.0136098509397278</v>
      </c>
      <c r="C32" s="480">
        <f>'Tabelle 3.3'!J29</f>
        <v>-0.49627791563275436</v>
      </c>
      <c r="D32" s="481">
        <f t="shared" si="3"/>
        <v>3.0136098509397278</v>
      </c>
      <c r="E32" s="481">
        <f t="shared" si="3"/>
        <v>-0.49627791563275436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1.7448200654307524</v>
      </c>
      <c r="C33" s="480">
        <f>'Tabelle 3.3'!J30</f>
        <v>1.1527377521613833</v>
      </c>
      <c r="D33" s="481">
        <f t="shared" si="3"/>
        <v>1.7448200654307524</v>
      </c>
      <c r="E33" s="481">
        <f t="shared" si="3"/>
        <v>1.1527377521613833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-7.8481012658227849</v>
      </c>
      <c r="C34" s="480">
        <f>'Tabelle 3.3'!J31</f>
        <v>-15.904365904365905</v>
      </c>
      <c r="D34" s="481">
        <f t="shared" si="3"/>
        <v>-7.8481012658227849</v>
      </c>
      <c r="E34" s="481">
        <f t="shared" si="3"/>
        <v>-15.904365904365905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-0.20147750167897918</v>
      </c>
      <c r="C37" s="480">
        <f>'Tabelle 3.3'!J34</f>
        <v>4.5871559633027523</v>
      </c>
      <c r="D37" s="481">
        <f t="shared" si="3"/>
        <v>-0.20147750167897918</v>
      </c>
      <c r="E37" s="481">
        <f t="shared" si="3"/>
        <v>4.5871559633027523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1.9160042709692728</v>
      </c>
      <c r="C38" s="480">
        <f>'Tabelle 3.3'!J35</f>
        <v>0.3968253968253968</v>
      </c>
      <c r="D38" s="481">
        <f t="shared" si="3"/>
        <v>1.9160042709692728</v>
      </c>
      <c r="E38" s="481">
        <f t="shared" si="3"/>
        <v>0.3968253968253968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2.2608576140736667</v>
      </c>
      <c r="C39" s="480">
        <f>'Tabelle 3.3'!J36</f>
        <v>-2.4039915331115815</v>
      </c>
      <c r="D39" s="481">
        <f t="shared" si="3"/>
        <v>2.2608576140736667</v>
      </c>
      <c r="E39" s="481">
        <f t="shared" si="3"/>
        <v>-2.4039915331115815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2.2608576140736667</v>
      </c>
      <c r="C45" s="480">
        <f>'Tabelle 3.3'!J36</f>
        <v>-2.4039915331115815</v>
      </c>
      <c r="D45" s="481">
        <f t="shared" si="3"/>
        <v>2.2608576140736667</v>
      </c>
      <c r="E45" s="481">
        <f t="shared" si="3"/>
        <v>-2.4039915331115815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44271</v>
      </c>
      <c r="C51" s="487">
        <v>6158</v>
      </c>
      <c r="D51" s="487">
        <v>1860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45799</v>
      </c>
      <c r="C52" s="487">
        <v>6222</v>
      </c>
      <c r="D52" s="487">
        <v>2017</v>
      </c>
      <c r="E52" s="488">
        <f t="shared" ref="E52:G70" si="11">IF($A$51=37802,IF(COUNTBLANK(B$51:B$70)&gt;0,#N/A,B52/B$51*100),IF(COUNTBLANK(B$51:B$75)&gt;0,#N/A,B52/B$51*100))</f>
        <v>103.45146935917417</v>
      </c>
      <c r="F52" s="488">
        <f t="shared" si="11"/>
        <v>101.03929847353037</v>
      </c>
      <c r="G52" s="488">
        <f t="shared" si="11"/>
        <v>108.44086021505377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45813</v>
      </c>
      <c r="C53" s="487">
        <v>6123</v>
      </c>
      <c r="D53" s="487">
        <v>2108</v>
      </c>
      <c r="E53" s="488">
        <f t="shared" si="11"/>
        <v>103.48309276953312</v>
      </c>
      <c r="F53" s="488">
        <f t="shared" si="11"/>
        <v>99.431633647288081</v>
      </c>
      <c r="G53" s="488">
        <f t="shared" si="11"/>
        <v>113.33333333333333</v>
      </c>
      <c r="H53" s="489">
        <f>IF(ISERROR(L53)=TRUE,IF(MONTH(A53)=MONTH(MAX(A$51:A$75)),A53,""),"")</f>
        <v>41883</v>
      </c>
      <c r="I53" s="488">
        <f t="shared" si="12"/>
        <v>103.48309276953312</v>
      </c>
      <c r="J53" s="488">
        <f t="shared" si="10"/>
        <v>99.431633647288081</v>
      </c>
      <c r="K53" s="488">
        <f t="shared" si="10"/>
        <v>113.33333333333333</v>
      </c>
      <c r="L53" s="488" t="e">
        <f t="shared" si="13"/>
        <v>#N/A</v>
      </c>
    </row>
    <row r="54" spans="1:14" ht="15" customHeight="1" x14ac:dyDescent="0.2">
      <c r="A54" s="490" t="s">
        <v>462</v>
      </c>
      <c r="B54" s="487">
        <v>44680</v>
      </c>
      <c r="C54" s="487">
        <v>6165</v>
      </c>
      <c r="D54" s="487">
        <v>2031</v>
      </c>
      <c r="E54" s="488">
        <f t="shared" si="11"/>
        <v>100.92385534548576</v>
      </c>
      <c r="F54" s="488">
        <f t="shared" si="11"/>
        <v>100.11367327054239</v>
      </c>
      <c r="G54" s="488">
        <f t="shared" si="11"/>
        <v>109.19354838709678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44923</v>
      </c>
      <c r="C55" s="487">
        <v>5797</v>
      </c>
      <c r="D55" s="487">
        <v>1950</v>
      </c>
      <c r="E55" s="488">
        <f t="shared" si="11"/>
        <v>101.47274739671568</v>
      </c>
      <c r="F55" s="488">
        <f t="shared" si="11"/>
        <v>94.137707047742765</v>
      </c>
      <c r="G55" s="488">
        <f t="shared" si="11"/>
        <v>104.83870967741935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45712</v>
      </c>
      <c r="C56" s="487">
        <v>5805</v>
      </c>
      <c r="D56" s="487">
        <v>2089</v>
      </c>
      <c r="E56" s="488">
        <f t="shared" si="11"/>
        <v>103.25495245194372</v>
      </c>
      <c r="F56" s="488">
        <f t="shared" si="11"/>
        <v>94.267619356934077</v>
      </c>
      <c r="G56" s="488">
        <f t="shared" si="11"/>
        <v>112.31182795698925</v>
      </c>
      <c r="H56" s="489" t="str">
        <f t="shared" si="14"/>
        <v/>
      </c>
      <c r="I56" s="488" t="str">
        <f t="shared" si="12"/>
        <v/>
      </c>
      <c r="J56" s="488" t="str">
        <f t="shared" si="10"/>
        <v/>
      </c>
      <c r="K56" s="488" t="str">
        <f t="shared" si="10"/>
        <v/>
      </c>
      <c r="L56" s="488" t="e">
        <f t="shared" si="13"/>
        <v>#N/A</v>
      </c>
    </row>
    <row r="57" spans="1:14" ht="15" customHeight="1" x14ac:dyDescent="0.2">
      <c r="A57" s="490">
        <v>42248</v>
      </c>
      <c r="B57" s="487">
        <v>46166</v>
      </c>
      <c r="C57" s="487">
        <v>5797</v>
      </c>
      <c r="D57" s="487">
        <v>2141</v>
      </c>
      <c r="E57" s="488">
        <f t="shared" si="11"/>
        <v>104.28045447358316</v>
      </c>
      <c r="F57" s="488">
        <f t="shared" si="11"/>
        <v>94.137707047742765</v>
      </c>
      <c r="G57" s="488">
        <f t="shared" si="11"/>
        <v>115.10752688172043</v>
      </c>
      <c r="H57" s="489">
        <f t="shared" si="14"/>
        <v>42248</v>
      </c>
      <c r="I57" s="488">
        <f t="shared" si="12"/>
        <v>104.28045447358316</v>
      </c>
      <c r="J57" s="488">
        <f t="shared" si="10"/>
        <v>94.137707047742765</v>
      </c>
      <c r="K57" s="488">
        <f t="shared" si="10"/>
        <v>115.10752688172043</v>
      </c>
      <c r="L57" s="488" t="e">
        <f t="shared" si="13"/>
        <v>#N/A</v>
      </c>
    </row>
    <row r="58" spans="1:14" ht="15" customHeight="1" x14ac:dyDescent="0.2">
      <c r="A58" s="490" t="s">
        <v>465</v>
      </c>
      <c r="B58" s="487">
        <v>45011</v>
      </c>
      <c r="C58" s="487">
        <v>5904</v>
      </c>
      <c r="D58" s="487">
        <v>2039</v>
      </c>
      <c r="E58" s="488">
        <f t="shared" si="11"/>
        <v>101.67152311897179</v>
      </c>
      <c r="F58" s="488">
        <f t="shared" si="11"/>
        <v>95.875284183176362</v>
      </c>
      <c r="G58" s="488">
        <f t="shared" si="11"/>
        <v>109.6236559139785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44926</v>
      </c>
      <c r="C59" s="487">
        <v>5772</v>
      </c>
      <c r="D59" s="487">
        <v>1972</v>
      </c>
      <c r="E59" s="488">
        <f t="shared" si="11"/>
        <v>101.4795238417926</v>
      </c>
      <c r="F59" s="488">
        <f t="shared" si="11"/>
        <v>93.731731081519982</v>
      </c>
      <c r="G59" s="488">
        <f t="shared" si="11"/>
        <v>106.02150537634409</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45865</v>
      </c>
      <c r="C60" s="487">
        <v>5915</v>
      </c>
      <c r="D60" s="487">
        <v>2090</v>
      </c>
      <c r="E60" s="488">
        <f t="shared" si="11"/>
        <v>103.60055115086627</v>
      </c>
      <c r="F60" s="488">
        <f t="shared" si="11"/>
        <v>96.053913608314389</v>
      </c>
      <c r="G60" s="488">
        <f t="shared" si="11"/>
        <v>112.36559139784946</v>
      </c>
      <c r="H60" s="489" t="str">
        <f t="shared" si="14"/>
        <v/>
      </c>
      <c r="I60" s="488" t="str">
        <f t="shared" si="12"/>
        <v/>
      </c>
      <c r="J60" s="488" t="str">
        <f t="shared" si="10"/>
        <v/>
      </c>
      <c r="K60" s="488" t="str">
        <f t="shared" si="10"/>
        <v/>
      </c>
      <c r="L60" s="488" t="e">
        <f t="shared" si="13"/>
        <v>#N/A</v>
      </c>
    </row>
    <row r="61" spans="1:14" ht="15" customHeight="1" x14ac:dyDescent="0.2">
      <c r="A61" s="490">
        <v>42614</v>
      </c>
      <c r="B61" s="487">
        <v>46637</v>
      </c>
      <c r="C61" s="487">
        <v>5753</v>
      </c>
      <c r="D61" s="487">
        <v>2147</v>
      </c>
      <c r="E61" s="488">
        <f t="shared" si="11"/>
        <v>105.34435635065844</v>
      </c>
      <c r="F61" s="488">
        <f t="shared" si="11"/>
        <v>93.423189347190643</v>
      </c>
      <c r="G61" s="488">
        <f t="shared" si="11"/>
        <v>115.43010752688173</v>
      </c>
      <c r="H61" s="489">
        <f t="shared" si="14"/>
        <v>42614</v>
      </c>
      <c r="I61" s="488">
        <f t="shared" si="12"/>
        <v>105.34435635065844</v>
      </c>
      <c r="J61" s="488">
        <f t="shared" si="10"/>
        <v>93.423189347190643</v>
      </c>
      <c r="K61" s="488">
        <f t="shared" si="10"/>
        <v>115.43010752688173</v>
      </c>
      <c r="L61" s="488" t="e">
        <f t="shared" si="13"/>
        <v>#N/A</v>
      </c>
    </row>
    <row r="62" spans="1:14" ht="15" customHeight="1" x14ac:dyDescent="0.2">
      <c r="A62" s="490" t="s">
        <v>468</v>
      </c>
      <c r="B62" s="487">
        <v>45926</v>
      </c>
      <c r="C62" s="487">
        <v>5791</v>
      </c>
      <c r="D62" s="487">
        <v>2136</v>
      </c>
      <c r="E62" s="488">
        <f t="shared" si="11"/>
        <v>103.73833886743013</v>
      </c>
      <c r="F62" s="488">
        <f t="shared" si="11"/>
        <v>94.040272815849306</v>
      </c>
      <c r="G62" s="488">
        <f t="shared" si="11"/>
        <v>114.83870967741936</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45725</v>
      </c>
      <c r="C63" s="487">
        <v>5695</v>
      </c>
      <c r="D63" s="487">
        <v>2049</v>
      </c>
      <c r="E63" s="488">
        <f t="shared" si="11"/>
        <v>103.28431704727701</v>
      </c>
      <c r="F63" s="488">
        <f t="shared" si="11"/>
        <v>92.481325105553751</v>
      </c>
      <c r="G63" s="488">
        <f t="shared" si="11"/>
        <v>110.16129032258064</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46854</v>
      </c>
      <c r="C64" s="487">
        <v>5837</v>
      </c>
      <c r="D64" s="487">
        <v>2214</v>
      </c>
      <c r="E64" s="488">
        <f t="shared" si="11"/>
        <v>105.8345192112218</v>
      </c>
      <c r="F64" s="488">
        <f t="shared" si="11"/>
        <v>94.787268593699253</v>
      </c>
      <c r="G64" s="488">
        <f t="shared" si="11"/>
        <v>119.03225806451614</v>
      </c>
      <c r="H64" s="489" t="str">
        <f t="shared" si="14"/>
        <v/>
      </c>
      <c r="I64" s="488" t="str">
        <f t="shared" si="12"/>
        <v/>
      </c>
      <c r="J64" s="488" t="str">
        <f t="shared" si="10"/>
        <v/>
      </c>
      <c r="K64" s="488" t="str">
        <f t="shared" si="10"/>
        <v/>
      </c>
      <c r="L64" s="488" t="e">
        <f t="shared" si="13"/>
        <v>#N/A</v>
      </c>
    </row>
    <row r="65" spans="1:12" ht="15" customHeight="1" x14ac:dyDescent="0.2">
      <c r="A65" s="490">
        <v>42979</v>
      </c>
      <c r="B65" s="487">
        <v>47230</v>
      </c>
      <c r="C65" s="487">
        <v>5735</v>
      </c>
      <c r="D65" s="487">
        <v>2292</v>
      </c>
      <c r="E65" s="488">
        <f t="shared" si="11"/>
        <v>106.68383366086151</v>
      </c>
      <c r="F65" s="488">
        <f t="shared" si="11"/>
        <v>93.130886651510224</v>
      </c>
      <c r="G65" s="488">
        <f t="shared" si="11"/>
        <v>123.2258064516129</v>
      </c>
      <c r="H65" s="489">
        <f t="shared" si="14"/>
        <v>42979</v>
      </c>
      <c r="I65" s="488">
        <f t="shared" si="12"/>
        <v>106.68383366086151</v>
      </c>
      <c r="J65" s="488">
        <f t="shared" si="10"/>
        <v>93.130886651510224</v>
      </c>
      <c r="K65" s="488">
        <f t="shared" si="10"/>
        <v>123.2258064516129</v>
      </c>
      <c r="L65" s="488" t="e">
        <f t="shared" si="13"/>
        <v>#N/A</v>
      </c>
    </row>
    <row r="66" spans="1:12" ht="15" customHeight="1" x14ac:dyDescent="0.2">
      <c r="A66" s="490" t="s">
        <v>471</v>
      </c>
      <c r="B66" s="487">
        <v>46522</v>
      </c>
      <c r="C66" s="487">
        <v>5779</v>
      </c>
      <c r="D66" s="487">
        <v>2198</v>
      </c>
      <c r="E66" s="488">
        <f t="shared" si="11"/>
        <v>105.08459262271013</v>
      </c>
      <c r="F66" s="488">
        <f t="shared" si="11"/>
        <v>93.84540435206236</v>
      </c>
      <c r="G66" s="488">
        <f t="shared" si="11"/>
        <v>118.17204301075267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46445</v>
      </c>
      <c r="C67" s="487">
        <v>5674</v>
      </c>
      <c r="D67" s="487">
        <v>2196</v>
      </c>
      <c r="E67" s="488">
        <f t="shared" si="11"/>
        <v>104.91066386573604</v>
      </c>
      <c r="F67" s="488">
        <f t="shared" si="11"/>
        <v>92.140305293926588</v>
      </c>
      <c r="G67" s="488">
        <f t="shared" si="11"/>
        <v>118.06451612903226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47482</v>
      </c>
      <c r="C68" s="487">
        <v>5840</v>
      </c>
      <c r="D68" s="487">
        <v>2312</v>
      </c>
      <c r="E68" s="488">
        <f t="shared" si="11"/>
        <v>107.25305504732216</v>
      </c>
      <c r="F68" s="488">
        <f t="shared" si="11"/>
        <v>94.835985709645982</v>
      </c>
      <c r="G68" s="488">
        <f t="shared" si="11"/>
        <v>124.3010752688172</v>
      </c>
      <c r="H68" s="489" t="str">
        <f t="shared" si="14"/>
        <v/>
      </c>
      <c r="I68" s="488" t="str">
        <f t="shared" si="12"/>
        <v/>
      </c>
      <c r="J68" s="488" t="str">
        <f t="shared" si="12"/>
        <v/>
      </c>
      <c r="K68" s="488" t="str">
        <f t="shared" si="12"/>
        <v/>
      </c>
      <c r="L68" s="488" t="e">
        <f t="shared" si="13"/>
        <v>#N/A</v>
      </c>
    </row>
    <row r="69" spans="1:12" ht="15" customHeight="1" x14ac:dyDescent="0.2">
      <c r="A69" s="490">
        <v>43344</v>
      </c>
      <c r="B69" s="487">
        <v>48071</v>
      </c>
      <c r="C69" s="487">
        <v>5743</v>
      </c>
      <c r="D69" s="487">
        <v>2315</v>
      </c>
      <c r="E69" s="488">
        <f t="shared" si="11"/>
        <v>108.58349709742269</v>
      </c>
      <c r="F69" s="488">
        <f t="shared" si="11"/>
        <v>93.260798960701536</v>
      </c>
      <c r="G69" s="488">
        <f t="shared" si="11"/>
        <v>124.46236559139786</v>
      </c>
      <c r="H69" s="489">
        <f t="shared" si="14"/>
        <v>43344</v>
      </c>
      <c r="I69" s="488">
        <f t="shared" si="12"/>
        <v>108.58349709742269</v>
      </c>
      <c r="J69" s="488">
        <f t="shared" si="12"/>
        <v>93.260798960701536</v>
      </c>
      <c r="K69" s="488">
        <f t="shared" si="12"/>
        <v>124.46236559139786</v>
      </c>
      <c r="L69" s="488" t="e">
        <f t="shared" si="13"/>
        <v>#N/A</v>
      </c>
    </row>
    <row r="70" spans="1:12" ht="15" customHeight="1" x14ac:dyDescent="0.2">
      <c r="A70" s="490" t="s">
        <v>474</v>
      </c>
      <c r="B70" s="487">
        <v>47309</v>
      </c>
      <c r="C70" s="487">
        <v>5713</v>
      </c>
      <c r="D70" s="487">
        <v>2275</v>
      </c>
      <c r="E70" s="488">
        <f t="shared" si="11"/>
        <v>106.86228004788687</v>
      </c>
      <c r="F70" s="488">
        <f t="shared" si="11"/>
        <v>92.77362780123417</v>
      </c>
      <c r="G70" s="488">
        <f t="shared" si="11"/>
        <v>122.31182795698925</v>
      </c>
      <c r="H70" s="489" t="str">
        <f t="shared" si="14"/>
        <v/>
      </c>
      <c r="I70" s="488" t="str">
        <f t="shared" si="12"/>
        <v/>
      </c>
      <c r="J70" s="488" t="str">
        <f t="shared" si="12"/>
        <v/>
      </c>
      <c r="K70" s="488" t="str">
        <f t="shared" si="12"/>
        <v/>
      </c>
      <c r="L70" s="488" t="e">
        <f t="shared" si="13"/>
        <v>#N/A</v>
      </c>
    </row>
    <row r="71" spans="1:12" ht="15" customHeight="1" x14ac:dyDescent="0.2">
      <c r="A71" s="490" t="s">
        <v>475</v>
      </c>
      <c r="B71" s="487">
        <v>47451</v>
      </c>
      <c r="C71" s="487">
        <v>5681</v>
      </c>
      <c r="D71" s="487">
        <v>2268</v>
      </c>
      <c r="E71" s="491">
        <f t="shared" ref="E71:G75" si="15">IF($A$51=37802,IF(COUNTBLANK(B$51:B$70)&gt;0,#N/A,IF(ISBLANK(B71)=FALSE,B71/B$51*100,#N/A)),IF(COUNTBLANK(B$51:B$75)&gt;0,#N/A,B71/B$51*100))</f>
        <v>107.18303178152742</v>
      </c>
      <c r="F71" s="491">
        <f t="shared" si="15"/>
        <v>92.25397856446898</v>
      </c>
      <c r="G71" s="491">
        <f t="shared" si="15"/>
        <v>121.93548387096773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48179</v>
      </c>
      <c r="C72" s="487">
        <v>5809</v>
      </c>
      <c r="D72" s="487">
        <v>2471</v>
      </c>
      <c r="E72" s="491">
        <f t="shared" si="15"/>
        <v>108.82744912019156</v>
      </c>
      <c r="F72" s="491">
        <f t="shared" si="15"/>
        <v>94.332575511529711</v>
      </c>
      <c r="G72" s="491">
        <f t="shared" si="15"/>
        <v>132.84946236559142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48985</v>
      </c>
      <c r="C73" s="487">
        <v>5681</v>
      </c>
      <c r="D73" s="487">
        <v>2540</v>
      </c>
      <c r="E73" s="491">
        <f t="shared" si="15"/>
        <v>110.64805403085541</v>
      </c>
      <c r="F73" s="491">
        <f t="shared" si="15"/>
        <v>92.25397856446898</v>
      </c>
      <c r="G73" s="491">
        <f t="shared" si="15"/>
        <v>136.55913978494624</v>
      </c>
      <c r="H73" s="492">
        <f>IF(A$51=37802,IF(ISERROR(L73)=TRUE,IF(ISBLANK(A73)=FALSE,IF(MONTH(A73)=MONTH(MAX(A$51:A$75)),A73,""),""),""),IF(ISERROR(L73)=TRUE,IF(MONTH(A73)=MONTH(MAX(A$51:A$75)),A73,""),""))</f>
        <v>43709</v>
      </c>
      <c r="I73" s="488">
        <f t="shared" si="12"/>
        <v>110.64805403085541</v>
      </c>
      <c r="J73" s="488">
        <f t="shared" si="12"/>
        <v>92.25397856446898</v>
      </c>
      <c r="K73" s="488">
        <f t="shared" si="12"/>
        <v>136.55913978494624</v>
      </c>
      <c r="L73" s="488" t="e">
        <f t="shared" si="13"/>
        <v>#N/A</v>
      </c>
    </row>
    <row r="74" spans="1:12" ht="15" customHeight="1" x14ac:dyDescent="0.2">
      <c r="A74" s="490" t="s">
        <v>477</v>
      </c>
      <c r="B74" s="487">
        <v>48398</v>
      </c>
      <c r="C74" s="487">
        <v>5651</v>
      </c>
      <c r="D74" s="487">
        <v>2451</v>
      </c>
      <c r="E74" s="491">
        <f t="shared" si="15"/>
        <v>109.32212961080616</v>
      </c>
      <c r="F74" s="491">
        <f t="shared" si="15"/>
        <v>91.766807405001629</v>
      </c>
      <c r="G74" s="491">
        <f t="shared" si="15"/>
        <v>131.77419354838707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48429</v>
      </c>
      <c r="C75" s="493">
        <v>5420</v>
      </c>
      <c r="D75" s="493">
        <v>2389</v>
      </c>
      <c r="E75" s="491">
        <f t="shared" si="15"/>
        <v>109.39215287660093</v>
      </c>
      <c r="F75" s="491">
        <f t="shared" si="15"/>
        <v>88.015589477102949</v>
      </c>
      <c r="G75" s="491">
        <f t="shared" si="15"/>
        <v>128.44086021505376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110.64805403085541</v>
      </c>
      <c r="J77" s="488">
        <f>IF(J75&lt;&gt;"",J75,IF(J74&lt;&gt;"",J74,IF(J73&lt;&gt;"",J73,IF(J72&lt;&gt;"",J72,IF(J71&lt;&gt;"",J71,IF(J70&lt;&gt;"",J70,""))))))</f>
        <v>92.25397856446898</v>
      </c>
      <c r="K77" s="488">
        <f>IF(K75&lt;&gt;"",K75,IF(K74&lt;&gt;"",K74,IF(K73&lt;&gt;"",K73,IF(K72&lt;&gt;"",K72,IF(K71&lt;&gt;"",K71,IF(K70&lt;&gt;"",K70,""))))))</f>
        <v>136.55913978494624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+10,6%</v>
      </c>
      <c r="J79" s="488" t="str">
        <f>"GeB - ausschließlich: "&amp;IF(J77&gt;100,"+","")&amp;TEXT(J77-100,"0,0")&amp;"%"</f>
        <v>GeB - ausschließlich: -7,7%</v>
      </c>
      <c r="K79" s="488" t="str">
        <f>"GeB - im Nebenjob: "&amp;IF(K77&gt;100,"+","")&amp;TEXT(K77-100,"0,0")&amp;"%"</f>
        <v>GeB - im Nebenjob: +36,6%</v>
      </c>
    </row>
    <row r="81" spans="9:9" ht="15" customHeight="1" x14ac:dyDescent="0.2">
      <c r="I81" s="488" t="str">
        <f>IF(ISERROR(HLOOKUP(1,I$78:K$79,2,FALSE)),"",HLOOKUP(1,I$78:K$79,2,FALSE))</f>
        <v>GeB - im Nebenjob: +36,6%</v>
      </c>
    </row>
    <row r="82" spans="9:9" ht="15" customHeight="1" x14ac:dyDescent="0.2">
      <c r="I82" s="488" t="str">
        <f>IF(ISERROR(HLOOKUP(2,I$78:K$79,2,FALSE)),"",HLOOKUP(2,I$78:K$79,2,FALSE))</f>
        <v>SvB: +10,6%</v>
      </c>
    </row>
    <row r="83" spans="9:9" ht="15" customHeight="1" x14ac:dyDescent="0.2">
      <c r="I83" s="488" t="str">
        <f>IF(ISERROR(HLOOKUP(3,I$78:K$79,2,FALSE)),"",HLOOKUP(3,I$78:K$79,2,FALSE))</f>
        <v>GeB - ausschließlich: -7,7%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48429</v>
      </c>
      <c r="E12" s="114">
        <v>48398</v>
      </c>
      <c r="F12" s="114">
        <v>48985</v>
      </c>
      <c r="G12" s="114">
        <v>48179</v>
      </c>
      <c r="H12" s="114">
        <v>47451</v>
      </c>
      <c r="I12" s="115">
        <v>978</v>
      </c>
      <c r="J12" s="116">
        <v>2.0610735284820132</v>
      </c>
      <c r="N12" s="117"/>
    </row>
    <row r="13" spans="1:15" s="110" customFormat="1" ht="13.5" customHeight="1" x14ac:dyDescent="0.2">
      <c r="A13" s="118" t="s">
        <v>105</v>
      </c>
      <c r="B13" s="119" t="s">
        <v>106</v>
      </c>
      <c r="C13" s="113">
        <v>53.403952177414361</v>
      </c>
      <c r="D13" s="114">
        <v>25863</v>
      </c>
      <c r="E13" s="114">
        <v>25757</v>
      </c>
      <c r="F13" s="114">
        <v>26040</v>
      </c>
      <c r="G13" s="114">
        <v>25461</v>
      </c>
      <c r="H13" s="114">
        <v>25186</v>
      </c>
      <c r="I13" s="115">
        <v>677</v>
      </c>
      <c r="J13" s="116">
        <v>2.6880012705471295</v>
      </c>
    </row>
    <row r="14" spans="1:15" s="110" customFormat="1" ht="13.5" customHeight="1" x14ac:dyDescent="0.2">
      <c r="A14" s="120"/>
      <c r="B14" s="119" t="s">
        <v>107</v>
      </c>
      <c r="C14" s="113">
        <v>46.596047822585639</v>
      </c>
      <c r="D14" s="114">
        <v>22566</v>
      </c>
      <c r="E14" s="114">
        <v>22641</v>
      </c>
      <c r="F14" s="114">
        <v>22945</v>
      </c>
      <c r="G14" s="114">
        <v>22718</v>
      </c>
      <c r="H14" s="114">
        <v>22265</v>
      </c>
      <c r="I14" s="115">
        <v>301</v>
      </c>
      <c r="J14" s="116">
        <v>1.3518975971255334</v>
      </c>
    </row>
    <row r="15" spans="1:15" s="110" customFormat="1" ht="13.5" customHeight="1" x14ac:dyDescent="0.2">
      <c r="A15" s="118" t="s">
        <v>105</v>
      </c>
      <c r="B15" s="121" t="s">
        <v>108</v>
      </c>
      <c r="C15" s="113">
        <v>8.4081851783022561</v>
      </c>
      <c r="D15" s="114">
        <v>4072</v>
      </c>
      <c r="E15" s="114">
        <v>4180</v>
      </c>
      <c r="F15" s="114">
        <v>4317</v>
      </c>
      <c r="G15" s="114">
        <v>3792</v>
      </c>
      <c r="H15" s="114">
        <v>3764</v>
      </c>
      <c r="I15" s="115">
        <v>308</v>
      </c>
      <c r="J15" s="116">
        <v>8.1827842720510091</v>
      </c>
    </row>
    <row r="16" spans="1:15" s="110" customFormat="1" ht="13.5" customHeight="1" x14ac:dyDescent="0.2">
      <c r="A16" s="118"/>
      <c r="B16" s="121" t="s">
        <v>109</v>
      </c>
      <c r="C16" s="113">
        <v>66.968138925024263</v>
      </c>
      <c r="D16" s="114">
        <v>32432</v>
      </c>
      <c r="E16" s="114">
        <v>32382</v>
      </c>
      <c r="F16" s="114">
        <v>32818</v>
      </c>
      <c r="G16" s="114">
        <v>32710</v>
      </c>
      <c r="H16" s="114">
        <v>32385</v>
      </c>
      <c r="I16" s="115">
        <v>47</v>
      </c>
      <c r="J16" s="116">
        <v>0.14512891770881581</v>
      </c>
    </row>
    <row r="17" spans="1:10" s="110" customFormat="1" ht="13.5" customHeight="1" x14ac:dyDescent="0.2">
      <c r="A17" s="118"/>
      <c r="B17" s="121" t="s">
        <v>110</v>
      </c>
      <c r="C17" s="113">
        <v>23.649053253216049</v>
      </c>
      <c r="D17" s="114">
        <v>11453</v>
      </c>
      <c r="E17" s="114">
        <v>11365</v>
      </c>
      <c r="F17" s="114">
        <v>11381</v>
      </c>
      <c r="G17" s="114">
        <v>11237</v>
      </c>
      <c r="H17" s="114">
        <v>10888</v>
      </c>
      <c r="I17" s="115">
        <v>565</v>
      </c>
      <c r="J17" s="116">
        <v>5.1891991182953712</v>
      </c>
    </row>
    <row r="18" spans="1:10" s="110" customFormat="1" ht="13.5" customHeight="1" x14ac:dyDescent="0.2">
      <c r="A18" s="120"/>
      <c r="B18" s="121" t="s">
        <v>111</v>
      </c>
      <c r="C18" s="113">
        <v>0.97462264345743255</v>
      </c>
      <c r="D18" s="114">
        <v>472</v>
      </c>
      <c r="E18" s="114">
        <v>471</v>
      </c>
      <c r="F18" s="114">
        <v>469</v>
      </c>
      <c r="G18" s="114">
        <v>440</v>
      </c>
      <c r="H18" s="114">
        <v>414</v>
      </c>
      <c r="I18" s="115">
        <v>58</v>
      </c>
      <c r="J18" s="116">
        <v>14.009661835748792</v>
      </c>
    </row>
    <row r="19" spans="1:10" s="110" customFormat="1" ht="13.5" customHeight="1" x14ac:dyDescent="0.2">
      <c r="A19" s="120"/>
      <c r="B19" s="121" t="s">
        <v>112</v>
      </c>
      <c r="C19" s="113">
        <v>0.27875859505668094</v>
      </c>
      <c r="D19" s="114">
        <v>135</v>
      </c>
      <c r="E19" s="114">
        <v>132</v>
      </c>
      <c r="F19" s="114">
        <v>143</v>
      </c>
      <c r="G19" s="114">
        <v>110</v>
      </c>
      <c r="H19" s="114">
        <v>113</v>
      </c>
      <c r="I19" s="115">
        <v>22</v>
      </c>
      <c r="J19" s="116">
        <v>19.469026548672566</v>
      </c>
    </row>
    <row r="20" spans="1:10" s="110" customFormat="1" ht="13.5" customHeight="1" x14ac:dyDescent="0.2">
      <c r="A20" s="118" t="s">
        <v>113</v>
      </c>
      <c r="B20" s="122" t="s">
        <v>114</v>
      </c>
      <c r="C20" s="113">
        <v>70.920316339383433</v>
      </c>
      <c r="D20" s="114">
        <v>34346</v>
      </c>
      <c r="E20" s="114">
        <v>34349</v>
      </c>
      <c r="F20" s="114">
        <v>34717</v>
      </c>
      <c r="G20" s="114">
        <v>34038</v>
      </c>
      <c r="H20" s="114">
        <v>33685</v>
      </c>
      <c r="I20" s="115">
        <v>661</v>
      </c>
      <c r="J20" s="116">
        <v>1.9622977586462818</v>
      </c>
    </row>
    <row r="21" spans="1:10" s="110" customFormat="1" ht="13.5" customHeight="1" x14ac:dyDescent="0.2">
      <c r="A21" s="120"/>
      <c r="B21" s="122" t="s">
        <v>115</v>
      </c>
      <c r="C21" s="113">
        <v>29.079683660616574</v>
      </c>
      <c r="D21" s="114">
        <v>14083</v>
      </c>
      <c r="E21" s="114">
        <v>14049</v>
      </c>
      <c r="F21" s="114">
        <v>14268</v>
      </c>
      <c r="G21" s="114">
        <v>14141</v>
      </c>
      <c r="H21" s="114">
        <v>13766</v>
      </c>
      <c r="I21" s="115">
        <v>317</v>
      </c>
      <c r="J21" s="116">
        <v>2.302774952782217</v>
      </c>
    </row>
    <row r="22" spans="1:10" s="110" customFormat="1" ht="13.5" customHeight="1" x14ac:dyDescent="0.2">
      <c r="A22" s="118" t="s">
        <v>113</v>
      </c>
      <c r="B22" s="122" t="s">
        <v>116</v>
      </c>
      <c r="C22" s="113">
        <v>96.006525016002811</v>
      </c>
      <c r="D22" s="114">
        <v>46495</v>
      </c>
      <c r="E22" s="114">
        <v>46533</v>
      </c>
      <c r="F22" s="114">
        <v>47106</v>
      </c>
      <c r="G22" s="114">
        <v>46351</v>
      </c>
      <c r="H22" s="114">
        <v>45761</v>
      </c>
      <c r="I22" s="115">
        <v>734</v>
      </c>
      <c r="J22" s="116">
        <v>1.6039859268809684</v>
      </c>
    </row>
    <row r="23" spans="1:10" s="110" customFormat="1" ht="13.5" customHeight="1" x14ac:dyDescent="0.2">
      <c r="A23" s="123"/>
      <c r="B23" s="124" t="s">
        <v>117</v>
      </c>
      <c r="C23" s="125">
        <v>3.9645666852505732</v>
      </c>
      <c r="D23" s="114">
        <v>1920</v>
      </c>
      <c r="E23" s="114">
        <v>1851</v>
      </c>
      <c r="F23" s="114">
        <v>1864</v>
      </c>
      <c r="G23" s="114">
        <v>1816</v>
      </c>
      <c r="H23" s="114">
        <v>1679</v>
      </c>
      <c r="I23" s="115">
        <v>241</v>
      </c>
      <c r="J23" s="116">
        <v>14.353782013103038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7809</v>
      </c>
      <c r="E26" s="114">
        <v>8102</v>
      </c>
      <c r="F26" s="114">
        <v>8221</v>
      </c>
      <c r="G26" s="114">
        <v>8280</v>
      </c>
      <c r="H26" s="140">
        <v>7949</v>
      </c>
      <c r="I26" s="115">
        <v>-140</v>
      </c>
      <c r="J26" s="116">
        <v>-1.7612278273996729</v>
      </c>
    </row>
    <row r="27" spans="1:10" s="110" customFormat="1" ht="13.5" customHeight="1" x14ac:dyDescent="0.2">
      <c r="A27" s="118" t="s">
        <v>105</v>
      </c>
      <c r="B27" s="119" t="s">
        <v>106</v>
      </c>
      <c r="C27" s="113">
        <v>46.612882571391985</v>
      </c>
      <c r="D27" s="115">
        <v>3640</v>
      </c>
      <c r="E27" s="114">
        <v>3754</v>
      </c>
      <c r="F27" s="114">
        <v>3808</v>
      </c>
      <c r="G27" s="114">
        <v>3768</v>
      </c>
      <c r="H27" s="140">
        <v>3641</v>
      </c>
      <c r="I27" s="115">
        <v>-1</v>
      </c>
      <c r="J27" s="116">
        <v>-2.7464982147761604E-2</v>
      </c>
    </row>
    <row r="28" spans="1:10" s="110" customFormat="1" ht="13.5" customHeight="1" x14ac:dyDescent="0.2">
      <c r="A28" s="120"/>
      <c r="B28" s="119" t="s">
        <v>107</v>
      </c>
      <c r="C28" s="113">
        <v>53.387117428608015</v>
      </c>
      <c r="D28" s="115">
        <v>4169</v>
      </c>
      <c r="E28" s="114">
        <v>4348</v>
      </c>
      <c r="F28" s="114">
        <v>4413</v>
      </c>
      <c r="G28" s="114">
        <v>4512</v>
      </c>
      <c r="H28" s="140">
        <v>4308</v>
      </c>
      <c r="I28" s="115">
        <v>-139</v>
      </c>
      <c r="J28" s="116">
        <v>-3.2265552460538531</v>
      </c>
    </row>
    <row r="29" spans="1:10" s="110" customFormat="1" ht="13.5" customHeight="1" x14ac:dyDescent="0.2">
      <c r="A29" s="118" t="s">
        <v>105</v>
      </c>
      <c r="B29" s="121" t="s">
        <v>108</v>
      </c>
      <c r="C29" s="113">
        <v>14.713791778716866</v>
      </c>
      <c r="D29" s="115">
        <v>1149</v>
      </c>
      <c r="E29" s="114">
        <v>1180</v>
      </c>
      <c r="F29" s="114">
        <v>1228</v>
      </c>
      <c r="G29" s="114">
        <v>1302</v>
      </c>
      <c r="H29" s="140">
        <v>1155</v>
      </c>
      <c r="I29" s="115">
        <v>-6</v>
      </c>
      <c r="J29" s="116">
        <v>-0.51948051948051943</v>
      </c>
    </row>
    <row r="30" spans="1:10" s="110" customFormat="1" ht="13.5" customHeight="1" x14ac:dyDescent="0.2">
      <c r="A30" s="118"/>
      <c r="B30" s="121" t="s">
        <v>109</v>
      </c>
      <c r="C30" s="113">
        <v>40.478934562684081</v>
      </c>
      <c r="D30" s="115">
        <v>3161</v>
      </c>
      <c r="E30" s="114">
        <v>3325</v>
      </c>
      <c r="F30" s="114">
        <v>3330</v>
      </c>
      <c r="G30" s="114">
        <v>3353</v>
      </c>
      <c r="H30" s="140">
        <v>3316</v>
      </c>
      <c r="I30" s="115">
        <v>-155</v>
      </c>
      <c r="J30" s="116">
        <v>-4.6743063932448736</v>
      </c>
    </row>
    <row r="31" spans="1:10" s="110" customFormat="1" ht="13.5" customHeight="1" x14ac:dyDescent="0.2">
      <c r="A31" s="118"/>
      <c r="B31" s="121" t="s">
        <v>110</v>
      </c>
      <c r="C31" s="113">
        <v>23.024715072352414</v>
      </c>
      <c r="D31" s="115">
        <v>1798</v>
      </c>
      <c r="E31" s="114">
        <v>1859</v>
      </c>
      <c r="F31" s="114">
        <v>1886</v>
      </c>
      <c r="G31" s="114">
        <v>1905</v>
      </c>
      <c r="H31" s="140">
        <v>1858</v>
      </c>
      <c r="I31" s="115">
        <v>-60</v>
      </c>
      <c r="J31" s="116">
        <v>-3.2292787944025836</v>
      </c>
    </row>
    <row r="32" spans="1:10" s="110" customFormat="1" ht="13.5" customHeight="1" x14ac:dyDescent="0.2">
      <c r="A32" s="120"/>
      <c r="B32" s="121" t="s">
        <v>111</v>
      </c>
      <c r="C32" s="113">
        <v>21.782558586246637</v>
      </c>
      <c r="D32" s="115">
        <v>1701</v>
      </c>
      <c r="E32" s="114">
        <v>1738</v>
      </c>
      <c r="F32" s="114">
        <v>1777</v>
      </c>
      <c r="G32" s="114">
        <v>1720</v>
      </c>
      <c r="H32" s="140">
        <v>1620</v>
      </c>
      <c r="I32" s="115">
        <v>81</v>
      </c>
      <c r="J32" s="116">
        <v>5</v>
      </c>
    </row>
    <row r="33" spans="1:10" s="110" customFormat="1" ht="13.5" customHeight="1" x14ac:dyDescent="0.2">
      <c r="A33" s="120"/>
      <c r="B33" s="121" t="s">
        <v>112</v>
      </c>
      <c r="C33" s="113">
        <v>2.7788449225252911</v>
      </c>
      <c r="D33" s="115">
        <v>217</v>
      </c>
      <c r="E33" s="114">
        <v>220</v>
      </c>
      <c r="F33" s="114">
        <v>245</v>
      </c>
      <c r="G33" s="114">
        <v>218</v>
      </c>
      <c r="H33" s="140">
        <v>216</v>
      </c>
      <c r="I33" s="115">
        <v>1</v>
      </c>
      <c r="J33" s="116">
        <v>0.46296296296296297</v>
      </c>
    </row>
    <row r="34" spans="1:10" s="110" customFormat="1" ht="13.5" customHeight="1" x14ac:dyDescent="0.2">
      <c r="A34" s="118" t="s">
        <v>113</v>
      </c>
      <c r="B34" s="122" t="s">
        <v>116</v>
      </c>
      <c r="C34" s="113">
        <v>96.030221539249581</v>
      </c>
      <c r="D34" s="115">
        <v>7499</v>
      </c>
      <c r="E34" s="114">
        <v>7776</v>
      </c>
      <c r="F34" s="114">
        <v>7911</v>
      </c>
      <c r="G34" s="114">
        <v>7950</v>
      </c>
      <c r="H34" s="140">
        <v>7638</v>
      </c>
      <c r="I34" s="115">
        <v>-139</v>
      </c>
      <c r="J34" s="116">
        <v>-1.8198481277821419</v>
      </c>
    </row>
    <row r="35" spans="1:10" s="110" customFormat="1" ht="13.5" customHeight="1" x14ac:dyDescent="0.2">
      <c r="A35" s="118"/>
      <c r="B35" s="119" t="s">
        <v>117</v>
      </c>
      <c r="C35" s="113">
        <v>3.9057497758996029</v>
      </c>
      <c r="D35" s="115">
        <v>305</v>
      </c>
      <c r="E35" s="114">
        <v>321</v>
      </c>
      <c r="F35" s="114">
        <v>305</v>
      </c>
      <c r="G35" s="114">
        <v>323</v>
      </c>
      <c r="H35" s="140">
        <v>305</v>
      </c>
      <c r="I35" s="115">
        <v>0</v>
      </c>
      <c r="J35" s="116">
        <v>0</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5420</v>
      </c>
      <c r="E37" s="114">
        <v>5651</v>
      </c>
      <c r="F37" s="114">
        <v>5681</v>
      </c>
      <c r="G37" s="114">
        <v>5809</v>
      </c>
      <c r="H37" s="140">
        <v>5681</v>
      </c>
      <c r="I37" s="115">
        <v>-261</v>
      </c>
      <c r="J37" s="116">
        <v>-4.5942615736666079</v>
      </c>
    </row>
    <row r="38" spans="1:10" s="110" customFormat="1" ht="13.5" customHeight="1" x14ac:dyDescent="0.2">
      <c r="A38" s="118" t="s">
        <v>105</v>
      </c>
      <c r="B38" s="119" t="s">
        <v>106</v>
      </c>
      <c r="C38" s="113">
        <v>49.261992619926197</v>
      </c>
      <c r="D38" s="115">
        <v>2670</v>
      </c>
      <c r="E38" s="114">
        <v>2755</v>
      </c>
      <c r="F38" s="114">
        <v>2792</v>
      </c>
      <c r="G38" s="114">
        <v>2808</v>
      </c>
      <c r="H38" s="140">
        <v>2750</v>
      </c>
      <c r="I38" s="115">
        <v>-80</v>
      </c>
      <c r="J38" s="116">
        <v>-2.9090909090909092</v>
      </c>
    </row>
    <row r="39" spans="1:10" s="110" customFormat="1" ht="13.5" customHeight="1" x14ac:dyDescent="0.2">
      <c r="A39" s="120"/>
      <c r="B39" s="119" t="s">
        <v>107</v>
      </c>
      <c r="C39" s="113">
        <v>50.738007380073803</v>
      </c>
      <c r="D39" s="115">
        <v>2750</v>
      </c>
      <c r="E39" s="114">
        <v>2896</v>
      </c>
      <c r="F39" s="114">
        <v>2889</v>
      </c>
      <c r="G39" s="114">
        <v>3001</v>
      </c>
      <c r="H39" s="140">
        <v>2931</v>
      </c>
      <c r="I39" s="115">
        <v>-181</v>
      </c>
      <c r="J39" s="116">
        <v>-6.1753667690208118</v>
      </c>
    </row>
    <row r="40" spans="1:10" s="110" customFormat="1" ht="13.5" customHeight="1" x14ac:dyDescent="0.2">
      <c r="A40" s="118" t="s">
        <v>105</v>
      </c>
      <c r="B40" s="121" t="s">
        <v>108</v>
      </c>
      <c r="C40" s="113">
        <v>16.771217712177123</v>
      </c>
      <c r="D40" s="115">
        <v>909</v>
      </c>
      <c r="E40" s="114">
        <v>939</v>
      </c>
      <c r="F40" s="114">
        <v>973</v>
      </c>
      <c r="G40" s="114">
        <v>1076</v>
      </c>
      <c r="H40" s="140">
        <v>955</v>
      </c>
      <c r="I40" s="115">
        <v>-46</v>
      </c>
      <c r="J40" s="116">
        <v>-4.8167539267015709</v>
      </c>
    </row>
    <row r="41" spans="1:10" s="110" customFormat="1" ht="13.5" customHeight="1" x14ac:dyDescent="0.2">
      <c r="A41" s="118"/>
      <c r="B41" s="121" t="s">
        <v>109</v>
      </c>
      <c r="C41" s="113">
        <v>27.841328413284131</v>
      </c>
      <c r="D41" s="115">
        <v>1509</v>
      </c>
      <c r="E41" s="114">
        <v>1604</v>
      </c>
      <c r="F41" s="114">
        <v>1543</v>
      </c>
      <c r="G41" s="114">
        <v>1594</v>
      </c>
      <c r="H41" s="140">
        <v>1687</v>
      </c>
      <c r="I41" s="115">
        <v>-178</v>
      </c>
      <c r="J41" s="116">
        <v>-10.551274451689389</v>
      </c>
    </row>
    <row r="42" spans="1:10" s="110" customFormat="1" ht="13.5" customHeight="1" x14ac:dyDescent="0.2">
      <c r="A42" s="118"/>
      <c r="B42" s="121" t="s">
        <v>110</v>
      </c>
      <c r="C42" s="113">
        <v>24.55719557195572</v>
      </c>
      <c r="D42" s="115">
        <v>1331</v>
      </c>
      <c r="E42" s="114">
        <v>1401</v>
      </c>
      <c r="F42" s="114">
        <v>1419</v>
      </c>
      <c r="G42" s="114">
        <v>1443</v>
      </c>
      <c r="H42" s="140">
        <v>1441</v>
      </c>
      <c r="I42" s="115">
        <v>-110</v>
      </c>
      <c r="J42" s="116">
        <v>-7.6335877862595423</v>
      </c>
    </row>
    <row r="43" spans="1:10" s="110" customFormat="1" ht="13.5" customHeight="1" x14ac:dyDescent="0.2">
      <c r="A43" s="120"/>
      <c r="B43" s="121" t="s">
        <v>111</v>
      </c>
      <c r="C43" s="113">
        <v>30.830258302583026</v>
      </c>
      <c r="D43" s="115">
        <v>1671</v>
      </c>
      <c r="E43" s="114">
        <v>1707</v>
      </c>
      <c r="F43" s="114">
        <v>1746</v>
      </c>
      <c r="G43" s="114">
        <v>1696</v>
      </c>
      <c r="H43" s="140">
        <v>1598</v>
      </c>
      <c r="I43" s="115">
        <v>73</v>
      </c>
      <c r="J43" s="116">
        <v>4.5682102628285355</v>
      </c>
    </row>
    <row r="44" spans="1:10" s="110" customFormat="1" ht="13.5" customHeight="1" x14ac:dyDescent="0.2">
      <c r="A44" s="120"/>
      <c r="B44" s="121" t="s">
        <v>112</v>
      </c>
      <c r="C44" s="113">
        <v>3.9483394833948338</v>
      </c>
      <c r="D44" s="115">
        <v>214</v>
      </c>
      <c r="E44" s="114">
        <v>214</v>
      </c>
      <c r="F44" s="114">
        <v>238</v>
      </c>
      <c r="G44" s="114">
        <v>213</v>
      </c>
      <c r="H44" s="140">
        <v>210</v>
      </c>
      <c r="I44" s="115">
        <v>4</v>
      </c>
      <c r="J44" s="116">
        <v>1.9047619047619047</v>
      </c>
    </row>
    <row r="45" spans="1:10" s="110" customFormat="1" ht="13.5" customHeight="1" x14ac:dyDescent="0.2">
      <c r="A45" s="118" t="s">
        <v>113</v>
      </c>
      <c r="B45" s="122" t="s">
        <v>116</v>
      </c>
      <c r="C45" s="113">
        <v>95.645756457564573</v>
      </c>
      <c r="D45" s="115">
        <v>5184</v>
      </c>
      <c r="E45" s="114">
        <v>5395</v>
      </c>
      <c r="F45" s="114">
        <v>5445</v>
      </c>
      <c r="G45" s="114">
        <v>5552</v>
      </c>
      <c r="H45" s="140">
        <v>5435</v>
      </c>
      <c r="I45" s="115">
        <v>-251</v>
      </c>
      <c r="J45" s="116">
        <v>-4.6182152713891442</v>
      </c>
    </row>
    <row r="46" spans="1:10" s="110" customFormat="1" ht="13.5" customHeight="1" x14ac:dyDescent="0.2">
      <c r="A46" s="118"/>
      <c r="B46" s="119" t="s">
        <v>117</v>
      </c>
      <c r="C46" s="113">
        <v>4.2619926199261995</v>
      </c>
      <c r="D46" s="115">
        <v>231</v>
      </c>
      <c r="E46" s="114">
        <v>251</v>
      </c>
      <c r="F46" s="114">
        <v>231</v>
      </c>
      <c r="G46" s="114">
        <v>250</v>
      </c>
      <c r="H46" s="140">
        <v>240</v>
      </c>
      <c r="I46" s="115">
        <v>-9</v>
      </c>
      <c r="J46" s="116">
        <v>-3.75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2389</v>
      </c>
      <c r="E48" s="114">
        <v>2451</v>
      </c>
      <c r="F48" s="114">
        <v>2540</v>
      </c>
      <c r="G48" s="114">
        <v>2471</v>
      </c>
      <c r="H48" s="140">
        <v>2268</v>
      </c>
      <c r="I48" s="115">
        <v>121</v>
      </c>
      <c r="J48" s="116">
        <v>5.3350970017636685</v>
      </c>
    </row>
    <row r="49" spans="1:12" s="110" customFormat="1" ht="13.5" customHeight="1" x14ac:dyDescent="0.2">
      <c r="A49" s="118" t="s">
        <v>105</v>
      </c>
      <c r="B49" s="119" t="s">
        <v>106</v>
      </c>
      <c r="C49" s="113">
        <v>40.602762662201755</v>
      </c>
      <c r="D49" s="115">
        <v>970</v>
      </c>
      <c r="E49" s="114">
        <v>999</v>
      </c>
      <c r="F49" s="114">
        <v>1016</v>
      </c>
      <c r="G49" s="114">
        <v>960</v>
      </c>
      <c r="H49" s="140">
        <v>891</v>
      </c>
      <c r="I49" s="115">
        <v>79</v>
      </c>
      <c r="J49" s="116">
        <v>8.8664421997755323</v>
      </c>
    </row>
    <row r="50" spans="1:12" s="110" customFormat="1" ht="13.5" customHeight="1" x14ac:dyDescent="0.2">
      <c r="A50" s="120"/>
      <c r="B50" s="119" t="s">
        <v>107</v>
      </c>
      <c r="C50" s="113">
        <v>59.397237337798245</v>
      </c>
      <c r="D50" s="115">
        <v>1419</v>
      </c>
      <c r="E50" s="114">
        <v>1452</v>
      </c>
      <c r="F50" s="114">
        <v>1524</v>
      </c>
      <c r="G50" s="114">
        <v>1511</v>
      </c>
      <c r="H50" s="140">
        <v>1377</v>
      </c>
      <c r="I50" s="115">
        <v>42</v>
      </c>
      <c r="J50" s="116">
        <v>3.0501089324618738</v>
      </c>
    </row>
    <row r="51" spans="1:12" s="110" customFormat="1" ht="13.5" customHeight="1" x14ac:dyDescent="0.2">
      <c r="A51" s="118" t="s">
        <v>105</v>
      </c>
      <c r="B51" s="121" t="s">
        <v>108</v>
      </c>
      <c r="C51" s="113">
        <v>10.046044370029302</v>
      </c>
      <c r="D51" s="115">
        <v>240</v>
      </c>
      <c r="E51" s="114">
        <v>241</v>
      </c>
      <c r="F51" s="114">
        <v>255</v>
      </c>
      <c r="G51" s="114">
        <v>226</v>
      </c>
      <c r="H51" s="140">
        <v>200</v>
      </c>
      <c r="I51" s="115">
        <v>40</v>
      </c>
      <c r="J51" s="116">
        <v>20</v>
      </c>
    </row>
    <row r="52" spans="1:12" s="110" customFormat="1" ht="13.5" customHeight="1" x14ac:dyDescent="0.2">
      <c r="A52" s="118"/>
      <c r="B52" s="121" t="s">
        <v>109</v>
      </c>
      <c r="C52" s="113">
        <v>69.150272080368353</v>
      </c>
      <c r="D52" s="115">
        <v>1652</v>
      </c>
      <c r="E52" s="114">
        <v>1721</v>
      </c>
      <c r="F52" s="114">
        <v>1787</v>
      </c>
      <c r="G52" s="114">
        <v>1759</v>
      </c>
      <c r="H52" s="140">
        <v>1629</v>
      </c>
      <c r="I52" s="115">
        <v>23</v>
      </c>
      <c r="J52" s="116">
        <v>1.4119091467157765</v>
      </c>
    </row>
    <row r="53" spans="1:12" s="110" customFormat="1" ht="13.5" customHeight="1" x14ac:dyDescent="0.2">
      <c r="A53" s="118"/>
      <c r="B53" s="121" t="s">
        <v>110</v>
      </c>
      <c r="C53" s="113">
        <v>19.54792800334868</v>
      </c>
      <c r="D53" s="115">
        <v>467</v>
      </c>
      <c r="E53" s="114">
        <v>458</v>
      </c>
      <c r="F53" s="114">
        <v>467</v>
      </c>
      <c r="G53" s="114">
        <v>462</v>
      </c>
      <c r="H53" s="140">
        <v>417</v>
      </c>
      <c r="I53" s="115">
        <v>50</v>
      </c>
      <c r="J53" s="116">
        <v>11.990407673860911</v>
      </c>
    </row>
    <row r="54" spans="1:12" s="110" customFormat="1" ht="13.5" customHeight="1" x14ac:dyDescent="0.2">
      <c r="A54" s="120"/>
      <c r="B54" s="121" t="s">
        <v>111</v>
      </c>
      <c r="C54" s="113">
        <v>1.2557555462536627</v>
      </c>
      <c r="D54" s="115">
        <v>30</v>
      </c>
      <c r="E54" s="114">
        <v>31</v>
      </c>
      <c r="F54" s="114">
        <v>31</v>
      </c>
      <c r="G54" s="114">
        <v>24</v>
      </c>
      <c r="H54" s="140">
        <v>22</v>
      </c>
      <c r="I54" s="115">
        <v>8</v>
      </c>
      <c r="J54" s="116">
        <v>36.363636363636367</v>
      </c>
    </row>
    <row r="55" spans="1:12" s="110" customFormat="1" ht="13.5" customHeight="1" x14ac:dyDescent="0.2">
      <c r="A55" s="120"/>
      <c r="B55" s="121" t="s">
        <v>112</v>
      </c>
      <c r="C55" s="113">
        <v>0.12557555462536626</v>
      </c>
      <c r="D55" s="115">
        <v>3</v>
      </c>
      <c r="E55" s="114">
        <v>6</v>
      </c>
      <c r="F55" s="114">
        <v>7</v>
      </c>
      <c r="G55" s="114">
        <v>5</v>
      </c>
      <c r="H55" s="140">
        <v>6</v>
      </c>
      <c r="I55" s="115">
        <v>-3</v>
      </c>
      <c r="J55" s="116">
        <v>-50</v>
      </c>
    </row>
    <row r="56" spans="1:12" s="110" customFormat="1" ht="13.5" customHeight="1" x14ac:dyDescent="0.2">
      <c r="A56" s="118" t="s">
        <v>113</v>
      </c>
      <c r="B56" s="122" t="s">
        <v>116</v>
      </c>
      <c r="C56" s="113">
        <v>96.902469652574297</v>
      </c>
      <c r="D56" s="115">
        <v>2315</v>
      </c>
      <c r="E56" s="114">
        <v>2381</v>
      </c>
      <c r="F56" s="114">
        <v>2466</v>
      </c>
      <c r="G56" s="114">
        <v>2398</v>
      </c>
      <c r="H56" s="140">
        <v>2203</v>
      </c>
      <c r="I56" s="115">
        <v>112</v>
      </c>
      <c r="J56" s="116">
        <v>5.0839763958238766</v>
      </c>
    </row>
    <row r="57" spans="1:12" s="110" customFormat="1" ht="13.5" customHeight="1" x14ac:dyDescent="0.2">
      <c r="A57" s="142"/>
      <c r="B57" s="124" t="s">
        <v>117</v>
      </c>
      <c r="C57" s="125">
        <v>3.097530347425701</v>
      </c>
      <c r="D57" s="143">
        <v>74</v>
      </c>
      <c r="E57" s="144">
        <v>70</v>
      </c>
      <c r="F57" s="144">
        <v>74</v>
      </c>
      <c r="G57" s="144">
        <v>73</v>
      </c>
      <c r="H57" s="145">
        <v>65</v>
      </c>
      <c r="I57" s="143">
        <v>9</v>
      </c>
      <c r="J57" s="146">
        <v>13.846153846153847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48429</v>
      </c>
      <c r="E12" s="236">
        <v>48398</v>
      </c>
      <c r="F12" s="114">
        <v>48985</v>
      </c>
      <c r="G12" s="114">
        <v>48179</v>
      </c>
      <c r="H12" s="140">
        <v>47451</v>
      </c>
      <c r="I12" s="115">
        <v>978</v>
      </c>
      <c r="J12" s="116">
        <v>2.0610735284820132</v>
      </c>
    </row>
    <row r="13" spans="1:15" s="110" customFormat="1" ht="12" customHeight="1" x14ac:dyDescent="0.2">
      <c r="A13" s="118" t="s">
        <v>105</v>
      </c>
      <c r="B13" s="119" t="s">
        <v>106</v>
      </c>
      <c r="C13" s="113">
        <v>53.403952177414361</v>
      </c>
      <c r="D13" s="115">
        <v>25863</v>
      </c>
      <c r="E13" s="114">
        <v>25757</v>
      </c>
      <c r="F13" s="114">
        <v>26040</v>
      </c>
      <c r="G13" s="114">
        <v>25461</v>
      </c>
      <c r="H13" s="140">
        <v>25186</v>
      </c>
      <c r="I13" s="115">
        <v>677</v>
      </c>
      <c r="J13" s="116">
        <v>2.6880012705471295</v>
      </c>
    </row>
    <row r="14" spans="1:15" s="110" customFormat="1" ht="12" customHeight="1" x14ac:dyDescent="0.2">
      <c r="A14" s="118"/>
      <c r="B14" s="119" t="s">
        <v>107</v>
      </c>
      <c r="C14" s="113">
        <v>46.596047822585639</v>
      </c>
      <c r="D14" s="115">
        <v>22566</v>
      </c>
      <c r="E14" s="114">
        <v>22641</v>
      </c>
      <c r="F14" s="114">
        <v>22945</v>
      </c>
      <c r="G14" s="114">
        <v>22718</v>
      </c>
      <c r="H14" s="140">
        <v>22265</v>
      </c>
      <c r="I14" s="115">
        <v>301</v>
      </c>
      <c r="J14" s="116">
        <v>1.3518975971255334</v>
      </c>
    </row>
    <row r="15" spans="1:15" s="110" customFormat="1" ht="12" customHeight="1" x14ac:dyDescent="0.2">
      <c r="A15" s="118" t="s">
        <v>105</v>
      </c>
      <c r="B15" s="121" t="s">
        <v>108</v>
      </c>
      <c r="C15" s="113">
        <v>8.4081851783022561</v>
      </c>
      <c r="D15" s="115">
        <v>4072</v>
      </c>
      <c r="E15" s="114">
        <v>4180</v>
      </c>
      <c r="F15" s="114">
        <v>4317</v>
      </c>
      <c r="G15" s="114">
        <v>3792</v>
      </c>
      <c r="H15" s="140">
        <v>3764</v>
      </c>
      <c r="I15" s="115">
        <v>308</v>
      </c>
      <c r="J15" s="116">
        <v>8.1827842720510091</v>
      </c>
    </row>
    <row r="16" spans="1:15" s="110" customFormat="1" ht="12" customHeight="1" x14ac:dyDescent="0.2">
      <c r="A16" s="118"/>
      <c r="B16" s="121" t="s">
        <v>109</v>
      </c>
      <c r="C16" s="113">
        <v>66.968138925024263</v>
      </c>
      <c r="D16" s="115">
        <v>32432</v>
      </c>
      <c r="E16" s="114">
        <v>32382</v>
      </c>
      <c r="F16" s="114">
        <v>32818</v>
      </c>
      <c r="G16" s="114">
        <v>32710</v>
      </c>
      <c r="H16" s="140">
        <v>32385</v>
      </c>
      <c r="I16" s="115">
        <v>47</v>
      </c>
      <c r="J16" s="116">
        <v>0.14512891770881581</v>
      </c>
    </row>
    <row r="17" spans="1:10" s="110" customFormat="1" ht="12" customHeight="1" x14ac:dyDescent="0.2">
      <c r="A17" s="118"/>
      <c r="B17" s="121" t="s">
        <v>110</v>
      </c>
      <c r="C17" s="113">
        <v>23.649053253216049</v>
      </c>
      <c r="D17" s="115">
        <v>11453</v>
      </c>
      <c r="E17" s="114">
        <v>11365</v>
      </c>
      <c r="F17" s="114">
        <v>11381</v>
      </c>
      <c r="G17" s="114">
        <v>11237</v>
      </c>
      <c r="H17" s="140">
        <v>10888</v>
      </c>
      <c r="I17" s="115">
        <v>565</v>
      </c>
      <c r="J17" s="116">
        <v>5.1891991182953712</v>
      </c>
    </row>
    <row r="18" spans="1:10" s="110" customFormat="1" ht="12" customHeight="1" x14ac:dyDescent="0.2">
      <c r="A18" s="120"/>
      <c r="B18" s="121" t="s">
        <v>111</v>
      </c>
      <c r="C18" s="113">
        <v>0.97462264345743255</v>
      </c>
      <c r="D18" s="115">
        <v>472</v>
      </c>
      <c r="E18" s="114">
        <v>471</v>
      </c>
      <c r="F18" s="114">
        <v>469</v>
      </c>
      <c r="G18" s="114">
        <v>440</v>
      </c>
      <c r="H18" s="140">
        <v>414</v>
      </c>
      <c r="I18" s="115">
        <v>58</v>
      </c>
      <c r="J18" s="116">
        <v>14.009661835748792</v>
      </c>
    </row>
    <row r="19" spans="1:10" s="110" customFormat="1" ht="12" customHeight="1" x14ac:dyDescent="0.2">
      <c r="A19" s="120"/>
      <c r="B19" s="121" t="s">
        <v>112</v>
      </c>
      <c r="C19" s="113">
        <v>0.27875859505668094</v>
      </c>
      <c r="D19" s="115">
        <v>135</v>
      </c>
      <c r="E19" s="114">
        <v>132</v>
      </c>
      <c r="F19" s="114">
        <v>143</v>
      </c>
      <c r="G19" s="114">
        <v>110</v>
      </c>
      <c r="H19" s="140">
        <v>113</v>
      </c>
      <c r="I19" s="115">
        <v>22</v>
      </c>
      <c r="J19" s="116">
        <v>19.469026548672566</v>
      </c>
    </row>
    <row r="20" spans="1:10" s="110" customFormat="1" ht="12" customHeight="1" x14ac:dyDescent="0.2">
      <c r="A20" s="118" t="s">
        <v>113</v>
      </c>
      <c r="B20" s="119" t="s">
        <v>181</v>
      </c>
      <c r="C20" s="113">
        <v>70.920316339383433</v>
      </c>
      <c r="D20" s="115">
        <v>34346</v>
      </c>
      <c r="E20" s="114">
        <v>34349</v>
      </c>
      <c r="F20" s="114">
        <v>34717</v>
      </c>
      <c r="G20" s="114">
        <v>34038</v>
      </c>
      <c r="H20" s="140">
        <v>33685</v>
      </c>
      <c r="I20" s="115">
        <v>661</v>
      </c>
      <c r="J20" s="116">
        <v>1.9622977586462818</v>
      </c>
    </row>
    <row r="21" spans="1:10" s="110" customFormat="1" ht="12" customHeight="1" x14ac:dyDescent="0.2">
      <c r="A21" s="118"/>
      <c r="B21" s="119" t="s">
        <v>182</v>
      </c>
      <c r="C21" s="113">
        <v>29.079683660616574</v>
      </c>
      <c r="D21" s="115">
        <v>14083</v>
      </c>
      <c r="E21" s="114">
        <v>14049</v>
      </c>
      <c r="F21" s="114">
        <v>14268</v>
      </c>
      <c r="G21" s="114">
        <v>14141</v>
      </c>
      <c r="H21" s="140">
        <v>13766</v>
      </c>
      <c r="I21" s="115">
        <v>317</v>
      </c>
      <c r="J21" s="116">
        <v>2.302774952782217</v>
      </c>
    </row>
    <row r="22" spans="1:10" s="110" customFormat="1" ht="12" customHeight="1" x14ac:dyDescent="0.2">
      <c r="A22" s="118" t="s">
        <v>113</v>
      </c>
      <c r="B22" s="119" t="s">
        <v>116</v>
      </c>
      <c r="C22" s="113">
        <v>96.006525016002811</v>
      </c>
      <c r="D22" s="115">
        <v>46495</v>
      </c>
      <c r="E22" s="114">
        <v>46533</v>
      </c>
      <c r="F22" s="114">
        <v>47106</v>
      </c>
      <c r="G22" s="114">
        <v>46351</v>
      </c>
      <c r="H22" s="140">
        <v>45761</v>
      </c>
      <c r="I22" s="115">
        <v>734</v>
      </c>
      <c r="J22" s="116">
        <v>1.6039859268809684</v>
      </c>
    </row>
    <row r="23" spans="1:10" s="110" customFormat="1" ht="12" customHeight="1" x14ac:dyDescent="0.2">
      <c r="A23" s="118"/>
      <c r="B23" s="119" t="s">
        <v>117</v>
      </c>
      <c r="C23" s="113">
        <v>3.9645666852505732</v>
      </c>
      <c r="D23" s="115">
        <v>1920</v>
      </c>
      <c r="E23" s="114">
        <v>1851</v>
      </c>
      <c r="F23" s="114">
        <v>1864</v>
      </c>
      <c r="G23" s="114">
        <v>1816</v>
      </c>
      <c r="H23" s="140">
        <v>1679</v>
      </c>
      <c r="I23" s="115">
        <v>241</v>
      </c>
      <c r="J23" s="116">
        <v>14.353782013103038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573407</v>
      </c>
      <c r="E25" s="236">
        <v>576245</v>
      </c>
      <c r="F25" s="236">
        <v>587325</v>
      </c>
      <c r="G25" s="236">
        <v>578848</v>
      </c>
      <c r="H25" s="241">
        <v>569475</v>
      </c>
      <c r="I25" s="235">
        <v>3932</v>
      </c>
      <c r="J25" s="116">
        <v>0.69046051187497259</v>
      </c>
    </row>
    <row r="26" spans="1:10" s="110" customFormat="1" ht="12" customHeight="1" x14ac:dyDescent="0.2">
      <c r="A26" s="118" t="s">
        <v>105</v>
      </c>
      <c r="B26" s="119" t="s">
        <v>106</v>
      </c>
      <c r="C26" s="113">
        <v>49.49294305789779</v>
      </c>
      <c r="D26" s="115">
        <v>283796</v>
      </c>
      <c r="E26" s="114">
        <v>285126</v>
      </c>
      <c r="F26" s="114">
        <v>291374</v>
      </c>
      <c r="G26" s="114">
        <v>286487</v>
      </c>
      <c r="H26" s="140">
        <v>281173</v>
      </c>
      <c r="I26" s="115">
        <v>2623</v>
      </c>
      <c r="J26" s="116">
        <v>0.93287762338489111</v>
      </c>
    </row>
    <row r="27" spans="1:10" s="110" customFormat="1" ht="12" customHeight="1" x14ac:dyDescent="0.2">
      <c r="A27" s="118"/>
      <c r="B27" s="119" t="s">
        <v>107</v>
      </c>
      <c r="C27" s="113">
        <v>50.50705694210221</v>
      </c>
      <c r="D27" s="115">
        <v>289611</v>
      </c>
      <c r="E27" s="114">
        <v>291119</v>
      </c>
      <c r="F27" s="114">
        <v>295951</v>
      </c>
      <c r="G27" s="114">
        <v>292361</v>
      </c>
      <c r="H27" s="140">
        <v>288302</v>
      </c>
      <c r="I27" s="115">
        <v>1309</v>
      </c>
      <c r="J27" s="116">
        <v>0.4540377798280969</v>
      </c>
    </row>
    <row r="28" spans="1:10" s="110" customFormat="1" ht="12" customHeight="1" x14ac:dyDescent="0.2">
      <c r="A28" s="118" t="s">
        <v>105</v>
      </c>
      <c r="B28" s="121" t="s">
        <v>108</v>
      </c>
      <c r="C28" s="113">
        <v>8.2813777997129439</v>
      </c>
      <c r="D28" s="115">
        <v>47486</v>
      </c>
      <c r="E28" s="114">
        <v>49040</v>
      </c>
      <c r="F28" s="114">
        <v>50893</v>
      </c>
      <c r="G28" s="114">
        <v>44724</v>
      </c>
      <c r="H28" s="140">
        <v>44520</v>
      </c>
      <c r="I28" s="115">
        <v>2966</v>
      </c>
      <c r="J28" s="116">
        <v>6.662174303683738</v>
      </c>
    </row>
    <row r="29" spans="1:10" s="110" customFormat="1" ht="12" customHeight="1" x14ac:dyDescent="0.2">
      <c r="A29" s="118"/>
      <c r="B29" s="121" t="s">
        <v>109</v>
      </c>
      <c r="C29" s="113">
        <v>66.291482315353662</v>
      </c>
      <c r="D29" s="115">
        <v>380120</v>
      </c>
      <c r="E29" s="114">
        <v>381466</v>
      </c>
      <c r="F29" s="114">
        <v>389303</v>
      </c>
      <c r="G29" s="114">
        <v>389146</v>
      </c>
      <c r="H29" s="140">
        <v>384210</v>
      </c>
      <c r="I29" s="115">
        <v>-4090</v>
      </c>
      <c r="J29" s="116">
        <v>-1.0645220061945291</v>
      </c>
    </row>
    <row r="30" spans="1:10" s="110" customFormat="1" ht="12" customHeight="1" x14ac:dyDescent="0.2">
      <c r="A30" s="118"/>
      <c r="B30" s="121" t="s">
        <v>110</v>
      </c>
      <c r="C30" s="113">
        <v>24.468309595104351</v>
      </c>
      <c r="D30" s="115">
        <v>140303</v>
      </c>
      <c r="E30" s="114">
        <v>140058</v>
      </c>
      <c r="F30" s="114">
        <v>141545</v>
      </c>
      <c r="G30" s="114">
        <v>139669</v>
      </c>
      <c r="H30" s="140">
        <v>135755</v>
      </c>
      <c r="I30" s="115">
        <v>4548</v>
      </c>
      <c r="J30" s="116">
        <v>3.3501528488821775</v>
      </c>
    </row>
    <row r="31" spans="1:10" s="110" customFormat="1" ht="12" customHeight="1" x14ac:dyDescent="0.2">
      <c r="A31" s="120"/>
      <c r="B31" s="121" t="s">
        <v>111</v>
      </c>
      <c r="C31" s="113">
        <v>0.95883028982903939</v>
      </c>
      <c r="D31" s="115">
        <v>5498</v>
      </c>
      <c r="E31" s="114">
        <v>5681</v>
      </c>
      <c r="F31" s="114">
        <v>5584</v>
      </c>
      <c r="G31" s="114">
        <v>5309</v>
      </c>
      <c r="H31" s="140">
        <v>4990</v>
      </c>
      <c r="I31" s="115">
        <v>508</v>
      </c>
      <c r="J31" s="116">
        <v>10.180360721442886</v>
      </c>
    </row>
    <row r="32" spans="1:10" s="110" customFormat="1" ht="12" customHeight="1" x14ac:dyDescent="0.2">
      <c r="A32" s="120"/>
      <c r="B32" s="121" t="s">
        <v>112</v>
      </c>
      <c r="C32" s="113">
        <v>0.28862570565061119</v>
      </c>
      <c r="D32" s="115">
        <v>1655</v>
      </c>
      <c r="E32" s="114">
        <v>1669</v>
      </c>
      <c r="F32" s="114">
        <v>1710</v>
      </c>
      <c r="G32" s="114">
        <v>1455</v>
      </c>
      <c r="H32" s="140">
        <v>1360</v>
      </c>
      <c r="I32" s="115">
        <v>295</v>
      </c>
      <c r="J32" s="116">
        <v>21.691176470588236</v>
      </c>
    </row>
    <row r="33" spans="1:10" s="110" customFormat="1" ht="12" customHeight="1" x14ac:dyDescent="0.2">
      <c r="A33" s="118" t="s">
        <v>113</v>
      </c>
      <c r="B33" s="119" t="s">
        <v>181</v>
      </c>
      <c r="C33" s="113">
        <v>69.677558871796123</v>
      </c>
      <c r="D33" s="115">
        <v>399536</v>
      </c>
      <c r="E33" s="114">
        <v>401801</v>
      </c>
      <c r="F33" s="114">
        <v>410467</v>
      </c>
      <c r="G33" s="114">
        <v>404512</v>
      </c>
      <c r="H33" s="140">
        <v>399590</v>
      </c>
      <c r="I33" s="115">
        <v>-54</v>
      </c>
      <c r="J33" s="116">
        <v>-1.351385169799044E-2</v>
      </c>
    </row>
    <row r="34" spans="1:10" s="110" customFormat="1" ht="12" customHeight="1" x14ac:dyDescent="0.2">
      <c r="A34" s="118"/>
      <c r="B34" s="119" t="s">
        <v>182</v>
      </c>
      <c r="C34" s="113">
        <v>30.322441128203877</v>
      </c>
      <c r="D34" s="115">
        <v>173871</v>
      </c>
      <c r="E34" s="114">
        <v>174444</v>
      </c>
      <c r="F34" s="114">
        <v>176858</v>
      </c>
      <c r="G34" s="114">
        <v>174336</v>
      </c>
      <c r="H34" s="140">
        <v>169885</v>
      </c>
      <c r="I34" s="115">
        <v>3986</v>
      </c>
      <c r="J34" s="116">
        <v>2.3462930806133562</v>
      </c>
    </row>
    <row r="35" spans="1:10" s="110" customFormat="1" ht="12" customHeight="1" x14ac:dyDescent="0.2">
      <c r="A35" s="118" t="s">
        <v>113</v>
      </c>
      <c r="B35" s="119" t="s">
        <v>116</v>
      </c>
      <c r="C35" s="113">
        <v>95.654569965138194</v>
      </c>
      <c r="D35" s="115">
        <v>548490</v>
      </c>
      <c r="E35" s="114">
        <v>551563</v>
      </c>
      <c r="F35" s="114">
        <v>561427</v>
      </c>
      <c r="G35" s="114">
        <v>552860</v>
      </c>
      <c r="H35" s="140">
        <v>545871</v>
      </c>
      <c r="I35" s="115">
        <v>2619</v>
      </c>
      <c r="J35" s="116">
        <v>0.47978368515638309</v>
      </c>
    </row>
    <row r="36" spans="1:10" s="110" customFormat="1" ht="12" customHeight="1" x14ac:dyDescent="0.2">
      <c r="A36" s="118"/>
      <c r="B36" s="119" t="s">
        <v>117</v>
      </c>
      <c r="C36" s="113">
        <v>4.3189218129531035</v>
      </c>
      <c r="D36" s="115">
        <v>24765</v>
      </c>
      <c r="E36" s="114">
        <v>24534</v>
      </c>
      <c r="F36" s="114">
        <v>25750</v>
      </c>
      <c r="G36" s="114">
        <v>25838</v>
      </c>
      <c r="H36" s="140">
        <v>23467</v>
      </c>
      <c r="I36" s="115">
        <v>1298</v>
      </c>
      <c r="J36" s="116">
        <v>5.5311714322239744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63295</v>
      </c>
      <c r="E64" s="236">
        <v>63461</v>
      </c>
      <c r="F64" s="236">
        <v>64247</v>
      </c>
      <c r="G64" s="236">
        <v>63363</v>
      </c>
      <c r="H64" s="140">
        <v>62832</v>
      </c>
      <c r="I64" s="115">
        <v>463</v>
      </c>
      <c r="J64" s="116">
        <v>0.73688566335625161</v>
      </c>
    </row>
    <row r="65" spans="1:12" s="110" customFormat="1" ht="12" customHeight="1" x14ac:dyDescent="0.2">
      <c r="A65" s="118" t="s">
        <v>105</v>
      </c>
      <c r="B65" s="119" t="s">
        <v>106</v>
      </c>
      <c r="C65" s="113">
        <v>51.854016904968795</v>
      </c>
      <c r="D65" s="235">
        <v>32821</v>
      </c>
      <c r="E65" s="236">
        <v>32791</v>
      </c>
      <c r="F65" s="236">
        <v>33276</v>
      </c>
      <c r="G65" s="236">
        <v>32726</v>
      </c>
      <c r="H65" s="140">
        <v>32493</v>
      </c>
      <c r="I65" s="115">
        <v>328</v>
      </c>
      <c r="J65" s="116">
        <v>1.0094481888406734</v>
      </c>
    </row>
    <row r="66" spans="1:12" s="110" customFormat="1" ht="12" customHeight="1" x14ac:dyDescent="0.2">
      <c r="A66" s="118"/>
      <c r="B66" s="119" t="s">
        <v>107</v>
      </c>
      <c r="C66" s="113">
        <v>48.145983095031205</v>
      </c>
      <c r="D66" s="235">
        <v>30474</v>
      </c>
      <c r="E66" s="236">
        <v>30670</v>
      </c>
      <c r="F66" s="236">
        <v>30971</v>
      </c>
      <c r="G66" s="236">
        <v>30637</v>
      </c>
      <c r="H66" s="140">
        <v>30339</v>
      </c>
      <c r="I66" s="115">
        <v>135</v>
      </c>
      <c r="J66" s="116">
        <v>0.44497181845149808</v>
      </c>
    </row>
    <row r="67" spans="1:12" s="110" customFormat="1" ht="12" customHeight="1" x14ac:dyDescent="0.2">
      <c r="A67" s="118" t="s">
        <v>105</v>
      </c>
      <c r="B67" s="121" t="s">
        <v>108</v>
      </c>
      <c r="C67" s="113">
        <v>7.945335334544593</v>
      </c>
      <c r="D67" s="235">
        <v>5029</v>
      </c>
      <c r="E67" s="236">
        <v>5197</v>
      </c>
      <c r="F67" s="236">
        <v>5352</v>
      </c>
      <c r="G67" s="236">
        <v>4719</v>
      </c>
      <c r="H67" s="140">
        <v>4712</v>
      </c>
      <c r="I67" s="115">
        <v>317</v>
      </c>
      <c r="J67" s="116">
        <v>6.7275042444821729</v>
      </c>
    </row>
    <row r="68" spans="1:12" s="110" customFormat="1" ht="12" customHeight="1" x14ac:dyDescent="0.2">
      <c r="A68" s="118"/>
      <c r="B68" s="121" t="s">
        <v>109</v>
      </c>
      <c r="C68" s="113">
        <v>67.07638834031124</v>
      </c>
      <c r="D68" s="235">
        <v>42456</v>
      </c>
      <c r="E68" s="236">
        <v>42542</v>
      </c>
      <c r="F68" s="236">
        <v>43160</v>
      </c>
      <c r="G68" s="236">
        <v>43162</v>
      </c>
      <c r="H68" s="140">
        <v>43030</v>
      </c>
      <c r="I68" s="115">
        <v>-574</v>
      </c>
      <c r="J68" s="116">
        <v>-1.3339530560074366</v>
      </c>
    </row>
    <row r="69" spans="1:12" s="110" customFormat="1" ht="12" customHeight="1" x14ac:dyDescent="0.2">
      <c r="A69" s="118"/>
      <c r="B69" s="121" t="s">
        <v>110</v>
      </c>
      <c r="C69" s="113">
        <v>24.008215498854568</v>
      </c>
      <c r="D69" s="235">
        <v>15196</v>
      </c>
      <c r="E69" s="236">
        <v>15108</v>
      </c>
      <c r="F69" s="236">
        <v>15134</v>
      </c>
      <c r="G69" s="236">
        <v>14908</v>
      </c>
      <c r="H69" s="140">
        <v>14546</v>
      </c>
      <c r="I69" s="115">
        <v>650</v>
      </c>
      <c r="J69" s="116">
        <v>4.4685824281589444</v>
      </c>
    </row>
    <row r="70" spans="1:12" s="110" customFormat="1" ht="12" customHeight="1" x14ac:dyDescent="0.2">
      <c r="A70" s="120"/>
      <c r="B70" s="121" t="s">
        <v>111</v>
      </c>
      <c r="C70" s="113">
        <v>0.97006082628959633</v>
      </c>
      <c r="D70" s="235">
        <v>614</v>
      </c>
      <c r="E70" s="236">
        <v>614</v>
      </c>
      <c r="F70" s="236">
        <v>601</v>
      </c>
      <c r="G70" s="236">
        <v>574</v>
      </c>
      <c r="H70" s="140">
        <v>544</v>
      </c>
      <c r="I70" s="115">
        <v>70</v>
      </c>
      <c r="J70" s="116">
        <v>12.867647058823529</v>
      </c>
    </row>
    <row r="71" spans="1:12" s="110" customFormat="1" ht="12" customHeight="1" x14ac:dyDescent="0.2">
      <c r="A71" s="120"/>
      <c r="B71" s="121" t="s">
        <v>112</v>
      </c>
      <c r="C71" s="113">
        <v>0.27806303815467259</v>
      </c>
      <c r="D71" s="235">
        <v>176</v>
      </c>
      <c r="E71" s="236">
        <v>183</v>
      </c>
      <c r="F71" s="236">
        <v>187</v>
      </c>
      <c r="G71" s="236">
        <v>150</v>
      </c>
      <c r="H71" s="140">
        <v>150</v>
      </c>
      <c r="I71" s="115">
        <v>26</v>
      </c>
      <c r="J71" s="116">
        <v>17.333333333333332</v>
      </c>
    </row>
    <row r="72" spans="1:12" s="110" customFormat="1" ht="12" customHeight="1" x14ac:dyDescent="0.2">
      <c r="A72" s="118" t="s">
        <v>113</v>
      </c>
      <c r="B72" s="119" t="s">
        <v>181</v>
      </c>
      <c r="C72" s="113">
        <v>70.547436606367015</v>
      </c>
      <c r="D72" s="235">
        <v>44653</v>
      </c>
      <c r="E72" s="236">
        <v>44789</v>
      </c>
      <c r="F72" s="236">
        <v>45379</v>
      </c>
      <c r="G72" s="236">
        <v>44724</v>
      </c>
      <c r="H72" s="140">
        <v>44519</v>
      </c>
      <c r="I72" s="115">
        <v>134</v>
      </c>
      <c r="J72" s="116">
        <v>0.30099508075203846</v>
      </c>
    </row>
    <row r="73" spans="1:12" s="110" customFormat="1" ht="12" customHeight="1" x14ac:dyDescent="0.2">
      <c r="A73" s="118"/>
      <c r="B73" s="119" t="s">
        <v>182</v>
      </c>
      <c r="C73" s="113">
        <v>29.452563393632989</v>
      </c>
      <c r="D73" s="115">
        <v>18642</v>
      </c>
      <c r="E73" s="114">
        <v>18672</v>
      </c>
      <c r="F73" s="114">
        <v>18868</v>
      </c>
      <c r="G73" s="114">
        <v>18639</v>
      </c>
      <c r="H73" s="140">
        <v>18313</v>
      </c>
      <c r="I73" s="115">
        <v>329</v>
      </c>
      <c r="J73" s="116">
        <v>1.7965379784852291</v>
      </c>
    </row>
    <row r="74" spans="1:12" s="110" customFormat="1" ht="12" customHeight="1" x14ac:dyDescent="0.2">
      <c r="A74" s="118" t="s">
        <v>113</v>
      </c>
      <c r="B74" s="119" t="s">
        <v>116</v>
      </c>
      <c r="C74" s="113">
        <v>97.044000315980725</v>
      </c>
      <c r="D74" s="115">
        <v>61424</v>
      </c>
      <c r="E74" s="114">
        <v>61698</v>
      </c>
      <c r="F74" s="114">
        <v>62476</v>
      </c>
      <c r="G74" s="114">
        <v>61606</v>
      </c>
      <c r="H74" s="140">
        <v>61184</v>
      </c>
      <c r="I74" s="115">
        <v>240</v>
      </c>
      <c r="J74" s="116">
        <v>0.39225941422594141</v>
      </c>
    </row>
    <row r="75" spans="1:12" s="110" customFormat="1" ht="12" customHeight="1" x14ac:dyDescent="0.2">
      <c r="A75" s="142"/>
      <c r="B75" s="124" t="s">
        <v>117</v>
      </c>
      <c r="C75" s="125">
        <v>2.9323011296310924</v>
      </c>
      <c r="D75" s="143">
        <v>1856</v>
      </c>
      <c r="E75" s="144">
        <v>1745</v>
      </c>
      <c r="F75" s="144">
        <v>1752</v>
      </c>
      <c r="G75" s="144">
        <v>1741</v>
      </c>
      <c r="H75" s="145">
        <v>1636</v>
      </c>
      <c r="I75" s="143">
        <v>220</v>
      </c>
      <c r="J75" s="146">
        <v>13.447432762836186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48429</v>
      </c>
      <c r="G11" s="114">
        <v>48398</v>
      </c>
      <c r="H11" s="114">
        <v>48985</v>
      </c>
      <c r="I11" s="114">
        <v>48179</v>
      </c>
      <c r="J11" s="140">
        <v>47451</v>
      </c>
      <c r="K11" s="114">
        <v>978</v>
      </c>
      <c r="L11" s="116">
        <v>2.0610735284820132</v>
      </c>
    </row>
    <row r="12" spans="1:17" s="110" customFormat="1" ht="24.95" customHeight="1" x14ac:dyDescent="0.2">
      <c r="A12" s="604" t="s">
        <v>185</v>
      </c>
      <c r="B12" s="605"/>
      <c r="C12" s="605"/>
      <c r="D12" s="606"/>
      <c r="E12" s="113">
        <v>53.403952177414361</v>
      </c>
      <c r="F12" s="115">
        <v>25863</v>
      </c>
      <c r="G12" s="114">
        <v>25757</v>
      </c>
      <c r="H12" s="114">
        <v>26040</v>
      </c>
      <c r="I12" s="114">
        <v>25461</v>
      </c>
      <c r="J12" s="140">
        <v>25186</v>
      </c>
      <c r="K12" s="114">
        <v>677</v>
      </c>
      <c r="L12" s="116">
        <v>2.6880012705471295</v>
      </c>
    </row>
    <row r="13" spans="1:17" s="110" customFormat="1" ht="15" customHeight="1" x14ac:dyDescent="0.2">
      <c r="A13" s="120"/>
      <c r="B13" s="612" t="s">
        <v>107</v>
      </c>
      <c r="C13" s="612"/>
      <c r="E13" s="113">
        <v>46.596047822585639</v>
      </c>
      <c r="F13" s="115">
        <v>22566</v>
      </c>
      <c r="G13" s="114">
        <v>22641</v>
      </c>
      <c r="H13" s="114">
        <v>22945</v>
      </c>
      <c r="I13" s="114">
        <v>22718</v>
      </c>
      <c r="J13" s="140">
        <v>22265</v>
      </c>
      <c r="K13" s="114">
        <v>301</v>
      </c>
      <c r="L13" s="116">
        <v>1.3518975971255334</v>
      </c>
    </row>
    <row r="14" spans="1:17" s="110" customFormat="1" ht="24.95" customHeight="1" x14ac:dyDescent="0.2">
      <c r="A14" s="604" t="s">
        <v>186</v>
      </c>
      <c r="B14" s="605"/>
      <c r="C14" s="605"/>
      <c r="D14" s="606"/>
      <c r="E14" s="113">
        <v>8.4081851783022561</v>
      </c>
      <c r="F14" s="115">
        <v>4072</v>
      </c>
      <c r="G14" s="114">
        <v>4180</v>
      </c>
      <c r="H14" s="114">
        <v>4317</v>
      </c>
      <c r="I14" s="114">
        <v>3792</v>
      </c>
      <c r="J14" s="140">
        <v>3764</v>
      </c>
      <c r="K14" s="114">
        <v>308</v>
      </c>
      <c r="L14" s="116">
        <v>8.1827842720510091</v>
      </c>
    </row>
    <row r="15" spans="1:17" s="110" customFormat="1" ht="15" customHeight="1" x14ac:dyDescent="0.2">
      <c r="A15" s="120"/>
      <c r="B15" s="119"/>
      <c r="C15" s="258" t="s">
        <v>106</v>
      </c>
      <c r="E15" s="113">
        <v>60.952848722986246</v>
      </c>
      <c r="F15" s="115">
        <v>2482</v>
      </c>
      <c r="G15" s="114">
        <v>2566</v>
      </c>
      <c r="H15" s="114">
        <v>2646</v>
      </c>
      <c r="I15" s="114">
        <v>2314</v>
      </c>
      <c r="J15" s="140">
        <v>2318</v>
      </c>
      <c r="K15" s="114">
        <v>164</v>
      </c>
      <c r="L15" s="116">
        <v>7.0750647109577223</v>
      </c>
    </row>
    <row r="16" spans="1:17" s="110" customFormat="1" ht="15" customHeight="1" x14ac:dyDescent="0.2">
      <c r="A16" s="120"/>
      <c r="B16" s="119"/>
      <c r="C16" s="258" t="s">
        <v>107</v>
      </c>
      <c r="E16" s="113">
        <v>39.047151277013754</v>
      </c>
      <c r="F16" s="115">
        <v>1590</v>
      </c>
      <c r="G16" s="114">
        <v>1614</v>
      </c>
      <c r="H16" s="114">
        <v>1671</v>
      </c>
      <c r="I16" s="114">
        <v>1478</v>
      </c>
      <c r="J16" s="140">
        <v>1446</v>
      </c>
      <c r="K16" s="114">
        <v>144</v>
      </c>
      <c r="L16" s="116">
        <v>9.9585062240663902</v>
      </c>
    </row>
    <row r="17" spans="1:12" s="110" customFormat="1" ht="15" customHeight="1" x14ac:dyDescent="0.2">
      <c r="A17" s="120"/>
      <c r="B17" s="121" t="s">
        <v>109</v>
      </c>
      <c r="C17" s="258"/>
      <c r="E17" s="113">
        <v>66.968138925024263</v>
      </c>
      <c r="F17" s="115">
        <v>32432</v>
      </c>
      <c r="G17" s="114">
        <v>32382</v>
      </c>
      <c r="H17" s="114">
        <v>32818</v>
      </c>
      <c r="I17" s="114">
        <v>32710</v>
      </c>
      <c r="J17" s="140">
        <v>32385</v>
      </c>
      <c r="K17" s="114">
        <v>47</v>
      </c>
      <c r="L17" s="116">
        <v>0.14512891770881581</v>
      </c>
    </row>
    <row r="18" spans="1:12" s="110" customFormat="1" ht="15" customHeight="1" x14ac:dyDescent="0.2">
      <c r="A18" s="120"/>
      <c r="B18" s="119"/>
      <c r="C18" s="258" t="s">
        <v>106</v>
      </c>
      <c r="E18" s="113">
        <v>53.900468672915636</v>
      </c>
      <c r="F18" s="115">
        <v>17481</v>
      </c>
      <c r="G18" s="114">
        <v>17378</v>
      </c>
      <c r="H18" s="114">
        <v>17587</v>
      </c>
      <c r="I18" s="114">
        <v>17459</v>
      </c>
      <c r="J18" s="140">
        <v>17334</v>
      </c>
      <c r="K18" s="114">
        <v>147</v>
      </c>
      <c r="L18" s="116">
        <v>0.84804430598823122</v>
      </c>
    </row>
    <row r="19" spans="1:12" s="110" customFormat="1" ht="15" customHeight="1" x14ac:dyDescent="0.2">
      <c r="A19" s="120"/>
      <c r="B19" s="119"/>
      <c r="C19" s="258" t="s">
        <v>107</v>
      </c>
      <c r="E19" s="113">
        <v>46.099531327084364</v>
      </c>
      <c r="F19" s="115">
        <v>14951</v>
      </c>
      <c r="G19" s="114">
        <v>15004</v>
      </c>
      <c r="H19" s="114">
        <v>15231</v>
      </c>
      <c r="I19" s="114">
        <v>15251</v>
      </c>
      <c r="J19" s="140">
        <v>15051</v>
      </c>
      <c r="K19" s="114">
        <v>-100</v>
      </c>
      <c r="L19" s="116">
        <v>-0.66440768055278721</v>
      </c>
    </row>
    <row r="20" spans="1:12" s="110" customFormat="1" ht="15" customHeight="1" x14ac:dyDescent="0.2">
      <c r="A20" s="120"/>
      <c r="B20" s="121" t="s">
        <v>110</v>
      </c>
      <c r="C20" s="258"/>
      <c r="E20" s="113">
        <v>23.649053253216049</v>
      </c>
      <c r="F20" s="115">
        <v>11453</v>
      </c>
      <c r="G20" s="114">
        <v>11365</v>
      </c>
      <c r="H20" s="114">
        <v>11381</v>
      </c>
      <c r="I20" s="114">
        <v>11237</v>
      </c>
      <c r="J20" s="140">
        <v>10888</v>
      </c>
      <c r="K20" s="114">
        <v>565</v>
      </c>
      <c r="L20" s="116">
        <v>5.1891991182953712</v>
      </c>
    </row>
    <row r="21" spans="1:12" s="110" customFormat="1" ht="15" customHeight="1" x14ac:dyDescent="0.2">
      <c r="A21" s="120"/>
      <c r="B21" s="119"/>
      <c r="C21" s="258" t="s">
        <v>106</v>
      </c>
      <c r="E21" s="113">
        <v>48.947873919497077</v>
      </c>
      <c r="F21" s="115">
        <v>5606</v>
      </c>
      <c r="G21" s="114">
        <v>5531</v>
      </c>
      <c r="H21" s="114">
        <v>5523</v>
      </c>
      <c r="I21" s="114">
        <v>5414</v>
      </c>
      <c r="J21" s="140">
        <v>5268</v>
      </c>
      <c r="K21" s="114">
        <v>338</v>
      </c>
      <c r="L21" s="116">
        <v>6.4160971905846624</v>
      </c>
    </row>
    <row r="22" spans="1:12" s="110" customFormat="1" ht="15" customHeight="1" x14ac:dyDescent="0.2">
      <c r="A22" s="120"/>
      <c r="B22" s="119"/>
      <c r="C22" s="258" t="s">
        <v>107</v>
      </c>
      <c r="E22" s="113">
        <v>51.052126080502923</v>
      </c>
      <c r="F22" s="115">
        <v>5847</v>
      </c>
      <c r="G22" s="114">
        <v>5834</v>
      </c>
      <c r="H22" s="114">
        <v>5858</v>
      </c>
      <c r="I22" s="114">
        <v>5823</v>
      </c>
      <c r="J22" s="140">
        <v>5620</v>
      </c>
      <c r="K22" s="114">
        <v>227</v>
      </c>
      <c r="L22" s="116">
        <v>4.0391459074733094</v>
      </c>
    </row>
    <row r="23" spans="1:12" s="110" customFormat="1" ht="15" customHeight="1" x14ac:dyDescent="0.2">
      <c r="A23" s="120"/>
      <c r="B23" s="121" t="s">
        <v>111</v>
      </c>
      <c r="C23" s="258"/>
      <c r="E23" s="113">
        <v>0.97462264345743255</v>
      </c>
      <c r="F23" s="115">
        <v>472</v>
      </c>
      <c r="G23" s="114">
        <v>471</v>
      </c>
      <c r="H23" s="114">
        <v>469</v>
      </c>
      <c r="I23" s="114">
        <v>440</v>
      </c>
      <c r="J23" s="140">
        <v>414</v>
      </c>
      <c r="K23" s="114">
        <v>58</v>
      </c>
      <c r="L23" s="116">
        <v>14.009661835748792</v>
      </c>
    </row>
    <row r="24" spans="1:12" s="110" customFormat="1" ht="15" customHeight="1" x14ac:dyDescent="0.2">
      <c r="A24" s="120"/>
      <c r="B24" s="119"/>
      <c r="C24" s="258" t="s">
        <v>106</v>
      </c>
      <c r="E24" s="113">
        <v>62.288135593220339</v>
      </c>
      <c r="F24" s="115">
        <v>294</v>
      </c>
      <c r="G24" s="114">
        <v>282</v>
      </c>
      <c r="H24" s="114">
        <v>284</v>
      </c>
      <c r="I24" s="114">
        <v>274</v>
      </c>
      <c r="J24" s="140">
        <v>266</v>
      </c>
      <c r="K24" s="114">
        <v>28</v>
      </c>
      <c r="L24" s="116">
        <v>10.526315789473685</v>
      </c>
    </row>
    <row r="25" spans="1:12" s="110" customFormat="1" ht="15" customHeight="1" x14ac:dyDescent="0.2">
      <c r="A25" s="120"/>
      <c r="B25" s="119"/>
      <c r="C25" s="258" t="s">
        <v>107</v>
      </c>
      <c r="E25" s="113">
        <v>37.711864406779661</v>
      </c>
      <c r="F25" s="115">
        <v>178</v>
      </c>
      <c r="G25" s="114">
        <v>189</v>
      </c>
      <c r="H25" s="114">
        <v>185</v>
      </c>
      <c r="I25" s="114">
        <v>166</v>
      </c>
      <c r="J25" s="140">
        <v>148</v>
      </c>
      <c r="K25" s="114">
        <v>30</v>
      </c>
      <c r="L25" s="116">
        <v>20.27027027027027</v>
      </c>
    </row>
    <row r="26" spans="1:12" s="110" customFormat="1" ht="15" customHeight="1" x14ac:dyDescent="0.2">
      <c r="A26" s="120"/>
      <c r="C26" s="121" t="s">
        <v>187</v>
      </c>
      <c r="D26" s="110" t="s">
        <v>188</v>
      </c>
      <c r="E26" s="113">
        <v>0.27875859505668094</v>
      </c>
      <c r="F26" s="115">
        <v>135</v>
      </c>
      <c r="G26" s="114">
        <v>132</v>
      </c>
      <c r="H26" s="114">
        <v>143</v>
      </c>
      <c r="I26" s="114">
        <v>110</v>
      </c>
      <c r="J26" s="140">
        <v>113</v>
      </c>
      <c r="K26" s="114">
        <v>22</v>
      </c>
      <c r="L26" s="116">
        <v>19.469026548672566</v>
      </c>
    </row>
    <row r="27" spans="1:12" s="110" customFormat="1" ht="15" customHeight="1" x14ac:dyDescent="0.2">
      <c r="A27" s="120"/>
      <c r="B27" s="119"/>
      <c r="D27" s="259" t="s">
        <v>106</v>
      </c>
      <c r="E27" s="113">
        <v>57.777777777777779</v>
      </c>
      <c r="F27" s="115">
        <v>78</v>
      </c>
      <c r="G27" s="114">
        <v>69</v>
      </c>
      <c r="H27" s="114">
        <v>75</v>
      </c>
      <c r="I27" s="114">
        <v>66</v>
      </c>
      <c r="J27" s="140">
        <v>71</v>
      </c>
      <c r="K27" s="114">
        <v>7</v>
      </c>
      <c r="L27" s="116">
        <v>9.8591549295774641</v>
      </c>
    </row>
    <row r="28" spans="1:12" s="110" customFormat="1" ht="15" customHeight="1" x14ac:dyDescent="0.2">
      <c r="A28" s="120"/>
      <c r="B28" s="119"/>
      <c r="D28" s="259" t="s">
        <v>107</v>
      </c>
      <c r="E28" s="113">
        <v>42.222222222222221</v>
      </c>
      <c r="F28" s="115">
        <v>57</v>
      </c>
      <c r="G28" s="114">
        <v>63</v>
      </c>
      <c r="H28" s="114">
        <v>68</v>
      </c>
      <c r="I28" s="114">
        <v>44</v>
      </c>
      <c r="J28" s="140">
        <v>42</v>
      </c>
      <c r="K28" s="114">
        <v>15</v>
      </c>
      <c r="L28" s="116">
        <v>35.714285714285715</v>
      </c>
    </row>
    <row r="29" spans="1:12" s="110" customFormat="1" ht="24.95" customHeight="1" x14ac:dyDescent="0.2">
      <c r="A29" s="604" t="s">
        <v>189</v>
      </c>
      <c r="B29" s="605"/>
      <c r="C29" s="605"/>
      <c r="D29" s="606"/>
      <c r="E29" s="113">
        <v>96.006525016002811</v>
      </c>
      <c r="F29" s="115">
        <v>46495</v>
      </c>
      <c r="G29" s="114">
        <v>46533</v>
      </c>
      <c r="H29" s="114">
        <v>47106</v>
      </c>
      <c r="I29" s="114">
        <v>46351</v>
      </c>
      <c r="J29" s="140">
        <v>45761</v>
      </c>
      <c r="K29" s="114">
        <v>734</v>
      </c>
      <c r="L29" s="116">
        <v>1.6039859268809684</v>
      </c>
    </row>
    <row r="30" spans="1:12" s="110" customFormat="1" ht="15" customHeight="1" x14ac:dyDescent="0.2">
      <c r="A30" s="120"/>
      <c r="B30" s="119"/>
      <c r="C30" s="258" t="s">
        <v>106</v>
      </c>
      <c r="E30" s="113">
        <v>52.665878051403375</v>
      </c>
      <c r="F30" s="115">
        <v>24487</v>
      </c>
      <c r="G30" s="114">
        <v>24469</v>
      </c>
      <c r="H30" s="114">
        <v>24762</v>
      </c>
      <c r="I30" s="114">
        <v>24211</v>
      </c>
      <c r="J30" s="140">
        <v>24014</v>
      </c>
      <c r="K30" s="114">
        <v>473</v>
      </c>
      <c r="L30" s="116">
        <v>1.9696843507953694</v>
      </c>
    </row>
    <row r="31" spans="1:12" s="110" customFormat="1" ht="15" customHeight="1" x14ac:dyDescent="0.2">
      <c r="A31" s="120"/>
      <c r="B31" s="119"/>
      <c r="C31" s="258" t="s">
        <v>107</v>
      </c>
      <c r="E31" s="113">
        <v>47.334121948596625</v>
      </c>
      <c r="F31" s="115">
        <v>22008</v>
      </c>
      <c r="G31" s="114">
        <v>22064</v>
      </c>
      <c r="H31" s="114">
        <v>22344</v>
      </c>
      <c r="I31" s="114">
        <v>22140</v>
      </c>
      <c r="J31" s="140">
        <v>21747</v>
      </c>
      <c r="K31" s="114">
        <v>261</v>
      </c>
      <c r="L31" s="116">
        <v>1.2001655400744931</v>
      </c>
    </row>
    <row r="32" spans="1:12" s="110" customFormat="1" ht="15" customHeight="1" x14ac:dyDescent="0.2">
      <c r="A32" s="120"/>
      <c r="B32" s="119" t="s">
        <v>117</v>
      </c>
      <c r="C32" s="258"/>
      <c r="E32" s="113">
        <v>3.9645666852505732</v>
      </c>
      <c r="F32" s="115">
        <v>1920</v>
      </c>
      <c r="G32" s="114">
        <v>1851</v>
      </c>
      <c r="H32" s="114">
        <v>1864</v>
      </c>
      <c r="I32" s="114">
        <v>1816</v>
      </c>
      <c r="J32" s="140">
        <v>1679</v>
      </c>
      <c r="K32" s="114">
        <v>241</v>
      </c>
      <c r="L32" s="116">
        <v>14.353782013103038</v>
      </c>
    </row>
    <row r="33" spans="1:12" s="110" customFormat="1" ht="15" customHeight="1" x14ac:dyDescent="0.2">
      <c r="A33" s="120"/>
      <c r="B33" s="119"/>
      <c r="C33" s="258" t="s">
        <v>106</v>
      </c>
      <c r="E33" s="113">
        <v>71.145833333333329</v>
      </c>
      <c r="F33" s="115">
        <v>1366</v>
      </c>
      <c r="G33" s="114">
        <v>1278</v>
      </c>
      <c r="H33" s="114">
        <v>1267</v>
      </c>
      <c r="I33" s="114">
        <v>1242</v>
      </c>
      <c r="J33" s="140">
        <v>1164</v>
      </c>
      <c r="K33" s="114">
        <v>202</v>
      </c>
      <c r="L33" s="116">
        <v>17.353951890034363</v>
      </c>
    </row>
    <row r="34" spans="1:12" s="110" customFormat="1" ht="15" customHeight="1" x14ac:dyDescent="0.2">
      <c r="A34" s="120"/>
      <c r="B34" s="119"/>
      <c r="C34" s="258" t="s">
        <v>107</v>
      </c>
      <c r="E34" s="113">
        <v>28.854166666666668</v>
      </c>
      <c r="F34" s="115">
        <v>554</v>
      </c>
      <c r="G34" s="114">
        <v>573</v>
      </c>
      <c r="H34" s="114">
        <v>597</v>
      </c>
      <c r="I34" s="114">
        <v>574</v>
      </c>
      <c r="J34" s="140">
        <v>515</v>
      </c>
      <c r="K34" s="114">
        <v>39</v>
      </c>
      <c r="L34" s="116">
        <v>7.5728155339805827</v>
      </c>
    </row>
    <row r="35" spans="1:12" s="110" customFormat="1" ht="24.95" customHeight="1" x14ac:dyDescent="0.2">
      <c r="A35" s="604" t="s">
        <v>190</v>
      </c>
      <c r="B35" s="605"/>
      <c r="C35" s="605"/>
      <c r="D35" s="606"/>
      <c r="E35" s="113">
        <v>70.920316339383433</v>
      </c>
      <c r="F35" s="115">
        <v>34346</v>
      </c>
      <c r="G35" s="114">
        <v>34349</v>
      </c>
      <c r="H35" s="114">
        <v>34717</v>
      </c>
      <c r="I35" s="114">
        <v>34038</v>
      </c>
      <c r="J35" s="140">
        <v>33685</v>
      </c>
      <c r="K35" s="114">
        <v>661</v>
      </c>
      <c r="L35" s="116">
        <v>1.9622977586462818</v>
      </c>
    </row>
    <row r="36" spans="1:12" s="110" customFormat="1" ht="15" customHeight="1" x14ac:dyDescent="0.2">
      <c r="A36" s="120"/>
      <c r="B36" s="119"/>
      <c r="C36" s="258" t="s">
        <v>106</v>
      </c>
      <c r="E36" s="113">
        <v>67.454725441099399</v>
      </c>
      <c r="F36" s="115">
        <v>23168</v>
      </c>
      <c r="G36" s="114">
        <v>23100</v>
      </c>
      <c r="H36" s="114">
        <v>23316</v>
      </c>
      <c r="I36" s="114">
        <v>22776</v>
      </c>
      <c r="J36" s="140">
        <v>22615</v>
      </c>
      <c r="K36" s="114">
        <v>553</v>
      </c>
      <c r="L36" s="116">
        <v>2.4452796816272384</v>
      </c>
    </row>
    <row r="37" spans="1:12" s="110" customFormat="1" ht="15" customHeight="1" x14ac:dyDescent="0.2">
      <c r="A37" s="120"/>
      <c r="B37" s="119"/>
      <c r="C37" s="258" t="s">
        <v>107</v>
      </c>
      <c r="E37" s="113">
        <v>32.545274558900601</v>
      </c>
      <c r="F37" s="115">
        <v>11178</v>
      </c>
      <c r="G37" s="114">
        <v>11249</v>
      </c>
      <c r="H37" s="114">
        <v>11401</v>
      </c>
      <c r="I37" s="114">
        <v>11262</v>
      </c>
      <c r="J37" s="140">
        <v>11070</v>
      </c>
      <c r="K37" s="114">
        <v>108</v>
      </c>
      <c r="L37" s="116">
        <v>0.97560975609756095</v>
      </c>
    </row>
    <row r="38" spans="1:12" s="110" customFormat="1" ht="15" customHeight="1" x14ac:dyDescent="0.2">
      <c r="A38" s="120"/>
      <c r="B38" s="119" t="s">
        <v>182</v>
      </c>
      <c r="C38" s="258"/>
      <c r="E38" s="113">
        <v>29.079683660616574</v>
      </c>
      <c r="F38" s="115">
        <v>14083</v>
      </c>
      <c r="G38" s="114">
        <v>14049</v>
      </c>
      <c r="H38" s="114">
        <v>14268</v>
      </c>
      <c r="I38" s="114">
        <v>14141</v>
      </c>
      <c r="J38" s="140">
        <v>13766</v>
      </c>
      <c r="K38" s="114">
        <v>317</v>
      </c>
      <c r="L38" s="116">
        <v>2.302774952782217</v>
      </c>
    </row>
    <row r="39" spans="1:12" s="110" customFormat="1" ht="15" customHeight="1" x14ac:dyDescent="0.2">
      <c r="A39" s="120"/>
      <c r="B39" s="119"/>
      <c r="C39" s="258" t="s">
        <v>106</v>
      </c>
      <c r="E39" s="113">
        <v>19.136547610594334</v>
      </c>
      <c r="F39" s="115">
        <v>2695</v>
      </c>
      <c r="G39" s="114">
        <v>2657</v>
      </c>
      <c r="H39" s="114">
        <v>2724</v>
      </c>
      <c r="I39" s="114">
        <v>2685</v>
      </c>
      <c r="J39" s="140">
        <v>2571</v>
      </c>
      <c r="K39" s="114">
        <v>124</v>
      </c>
      <c r="L39" s="116">
        <v>4.8230260598988721</v>
      </c>
    </row>
    <row r="40" spans="1:12" s="110" customFormat="1" ht="15" customHeight="1" x14ac:dyDescent="0.2">
      <c r="A40" s="120"/>
      <c r="B40" s="119"/>
      <c r="C40" s="258" t="s">
        <v>107</v>
      </c>
      <c r="E40" s="113">
        <v>80.863452389405666</v>
      </c>
      <c r="F40" s="115">
        <v>11388</v>
      </c>
      <c r="G40" s="114">
        <v>11392</v>
      </c>
      <c r="H40" s="114">
        <v>11544</v>
      </c>
      <c r="I40" s="114">
        <v>11456</v>
      </c>
      <c r="J40" s="140">
        <v>11195</v>
      </c>
      <c r="K40" s="114">
        <v>193</v>
      </c>
      <c r="L40" s="116">
        <v>1.7239839213934793</v>
      </c>
    </row>
    <row r="41" spans="1:12" s="110" customFormat="1" ht="24.75" customHeight="1" x14ac:dyDescent="0.2">
      <c r="A41" s="604" t="s">
        <v>517</v>
      </c>
      <c r="B41" s="605"/>
      <c r="C41" s="605"/>
      <c r="D41" s="606"/>
      <c r="E41" s="113">
        <v>3.7849222573251566</v>
      </c>
      <c r="F41" s="115">
        <v>1833</v>
      </c>
      <c r="G41" s="114">
        <v>2015</v>
      </c>
      <c r="H41" s="114">
        <v>2038</v>
      </c>
      <c r="I41" s="114">
        <v>1606</v>
      </c>
      <c r="J41" s="140">
        <v>1729</v>
      </c>
      <c r="K41" s="114">
        <v>104</v>
      </c>
      <c r="L41" s="116">
        <v>6.0150375939849621</v>
      </c>
    </row>
    <row r="42" spans="1:12" s="110" customFormat="1" ht="15" customHeight="1" x14ac:dyDescent="0.2">
      <c r="A42" s="120"/>
      <c r="B42" s="119"/>
      <c r="C42" s="258" t="s">
        <v>106</v>
      </c>
      <c r="E42" s="113">
        <v>63.338788870703766</v>
      </c>
      <c r="F42" s="115">
        <v>1161</v>
      </c>
      <c r="G42" s="114">
        <v>1309</v>
      </c>
      <c r="H42" s="114">
        <v>1320</v>
      </c>
      <c r="I42" s="114">
        <v>1038</v>
      </c>
      <c r="J42" s="140">
        <v>1106</v>
      </c>
      <c r="K42" s="114">
        <v>55</v>
      </c>
      <c r="L42" s="116">
        <v>4.9728752260397826</v>
      </c>
    </row>
    <row r="43" spans="1:12" s="110" customFormat="1" ht="15" customHeight="1" x14ac:dyDescent="0.2">
      <c r="A43" s="123"/>
      <c r="B43" s="124"/>
      <c r="C43" s="260" t="s">
        <v>107</v>
      </c>
      <c r="D43" s="261"/>
      <c r="E43" s="125">
        <v>36.661211129296234</v>
      </c>
      <c r="F43" s="143">
        <v>672</v>
      </c>
      <c r="G43" s="144">
        <v>706</v>
      </c>
      <c r="H43" s="144">
        <v>718</v>
      </c>
      <c r="I43" s="144">
        <v>568</v>
      </c>
      <c r="J43" s="145">
        <v>623</v>
      </c>
      <c r="K43" s="144">
        <v>49</v>
      </c>
      <c r="L43" s="146">
        <v>7.8651685393258424</v>
      </c>
    </row>
    <row r="44" spans="1:12" s="110" customFormat="1" ht="45.75" customHeight="1" x14ac:dyDescent="0.2">
      <c r="A44" s="604" t="s">
        <v>191</v>
      </c>
      <c r="B44" s="605"/>
      <c r="C44" s="605"/>
      <c r="D44" s="606"/>
      <c r="E44" s="113">
        <v>1.6684218133762827</v>
      </c>
      <c r="F44" s="115">
        <v>808</v>
      </c>
      <c r="G44" s="114">
        <v>810</v>
      </c>
      <c r="H44" s="114">
        <v>816</v>
      </c>
      <c r="I44" s="114">
        <v>802</v>
      </c>
      <c r="J44" s="140">
        <v>806</v>
      </c>
      <c r="K44" s="114">
        <v>2</v>
      </c>
      <c r="L44" s="116">
        <v>0.24813895781637718</v>
      </c>
    </row>
    <row r="45" spans="1:12" s="110" customFormat="1" ht="15" customHeight="1" x14ac:dyDescent="0.2">
      <c r="A45" s="120"/>
      <c r="B45" s="119"/>
      <c r="C45" s="258" t="s">
        <v>106</v>
      </c>
      <c r="E45" s="113">
        <v>65.841584158415841</v>
      </c>
      <c r="F45" s="115">
        <v>532</v>
      </c>
      <c r="G45" s="114">
        <v>536</v>
      </c>
      <c r="H45" s="114">
        <v>541</v>
      </c>
      <c r="I45" s="114">
        <v>532</v>
      </c>
      <c r="J45" s="140">
        <v>533</v>
      </c>
      <c r="K45" s="114">
        <v>-1</v>
      </c>
      <c r="L45" s="116">
        <v>-0.18761726078799248</v>
      </c>
    </row>
    <row r="46" spans="1:12" s="110" customFormat="1" ht="15" customHeight="1" x14ac:dyDescent="0.2">
      <c r="A46" s="123"/>
      <c r="B46" s="124"/>
      <c r="C46" s="260" t="s">
        <v>107</v>
      </c>
      <c r="D46" s="261"/>
      <c r="E46" s="125">
        <v>34.158415841584159</v>
      </c>
      <c r="F46" s="143">
        <v>276</v>
      </c>
      <c r="G46" s="144">
        <v>274</v>
      </c>
      <c r="H46" s="144">
        <v>275</v>
      </c>
      <c r="I46" s="144">
        <v>270</v>
      </c>
      <c r="J46" s="145">
        <v>273</v>
      </c>
      <c r="K46" s="144">
        <v>3</v>
      </c>
      <c r="L46" s="146">
        <v>1.098901098901099</v>
      </c>
    </row>
    <row r="47" spans="1:12" s="110" customFormat="1" ht="39" customHeight="1" x14ac:dyDescent="0.2">
      <c r="A47" s="604" t="s">
        <v>518</v>
      </c>
      <c r="B47" s="607"/>
      <c r="C47" s="607"/>
      <c r="D47" s="608"/>
      <c r="E47" s="113">
        <v>0.29527762291189164</v>
      </c>
      <c r="F47" s="115">
        <v>143</v>
      </c>
      <c r="G47" s="114">
        <v>148</v>
      </c>
      <c r="H47" s="114">
        <v>141</v>
      </c>
      <c r="I47" s="114">
        <v>146</v>
      </c>
      <c r="J47" s="140">
        <v>154</v>
      </c>
      <c r="K47" s="114">
        <v>-11</v>
      </c>
      <c r="L47" s="116">
        <v>-7.1428571428571432</v>
      </c>
    </row>
    <row r="48" spans="1:12" s="110" customFormat="1" ht="15" customHeight="1" x14ac:dyDescent="0.2">
      <c r="A48" s="120"/>
      <c r="B48" s="119"/>
      <c r="C48" s="258" t="s">
        <v>106</v>
      </c>
      <c r="E48" s="113">
        <v>43.356643356643353</v>
      </c>
      <c r="F48" s="115">
        <v>62</v>
      </c>
      <c r="G48" s="114">
        <v>65</v>
      </c>
      <c r="H48" s="114">
        <v>60</v>
      </c>
      <c r="I48" s="114">
        <v>65</v>
      </c>
      <c r="J48" s="140">
        <v>70</v>
      </c>
      <c r="K48" s="114">
        <v>-8</v>
      </c>
      <c r="L48" s="116">
        <v>-11.428571428571429</v>
      </c>
    </row>
    <row r="49" spans="1:12" s="110" customFormat="1" ht="15" customHeight="1" x14ac:dyDescent="0.2">
      <c r="A49" s="123"/>
      <c r="B49" s="124"/>
      <c r="C49" s="260" t="s">
        <v>107</v>
      </c>
      <c r="D49" s="261"/>
      <c r="E49" s="125">
        <v>56.643356643356647</v>
      </c>
      <c r="F49" s="143">
        <v>81</v>
      </c>
      <c r="G49" s="144">
        <v>83</v>
      </c>
      <c r="H49" s="144">
        <v>81</v>
      </c>
      <c r="I49" s="144">
        <v>81</v>
      </c>
      <c r="J49" s="145">
        <v>84</v>
      </c>
      <c r="K49" s="144">
        <v>-3</v>
      </c>
      <c r="L49" s="146">
        <v>-3.5714285714285716</v>
      </c>
    </row>
    <row r="50" spans="1:12" s="110" customFormat="1" ht="24.95" customHeight="1" x14ac:dyDescent="0.2">
      <c r="A50" s="609" t="s">
        <v>192</v>
      </c>
      <c r="B50" s="610"/>
      <c r="C50" s="610"/>
      <c r="D50" s="611"/>
      <c r="E50" s="262">
        <v>8.379276879555638</v>
      </c>
      <c r="F50" s="263">
        <v>4058</v>
      </c>
      <c r="G50" s="264">
        <v>4227</v>
      </c>
      <c r="H50" s="264">
        <v>4321</v>
      </c>
      <c r="I50" s="264">
        <v>3806</v>
      </c>
      <c r="J50" s="265">
        <v>3779</v>
      </c>
      <c r="K50" s="263">
        <v>279</v>
      </c>
      <c r="L50" s="266">
        <v>7.3829055305636411</v>
      </c>
    </row>
    <row r="51" spans="1:12" s="110" customFormat="1" ht="15" customHeight="1" x14ac:dyDescent="0.2">
      <c r="A51" s="120"/>
      <c r="B51" s="119"/>
      <c r="C51" s="258" t="s">
        <v>106</v>
      </c>
      <c r="E51" s="113">
        <v>62.050271069492361</v>
      </c>
      <c r="F51" s="115">
        <v>2518</v>
      </c>
      <c r="G51" s="114">
        <v>2623</v>
      </c>
      <c r="H51" s="114">
        <v>2677</v>
      </c>
      <c r="I51" s="114">
        <v>2339</v>
      </c>
      <c r="J51" s="140">
        <v>2358</v>
      </c>
      <c r="K51" s="114">
        <v>160</v>
      </c>
      <c r="L51" s="116">
        <v>6.7854113655640376</v>
      </c>
    </row>
    <row r="52" spans="1:12" s="110" customFormat="1" ht="15" customHeight="1" x14ac:dyDescent="0.2">
      <c r="A52" s="120"/>
      <c r="B52" s="119"/>
      <c r="C52" s="258" t="s">
        <v>107</v>
      </c>
      <c r="E52" s="113">
        <v>37.949728930507639</v>
      </c>
      <c r="F52" s="115">
        <v>1540</v>
      </c>
      <c r="G52" s="114">
        <v>1604</v>
      </c>
      <c r="H52" s="114">
        <v>1644</v>
      </c>
      <c r="I52" s="114">
        <v>1467</v>
      </c>
      <c r="J52" s="140">
        <v>1421</v>
      </c>
      <c r="K52" s="114">
        <v>119</v>
      </c>
      <c r="L52" s="116">
        <v>8.3743842364532028</v>
      </c>
    </row>
    <row r="53" spans="1:12" s="110" customFormat="1" ht="15" customHeight="1" x14ac:dyDescent="0.2">
      <c r="A53" s="120"/>
      <c r="B53" s="119"/>
      <c r="C53" s="258" t="s">
        <v>187</v>
      </c>
      <c r="D53" s="110" t="s">
        <v>193</v>
      </c>
      <c r="E53" s="113">
        <v>33.292262198127155</v>
      </c>
      <c r="F53" s="115">
        <v>1351</v>
      </c>
      <c r="G53" s="114">
        <v>1583</v>
      </c>
      <c r="H53" s="114">
        <v>1637</v>
      </c>
      <c r="I53" s="114">
        <v>1178</v>
      </c>
      <c r="J53" s="140">
        <v>1292</v>
      </c>
      <c r="K53" s="114">
        <v>59</v>
      </c>
      <c r="L53" s="116">
        <v>4.5665634674922604</v>
      </c>
    </row>
    <row r="54" spans="1:12" s="110" customFormat="1" ht="15" customHeight="1" x14ac:dyDescent="0.2">
      <c r="A54" s="120"/>
      <c r="B54" s="119"/>
      <c r="D54" s="267" t="s">
        <v>194</v>
      </c>
      <c r="E54" s="113">
        <v>66.543301258327162</v>
      </c>
      <c r="F54" s="115">
        <v>899</v>
      </c>
      <c r="G54" s="114">
        <v>1056</v>
      </c>
      <c r="H54" s="114">
        <v>1094</v>
      </c>
      <c r="I54" s="114">
        <v>801</v>
      </c>
      <c r="J54" s="140">
        <v>875</v>
      </c>
      <c r="K54" s="114">
        <v>24</v>
      </c>
      <c r="L54" s="116">
        <v>2.7428571428571429</v>
      </c>
    </row>
    <row r="55" spans="1:12" s="110" customFormat="1" ht="15" customHeight="1" x14ac:dyDescent="0.2">
      <c r="A55" s="120"/>
      <c r="B55" s="119"/>
      <c r="D55" s="267" t="s">
        <v>195</v>
      </c>
      <c r="E55" s="113">
        <v>33.456698741672838</v>
      </c>
      <c r="F55" s="115">
        <v>452</v>
      </c>
      <c r="G55" s="114">
        <v>527</v>
      </c>
      <c r="H55" s="114">
        <v>543</v>
      </c>
      <c r="I55" s="114">
        <v>377</v>
      </c>
      <c r="J55" s="140">
        <v>417</v>
      </c>
      <c r="K55" s="114">
        <v>35</v>
      </c>
      <c r="L55" s="116">
        <v>8.3932853717026372</v>
      </c>
    </row>
    <row r="56" spans="1:12" s="110" customFormat="1" ht="15" customHeight="1" x14ac:dyDescent="0.2">
      <c r="A56" s="120"/>
      <c r="B56" s="119" t="s">
        <v>196</v>
      </c>
      <c r="C56" s="258"/>
      <c r="E56" s="113">
        <v>70.001445414937336</v>
      </c>
      <c r="F56" s="115">
        <v>33901</v>
      </c>
      <c r="G56" s="114">
        <v>33694</v>
      </c>
      <c r="H56" s="114">
        <v>34087</v>
      </c>
      <c r="I56" s="114">
        <v>33853</v>
      </c>
      <c r="J56" s="140">
        <v>33309</v>
      </c>
      <c r="K56" s="114">
        <v>592</v>
      </c>
      <c r="L56" s="116">
        <v>1.7772974271217989</v>
      </c>
    </row>
    <row r="57" spans="1:12" s="110" customFormat="1" ht="15" customHeight="1" x14ac:dyDescent="0.2">
      <c r="A57" s="120"/>
      <c r="B57" s="119"/>
      <c r="C57" s="258" t="s">
        <v>106</v>
      </c>
      <c r="E57" s="113">
        <v>53.125276540515031</v>
      </c>
      <c r="F57" s="115">
        <v>18010</v>
      </c>
      <c r="G57" s="114">
        <v>17841</v>
      </c>
      <c r="H57" s="114">
        <v>18036</v>
      </c>
      <c r="I57" s="114">
        <v>17853</v>
      </c>
      <c r="J57" s="140">
        <v>17589</v>
      </c>
      <c r="K57" s="114">
        <v>421</v>
      </c>
      <c r="L57" s="116">
        <v>2.3935414179316616</v>
      </c>
    </row>
    <row r="58" spans="1:12" s="110" customFormat="1" ht="15" customHeight="1" x14ac:dyDescent="0.2">
      <c r="A58" s="120"/>
      <c r="B58" s="119"/>
      <c r="C58" s="258" t="s">
        <v>107</v>
      </c>
      <c r="E58" s="113">
        <v>46.874723459484969</v>
      </c>
      <c r="F58" s="115">
        <v>15891</v>
      </c>
      <c r="G58" s="114">
        <v>15853</v>
      </c>
      <c r="H58" s="114">
        <v>16051</v>
      </c>
      <c r="I58" s="114">
        <v>16000</v>
      </c>
      <c r="J58" s="140">
        <v>15720</v>
      </c>
      <c r="K58" s="114">
        <v>171</v>
      </c>
      <c r="L58" s="116">
        <v>1.0877862595419847</v>
      </c>
    </row>
    <row r="59" spans="1:12" s="110" customFormat="1" ht="15" customHeight="1" x14ac:dyDescent="0.2">
      <c r="A59" s="120"/>
      <c r="B59" s="119"/>
      <c r="C59" s="258" t="s">
        <v>105</v>
      </c>
      <c r="D59" s="110" t="s">
        <v>197</v>
      </c>
      <c r="E59" s="113">
        <v>91.820300286127249</v>
      </c>
      <c r="F59" s="115">
        <v>31128</v>
      </c>
      <c r="G59" s="114">
        <v>30966</v>
      </c>
      <c r="H59" s="114">
        <v>31333</v>
      </c>
      <c r="I59" s="114">
        <v>31098</v>
      </c>
      <c r="J59" s="140">
        <v>30593</v>
      </c>
      <c r="K59" s="114">
        <v>535</v>
      </c>
      <c r="L59" s="116">
        <v>1.7487660575948747</v>
      </c>
    </row>
    <row r="60" spans="1:12" s="110" customFormat="1" ht="15" customHeight="1" x14ac:dyDescent="0.2">
      <c r="A60" s="120"/>
      <c r="B60" s="119"/>
      <c r="C60" s="258"/>
      <c r="D60" s="267" t="s">
        <v>198</v>
      </c>
      <c r="E60" s="113">
        <v>53.218966846569003</v>
      </c>
      <c r="F60" s="115">
        <v>16566</v>
      </c>
      <c r="G60" s="114">
        <v>16429</v>
      </c>
      <c r="H60" s="114">
        <v>16609</v>
      </c>
      <c r="I60" s="114">
        <v>16431</v>
      </c>
      <c r="J60" s="140">
        <v>16202</v>
      </c>
      <c r="K60" s="114">
        <v>364</v>
      </c>
      <c r="L60" s="116">
        <v>2.2466362177508952</v>
      </c>
    </row>
    <row r="61" spans="1:12" s="110" customFormat="1" ht="15" customHeight="1" x14ac:dyDescent="0.2">
      <c r="A61" s="120"/>
      <c r="B61" s="119"/>
      <c r="C61" s="258"/>
      <c r="D61" s="267" t="s">
        <v>199</v>
      </c>
      <c r="E61" s="113">
        <v>46.781033153430997</v>
      </c>
      <c r="F61" s="115">
        <v>14562</v>
      </c>
      <c r="G61" s="114">
        <v>14537</v>
      </c>
      <c r="H61" s="114">
        <v>14724</v>
      </c>
      <c r="I61" s="114">
        <v>14667</v>
      </c>
      <c r="J61" s="140">
        <v>14391</v>
      </c>
      <c r="K61" s="114">
        <v>171</v>
      </c>
      <c r="L61" s="116">
        <v>1.1882426516572857</v>
      </c>
    </row>
    <row r="62" spans="1:12" s="110" customFormat="1" ht="15" customHeight="1" x14ac:dyDescent="0.2">
      <c r="A62" s="120"/>
      <c r="B62" s="119"/>
      <c r="C62" s="258"/>
      <c r="D62" s="258" t="s">
        <v>200</v>
      </c>
      <c r="E62" s="113">
        <v>8.179699713872747</v>
      </c>
      <c r="F62" s="115">
        <v>2773</v>
      </c>
      <c r="G62" s="114">
        <v>2728</v>
      </c>
      <c r="H62" s="114">
        <v>2754</v>
      </c>
      <c r="I62" s="114">
        <v>2755</v>
      </c>
      <c r="J62" s="140">
        <v>2716</v>
      </c>
      <c r="K62" s="114">
        <v>57</v>
      </c>
      <c r="L62" s="116">
        <v>2.0986745213549338</v>
      </c>
    </row>
    <row r="63" spans="1:12" s="110" customFormat="1" ht="15" customHeight="1" x14ac:dyDescent="0.2">
      <c r="A63" s="120"/>
      <c r="B63" s="119"/>
      <c r="C63" s="258"/>
      <c r="D63" s="267" t="s">
        <v>198</v>
      </c>
      <c r="E63" s="113">
        <v>52.073566534439237</v>
      </c>
      <c r="F63" s="115">
        <v>1444</v>
      </c>
      <c r="G63" s="114">
        <v>1412</v>
      </c>
      <c r="H63" s="114">
        <v>1427</v>
      </c>
      <c r="I63" s="114">
        <v>1422</v>
      </c>
      <c r="J63" s="140">
        <v>1387</v>
      </c>
      <c r="K63" s="114">
        <v>57</v>
      </c>
      <c r="L63" s="116">
        <v>4.1095890410958908</v>
      </c>
    </row>
    <row r="64" spans="1:12" s="110" customFormat="1" ht="15" customHeight="1" x14ac:dyDescent="0.2">
      <c r="A64" s="120"/>
      <c r="B64" s="119"/>
      <c r="C64" s="258"/>
      <c r="D64" s="267" t="s">
        <v>199</v>
      </c>
      <c r="E64" s="113">
        <v>47.926433465560763</v>
      </c>
      <c r="F64" s="115">
        <v>1329</v>
      </c>
      <c r="G64" s="114">
        <v>1316</v>
      </c>
      <c r="H64" s="114">
        <v>1327</v>
      </c>
      <c r="I64" s="114">
        <v>1333</v>
      </c>
      <c r="J64" s="140">
        <v>1329</v>
      </c>
      <c r="K64" s="114">
        <v>0</v>
      </c>
      <c r="L64" s="116">
        <v>0</v>
      </c>
    </row>
    <row r="65" spans="1:12" s="110" customFormat="1" ht="15" customHeight="1" x14ac:dyDescent="0.2">
      <c r="A65" s="120"/>
      <c r="B65" s="119" t="s">
        <v>201</v>
      </c>
      <c r="C65" s="258"/>
      <c r="E65" s="113">
        <v>12.308740630613888</v>
      </c>
      <c r="F65" s="115">
        <v>5961</v>
      </c>
      <c r="G65" s="114">
        <v>5903</v>
      </c>
      <c r="H65" s="114">
        <v>5887</v>
      </c>
      <c r="I65" s="114">
        <v>5852</v>
      </c>
      <c r="J65" s="140">
        <v>5777</v>
      </c>
      <c r="K65" s="114">
        <v>184</v>
      </c>
      <c r="L65" s="116">
        <v>3.1850441405573826</v>
      </c>
    </row>
    <row r="66" spans="1:12" s="110" customFormat="1" ht="15" customHeight="1" x14ac:dyDescent="0.2">
      <c r="A66" s="120"/>
      <c r="B66" s="119"/>
      <c r="C66" s="258" t="s">
        <v>106</v>
      </c>
      <c r="E66" s="113">
        <v>46.619694682100317</v>
      </c>
      <c r="F66" s="115">
        <v>2779</v>
      </c>
      <c r="G66" s="114">
        <v>2727</v>
      </c>
      <c r="H66" s="114">
        <v>2708</v>
      </c>
      <c r="I66" s="114">
        <v>2677</v>
      </c>
      <c r="J66" s="140">
        <v>2673</v>
      </c>
      <c r="K66" s="114">
        <v>106</v>
      </c>
      <c r="L66" s="116">
        <v>3.9655817433595213</v>
      </c>
    </row>
    <row r="67" spans="1:12" s="110" customFormat="1" ht="15" customHeight="1" x14ac:dyDescent="0.2">
      <c r="A67" s="120"/>
      <c r="B67" s="119"/>
      <c r="C67" s="258" t="s">
        <v>107</v>
      </c>
      <c r="E67" s="113">
        <v>53.380305317899683</v>
      </c>
      <c r="F67" s="115">
        <v>3182</v>
      </c>
      <c r="G67" s="114">
        <v>3176</v>
      </c>
      <c r="H67" s="114">
        <v>3179</v>
      </c>
      <c r="I67" s="114">
        <v>3175</v>
      </c>
      <c r="J67" s="140">
        <v>3104</v>
      </c>
      <c r="K67" s="114">
        <v>78</v>
      </c>
      <c r="L67" s="116">
        <v>2.5128865979381443</v>
      </c>
    </row>
    <row r="68" spans="1:12" s="110" customFormat="1" ht="15" customHeight="1" x14ac:dyDescent="0.2">
      <c r="A68" s="120"/>
      <c r="B68" s="119"/>
      <c r="C68" s="258" t="s">
        <v>105</v>
      </c>
      <c r="D68" s="110" t="s">
        <v>202</v>
      </c>
      <c r="E68" s="113">
        <v>14.913605099815467</v>
      </c>
      <c r="F68" s="115">
        <v>889</v>
      </c>
      <c r="G68" s="114">
        <v>880</v>
      </c>
      <c r="H68" s="114">
        <v>853</v>
      </c>
      <c r="I68" s="114">
        <v>818</v>
      </c>
      <c r="J68" s="140">
        <v>781</v>
      </c>
      <c r="K68" s="114">
        <v>108</v>
      </c>
      <c r="L68" s="116">
        <v>13.828425096030729</v>
      </c>
    </row>
    <row r="69" spans="1:12" s="110" customFormat="1" ht="15" customHeight="1" x14ac:dyDescent="0.2">
      <c r="A69" s="120"/>
      <c r="B69" s="119"/>
      <c r="C69" s="258"/>
      <c r="D69" s="267" t="s">
        <v>198</v>
      </c>
      <c r="E69" s="113">
        <v>49.381327334083238</v>
      </c>
      <c r="F69" s="115">
        <v>439</v>
      </c>
      <c r="G69" s="114">
        <v>438</v>
      </c>
      <c r="H69" s="114">
        <v>424</v>
      </c>
      <c r="I69" s="114">
        <v>408</v>
      </c>
      <c r="J69" s="140">
        <v>395</v>
      </c>
      <c r="K69" s="114">
        <v>44</v>
      </c>
      <c r="L69" s="116">
        <v>11.139240506329115</v>
      </c>
    </row>
    <row r="70" spans="1:12" s="110" customFormat="1" ht="15" customHeight="1" x14ac:dyDescent="0.2">
      <c r="A70" s="120"/>
      <c r="B70" s="119"/>
      <c r="C70" s="258"/>
      <c r="D70" s="267" t="s">
        <v>199</v>
      </c>
      <c r="E70" s="113">
        <v>50.618672665916762</v>
      </c>
      <c r="F70" s="115">
        <v>450</v>
      </c>
      <c r="G70" s="114">
        <v>442</v>
      </c>
      <c r="H70" s="114">
        <v>429</v>
      </c>
      <c r="I70" s="114">
        <v>410</v>
      </c>
      <c r="J70" s="140">
        <v>386</v>
      </c>
      <c r="K70" s="114">
        <v>64</v>
      </c>
      <c r="L70" s="116">
        <v>16.580310880829014</v>
      </c>
    </row>
    <row r="71" spans="1:12" s="110" customFormat="1" ht="15" customHeight="1" x14ac:dyDescent="0.2">
      <c r="A71" s="120"/>
      <c r="B71" s="119"/>
      <c r="C71" s="258"/>
      <c r="D71" s="110" t="s">
        <v>203</v>
      </c>
      <c r="E71" s="113">
        <v>79.902700889112566</v>
      </c>
      <c r="F71" s="115">
        <v>4763</v>
      </c>
      <c r="G71" s="114">
        <v>4731</v>
      </c>
      <c r="H71" s="114">
        <v>4735</v>
      </c>
      <c r="I71" s="114">
        <v>4739</v>
      </c>
      <c r="J71" s="140">
        <v>4710</v>
      </c>
      <c r="K71" s="114">
        <v>53</v>
      </c>
      <c r="L71" s="116">
        <v>1.1252653927813163</v>
      </c>
    </row>
    <row r="72" spans="1:12" s="110" customFormat="1" ht="15" customHeight="1" x14ac:dyDescent="0.2">
      <c r="A72" s="120"/>
      <c r="B72" s="119"/>
      <c r="C72" s="258"/>
      <c r="D72" s="267" t="s">
        <v>198</v>
      </c>
      <c r="E72" s="113">
        <v>45.538526138988033</v>
      </c>
      <c r="F72" s="115">
        <v>2169</v>
      </c>
      <c r="G72" s="114">
        <v>2126</v>
      </c>
      <c r="H72" s="114">
        <v>2119</v>
      </c>
      <c r="I72" s="114">
        <v>2108</v>
      </c>
      <c r="J72" s="140">
        <v>2123</v>
      </c>
      <c r="K72" s="114">
        <v>46</v>
      </c>
      <c r="L72" s="116">
        <v>2.1667451719265189</v>
      </c>
    </row>
    <row r="73" spans="1:12" s="110" customFormat="1" ht="15" customHeight="1" x14ac:dyDescent="0.2">
      <c r="A73" s="120"/>
      <c r="B73" s="119"/>
      <c r="C73" s="258"/>
      <c r="D73" s="267" t="s">
        <v>199</v>
      </c>
      <c r="E73" s="113">
        <v>54.461473861011967</v>
      </c>
      <c r="F73" s="115">
        <v>2594</v>
      </c>
      <c r="G73" s="114">
        <v>2605</v>
      </c>
      <c r="H73" s="114">
        <v>2616</v>
      </c>
      <c r="I73" s="114">
        <v>2631</v>
      </c>
      <c r="J73" s="140">
        <v>2587</v>
      </c>
      <c r="K73" s="114">
        <v>7</v>
      </c>
      <c r="L73" s="116">
        <v>0.27058368766911478</v>
      </c>
    </row>
    <row r="74" spans="1:12" s="110" customFormat="1" ht="15" customHeight="1" x14ac:dyDescent="0.2">
      <c r="A74" s="120"/>
      <c r="B74" s="119"/>
      <c r="C74" s="258"/>
      <c r="D74" s="110" t="s">
        <v>204</v>
      </c>
      <c r="E74" s="113">
        <v>5.1836940110719674</v>
      </c>
      <c r="F74" s="115">
        <v>309</v>
      </c>
      <c r="G74" s="114">
        <v>292</v>
      </c>
      <c r="H74" s="114">
        <v>299</v>
      </c>
      <c r="I74" s="114">
        <v>295</v>
      </c>
      <c r="J74" s="140">
        <v>286</v>
      </c>
      <c r="K74" s="114">
        <v>23</v>
      </c>
      <c r="L74" s="116">
        <v>8.0419580419580416</v>
      </c>
    </row>
    <row r="75" spans="1:12" s="110" customFormat="1" ht="15" customHeight="1" x14ac:dyDescent="0.2">
      <c r="A75" s="120"/>
      <c r="B75" s="119"/>
      <c r="C75" s="258"/>
      <c r="D75" s="267" t="s">
        <v>198</v>
      </c>
      <c r="E75" s="113">
        <v>55.339805825242721</v>
      </c>
      <c r="F75" s="115">
        <v>171</v>
      </c>
      <c r="G75" s="114">
        <v>163</v>
      </c>
      <c r="H75" s="114">
        <v>165</v>
      </c>
      <c r="I75" s="114">
        <v>161</v>
      </c>
      <c r="J75" s="140">
        <v>155</v>
      </c>
      <c r="K75" s="114">
        <v>16</v>
      </c>
      <c r="L75" s="116">
        <v>10.32258064516129</v>
      </c>
    </row>
    <row r="76" spans="1:12" s="110" customFormat="1" ht="15" customHeight="1" x14ac:dyDescent="0.2">
      <c r="A76" s="120"/>
      <c r="B76" s="119"/>
      <c r="C76" s="258"/>
      <c r="D76" s="267" t="s">
        <v>199</v>
      </c>
      <c r="E76" s="113">
        <v>44.660194174757279</v>
      </c>
      <c r="F76" s="115">
        <v>138</v>
      </c>
      <c r="G76" s="114">
        <v>129</v>
      </c>
      <c r="H76" s="114">
        <v>134</v>
      </c>
      <c r="I76" s="114">
        <v>134</v>
      </c>
      <c r="J76" s="140">
        <v>131</v>
      </c>
      <c r="K76" s="114">
        <v>7</v>
      </c>
      <c r="L76" s="116">
        <v>5.343511450381679</v>
      </c>
    </row>
    <row r="77" spans="1:12" s="110" customFormat="1" ht="15" customHeight="1" x14ac:dyDescent="0.2">
      <c r="A77" s="534"/>
      <c r="B77" s="119" t="s">
        <v>205</v>
      </c>
      <c r="C77" s="268"/>
      <c r="D77" s="182"/>
      <c r="E77" s="113">
        <v>9.3105370748931424</v>
      </c>
      <c r="F77" s="115">
        <v>4509</v>
      </c>
      <c r="G77" s="114">
        <v>4574</v>
      </c>
      <c r="H77" s="114">
        <v>4690</v>
      </c>
      <c r="I77" s="114">
        <v>4668</v>
      </c>
      <c r="J77" s="140">
        <v>4586</v>
      </c>
      <c r="K77" s="114">
        <v>-77</v>
      </c>
      <c r="L77" s="116">
        <v>-1.6790231138246838</v>
      </c>
    </row>
    <row r="78" spans="1:12" s="110" customFormat="1" ht="15" customHeight="1" x14ac:dyDescent="0.2">
      <c r="A78" s="120"/>
      <c r="B78" s="119"/>
      <c r="C78" s="268" t="s">
        <v>106</v>
      </c>
      <c r="D78" s="182"/>
      <c r="E78" s="113">
        <v>56.686626746506988</v>
      </c>
      <c r="F78" s="115">
        <v>2556</v>
      </c>
      <c r="G78" s="114">
        <v>2566</v>
      </c>
      <c r="H78" s="114">
        <v>2619</v>
      </c>
      <c r="I78" s="114">
        <v>2592</v>
      </c>
      <c r="J78" s="140">
        <v>2566</v>
      </c>
      <c r="K78" s="114">
        <v>-10</v>
      </c>
      <c r="L78" s="116">
        <v>-0.38971161340607952</v>
      </c>
    </row>
    <row r="79" spans="1:12" s="110" customFormat="1" ht="15" customHeight="1" x14ac:dyDescent="0.2">
      <c r="A79" s="123"/>
      <c r="B79" s="124"/>
      <c r="C79" s="260" t="s">
        <v>107</v>
      </c>
      <c r="D79" s="261"/>
      <c r="E79" s="125">
        <v>43.313373253493012</v>
      </c>
      <c r="F79" s="143">
        <v>1953</v>
      </c>
      <c r="G79" s="144">
        <v>2008</v>
      </c>
      <c r="H79" s="144">
        <v>2071</v>
      </c>
      <c r="I79" s="144">
        <v>2076</v>
      </c>
      <c r="J79" s="145">
        <v>2020</v>
      </c>
      <c r="K79" s="144">
        <v>-67</v>
      </c>
      <c r="L79" s="146">
        <v>-3.3168316831683167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48429</v>
      </c>
      <c r="E11" s="114">
        <v>48398</v>
      </c>
      <c r="F11" s="114">
        <v>48985</v>
      </c>
      <c r="G11" s="114">
        <v>48179</v>
      </c>
      <c r="H11" s="140">
        <v>47451</v>
      </c>
      <c r="I11" s="115">
        <v>978</v>
      </c>
      <c r="J11" s="116">
        <v>2.0610735284820132</v>
      </c>
    </row>
    <row r="12" spans="1:15" s="110" customFormat="1" ht="24.95" customHeight="1" x14ac:dyDescent="0.2">
      <c r="A12" s="193" t="s">
        <v>132</v>
      </c>
      <c r="B12" s="194" t="s">
        <v>133</v>
      </c>
      <c r="C12" s="113">
        <v>3.0684094241053912</v>
      </c>
      <c r="D12" s="115">
        <v>1486</v>
      </c>
      <c r="E12" s="114">
        <v>1400</v>
      </c>
      <c r="F12" s="114">
        <v>1565</v>
      </c>
      <c r="G12" s="114">
        <v>1532</v>
      </c>
      <c r="H12" s="140">
        <v>1489</v>
      </c>
      <c r="I12" s="115">
        <v>-3</v>
      </c>
      <c r="J12" s="116">
        <v>-0.20147750167897918</v>
      </c>
    </row>
    <row r="13" spans="1:15" s="110" customFormat="1" ht="24.95" customHeight="1" x14ac:dyDescent="0.2">
      <c r="A13" s="193" t="s">
        <v>134</v>
      </c>
      <c r="B13" s="199" t="s">
        <v>214</v>
      </c>
      <c r="C13" s="113">
        <v>2.258977059200066</v>
      </c>
      <c r="D13" s="115">
        <v>1094</v>
      </c>
      <c r="E13" s="114">
        <v>1099</v>
      </c>
      <c r="F13" s="114">
        <v>1098</v>
      </c>
      <c r="G13" s="114">
        <v>1090</v>
      </c>
      <c r="H13" s="140">
        <v>1086</v>
      </c>
      <c r="I13" s="115">
        <v>8</v>
      </c>
      <c r="J13" s="116">
        <v>0.73664825046040516</v>
      </c>
    </row>
    <row r="14" spans="1:15" s="287" customFormat="1" ht="24" customHeight="1" x14ac:dyDescent="0.2">
      <c r="A14" s="193" t="s">
        <v>215</v>
      </c>
      <c r="B14" s="199" t="s">
        <v>137</v>
      </c>
      <c r="C14" s="113">
        <v>24.012471866030683</v>
      </c>
      <c r="D14" s="115">
        <v>11629</v>
      </c>
      <c r="E14" s="114">
        <v>11575</v>
      </c>
      <c r="F14" s="114">
        <v>11514</v>
      </c>
      <c r="G14" s="114">
        <v>11321</v>
      </c>
      <c r="H14" s="140">
        <v>11286</v>
      </c>
      <c r="I14" s="115">
        <v>343</v>
      </c>
      <c r="J14" s="116">
        <v>3.0391635654793547</v>
      </c>
      <c r="K14" s="110"/>
      <c r="L14" s="110"/>
      <c r="M14" s="110"/>
      <c r="N14" s="110"/>
      <c r="O14" s="110"/>
    </row>
    <row r="15" spans="1:15" s="110" customFormat="1" ht="24.75" customHeight="1" x14ac:dyDescent="0.2">
      <c r="A15" s="193" t="s">
        <v>216</v>
      </c>
      <c r="B15" s="199" t="s">
        <v>217</v>
      </c>
      <c r="C15" s="113">
        <v>5.3645542959796817</v>
      </c>
      <c r="D15" s="115">
        <v>2598</v>
      </c>
      <c r="E15" s="114">
        <v>2619</v>
      </c>
      <c r="F15" s="114">
        <v>2686</v>
      </c>
      <c r="G15" s="114">
        <v>2631</v>
      </c>
      <c r="H15" s="140">
        <v>2632</v>
      </c>
      <c r="I15" s="115">
        <v>-34</v>
      </c>
      <c r="J15" s="116">
        <v>-1.2917933130699089</v>
      </c>
    </row>
    <row r="16" spans="1:15" s="287" customFormat="1" ht="24.95" customHeight="1" x14ac:dyDescent="0.2">
      <c r="A16" s="193" t="s">
        <v>218</v>
      </c>
      <c r="B16" s="199" t="s">
        <v>141</v>
      </c>
      <c r="C16" s="113">
        <v>13.460942823514836</v>
      </c>
      <c r="D16" s="115">
        <v>6519</v>
      </c>
      <c r="E16" s="114">
        <v>6459</v>
      </c>
      <c r="F16" s="114">
        <v>6348</v>
      </c>
      <c r="G16" s="114">
        <v>6247</v>
      </c>
      <c r="H16" s="140">
        <v>6218</v>
      </c>
      <c r="I16" s="115">
        <v>301</v>
      </c>
      <c r="J16" s="116">
        <v>4.8407848182695403</v>
      </c>
      <c r="K16" s="110"/>
      <c r="L16" s="110"/>
      <c r="M16" s="110"/>
      <c r="N16" s="110"/>
      <c r="O16" s="110"/>
    </row>
    <row r="17" spans="1:15" s="110" customFormat="1" ht="24.95" customHeight="1" x14ac:dyDescent="0.2">
      <c r="A17" s="193" t="s">
        <v>219</v>
      </c>
      <c r="B17" s="199" t="s">
        <v>220</v>
      </c>
      <c r="C17" s="113">
        <v>5.1869747465361664</v>
      </c>
      <c r="D17" s="115">
        <v>2512</v>
      </c>
      <c r="E17" s="114">
        <v>2497</v>
      </c>
      <c r="F17" s="114">
        <v>2480</v>
      </c>
      <c r="G17" s="114">
        <v>2443</v>
      </c>
      <c r="H17" s="140">
        <v>2436</v>
      </c>
      <c r="I17" s="115">
        <v>76</v>
      </c>
      <c r="J17" s="116">
        <v>3.1198686371100166</v>
      </c>
    </row>
    <row r="18" spans="1:15" s="287" customFormat="1" ht="24.95" customHeight="1" x14ac:dyDescent="0.2">
      <c r="A18" s="201" t="s">
        <v>144</v>
      </c>
      <c r="B18" s="202" t="s">
        <v>145</v>
      </c>
      <c r="C18" s="113">
        <v>9.2052282723161749</v>
      </c>
      <c r="D18" s="115">
        <v>4458</v>
      </c>
      <c r="E18" s="114">
        <v>4505</v>
      </c>
      <c r="F18" s="114">
        <v>4615</v>
      </c>
      <c r="G18" s="114">
        <v>4461</v>
      </c>
      <c r="H18" s="140">
        <v>4486</v>
      </c>
      <c r="I18" s="115">
        <v>-28</v>
      </c>
      <c r="J18" s="116">
        <v>-0.6241640659830584</v>
      </c>
      <c r="K18" s="110"/>
      <c r="L18" s="110"/>
      <c r="M18" s="110"/>
      <c r="N18" s="110"/>
      <c r="O18" s="110"/>
    </row>
    <row r="19" spans="1:15" s="110" customFormat="1" ht="24.95" customHeight="1" x14ac:dyDescent="0.2">
      <c r="A19" s="193" t="s">
        <v>146</v>
      </c>
      <c r="B19" s="199" t="s">
        <v>147</v>
      </c>
      <c r="C19" s="113">
        <v>11.23293894154329</v>
      </c>
      <c r="D19" s="115">
        <v>5440</v>
      </c>
      <c r="E19" s="114">
        <v>5439</v>
      </c>
      <c r="F19" s="114">
        <v>5550</v>
      </c>
      <c r="G19" s="114">
        <v>5509</v>
      </c>
      <c r="H19" s="140">
        <v>5388</v>
      </c>
      <c r="I19" s="115">
        <v>52</v>
      </c>
      <c r="J19" s="116">
        <v>0.96510764662212323</v>
      </c>
    </row>
    <row r="20" spans="1:15" s="287" customFormat="1" ht="24.95" customHeight="1" x14ac:dyDescent="0.2">
      <c r="A20" s="193" t="s">
        <v>148</v>
      </c>
      <c r="B20" s="199" t="s">
        <v>149</v>
      </c>
      <c r="C20" s="113">
        <v>4.7223770881083649</v>
      </c>
      <c r="D20" s="115">
        <v>2287</v>
      </c>
      <c r="E20" s="114">
        <v>2300</v>
      </c>
      <c r="F20" s="114">
        <v>2165</v>
      </c>
      <c r="G20" s="114">
        <v>2067</v>
      </c>
      <c r="H20" s="140">
        <v>2057</v>
      </c>
      <c r="I20" s="115">
        <v>230</v>
      </c>
      <c r="J20" s="116">
        <v>11.18133203694701</v>
      </c>
      <c r="K20" s="110"/>
      <c r="L20" s="110"/>
      <c r="M20" s="110"/>
      <c r="N20" s="110"/>
      <c r="O20" s="110"/>
    </row>
    <row r="21" spans="1:15" s="110" customFormat="1" ht="24.95" customHeight="1" x14ac:dyDescent="0.2">
      <c r="A21" s="201" t="s">
        <v>150</v>
      </c>
      <c r="B21" s="202" t="s">
        <v>151</v>
      </c>
      <c r="C21" s="113">
        <v>5.3831382023167933</v>
      </c>
      <c r="D21" s="115">
        <v>2607</v>
      </c>
      <c r="E21" s="114">
        <v>2599</v>
      </c>
      <c r="F21" s="114">
        <v>2848</v>
      </c>
      <c r="G21" s="114">
        <v>2835</v>
      </c>
      <c r="H21" s="140">
        <v>2529</v>
      </c>
      <c r="I21" s="115">
        <v>78</v>
      </c>
      <c r="J21" s="116">
        <v>3.0842230130486357</v>
      </c>
    </row>
    <row r="22" spans="1:15" s="110" customFormat="1" ht="24.95" customHeight="1" x14ac:dyDescent="0.2">
      <c r="A22" s="201" t="s">
        <v>152</v>
      </c>
      <c r="B22" s="199" t="s">
        <v>153</v>
      </c>
      <c r="C22" s="113">
        <v>0.67728014206363951</v>
      </c>
      <c r="D22" s="115">
        <v>328</v>
      </c>
      <c r="E22" s="114">
        <v>313</v>
      </c>
      <c r="F22" s="114">
        <v>318</v>
      </c>
      <c r="G22" s="114">
        <v>307</v>
      </c>
      <c r="H22" s="140">
        <v>287</v>
      </c>
      <c r="I22" s="115">
        <v>41</v>
      </c>
      <c r="J22" s="116">
        <v>14.285714285714286</v>
      </c>
    </row>
    <row r="23" spans="1:15" s="110" customFormat="1" ht="24.95" customHeight="1" x14ac:dyDescent="0.2">
      <c r="A23" s="193" t="s">
        <v>154</v>
      </c>
      <c r="B23" s="199" t="s">
        <v>155</v>
      </c>
      <c r="C23" s="113">
        <v>1.1831753701294678</v>
      </c>
      <c r="D23" s="115">
        <v>573</v>
      </c>
      <c r="E23" s="114">
        <v>564</v>
      </c>
      <c r="F23" s="114">
        <v>571</v>
      </c>
      <c r="G23" s="114">
        <v>563</v>
      </c>
      <c r="H23" s="140">
        <v>566</v>
      </c>
      <c r="I23" s="115">
        <v>7</v>
      </c>
      <c r="J23" s="116">
        <v>1.2367491166077738</v>
      </c>
    </row>
    <row r="24" spans="1:15" s="110" customFormat="1" ht="24.95" customHeight="1" x14ac:dyDescent="0.2">
      <c r="A24" s="193" t="s">
        <v>156</v>
      </c>
      <c r="B24" s="199" t="s">
        <v>221</v>
      </c>
      <c r="C24" s="113">
        <v>3.3120650849697495</v>
      </c>
      <c r="D24" s="115">
        <v>1604</v>
      </c>
      <c r="E24" s="114">
        <v>1622</v>
      </c>
      <c r="F24" s="114">
        <v>1650</v>
      </c>
      <c r="G24" s="114">
        <v>1604</v>
      </c>
      <c r="H24" s="140">
        <v>1600</v>
      </c>
      <c r="I24" s="115">
        <v>4</v>
      </c>
      <c r="J24" s="116">
        <v>0.25</v>
      </c>
    </row>
    <row r="25" spans="1:15" s="110" customFormat="1" ht="24.95" customHeight="1" x14ac:dyDescent="0.2">
      <c r="A25" s="193" t="s">
        <v>222</v>
      </c>
      <c r="B25" s="204" t="s">
        <v>159</v>
      </c>
      <c r="C25" s="113">
        <v>4.2061574676330302</v>
      </c>
      <c r="D25" s="115">
        <v>2037</v>
      </c>
      <c r="E25" s="114">
        <v>2113</v>
      </c>
      <c r="F25" s="114">
        <v>2197</v>
      </c>
      <c r="G25" s="114">
        <v>2191</v>
      </c>
      <c r="H25" s="140">
        <v>2124</v>
      </c>
      <c r="I25" s="115">
        <v>-87</v>
      </c>
      <c r="J25" s="116">
        <v>-4.0960451977401133</v>
      </c>
    </row>
    <row r="26" spans="1:15" s="110" customFormat="1" ht="24.95" customHeight="1" x14ac:dyDescent="0.2">
      <c r="A26" s="201">
        <v>782.78300000000002</v>
      </c>
      <c r="B26" s="203" t="s">
        <v>160</v>
      </c>
      <c r="C26" s="113">
        <v>1.7262384108695203</v>
      </c>
      <c r="D26" s="115">
        <v>836</v>
      </c>
      <c r="E26" s="114">
        <v>809</v>
      </c>
      <c r="F26" s="114">
        <v>837</v>
      </c>
      <c r="G26" s="114">
        <v>785</v>
      </c>
      <c r="H26" s="140">
        <v>732</v>
      </c>
      <c r="I26" s="115">
        <v>104</v>
      </c>
      <c r="J26" s="116">
        <v>14.207650273224044</v>
      </c>
    </row>
    <row r="27" spans="1:15" s="110" customFormat="1" ht="24.95" customHeight="1" x14ac:dyDescent="0.2">
      <c r="A27" s="193" t="s">
        <v>161</v>
      </c>
      <c r="B27" s="199" t="s">
        <v>223</v>
      </c>
      <c r="C27" s="113">
        <v>5.0403683743211714</v>
      </c>
      <c r="D27" s="115">
        <v>2441</v>
      </c>
      <c r="E27" s="114">
        <v>2423</v>
      </c>
      <c r="F27" s="114">
        <v>2410</v>
      </c>
      <c r="G27" s="114">
        <v>2344</v>
      </c>
      <c r="H27" s="140">
        <v>2322</v>
      </c>
      <c r="I27" s="115">
        <v>119</v>
      </c>
      <c r="J27" s="116">
        <v>5.1248923341946595</v>
      </c>
    </row>
    <row r="28" spans="1:15" s="110" customFormat="1" ht="24.95" customHeight="1" x14ac:dyDescent="0.2">
      <c r="A28" s="193" t="s">
        <v>163</v>
      </c>
      <c r="B28" s="199" t="s">
        <v>164</v>
      </c>
      <c r="C28" s="113">
        <v>4.7678044147101941</v>
      </c>
      <c r="D28" s="115">
        <v>2309</v>
      </c>
      <c r="E28" s="114">
        <v>2302</v>
      </c>
      <c r="F28" s="114">
        <v>2279</v>
      </c>
      <c r="G28" s="114">
        <v>2251</v>
      </c>
      <c r="H28" s="140">
        <v>2248</v>
      </c>
      <c r="I28" s="115">
        <v>61</v>
      </c>
      <c r="J28" s="116">
        <v>2.7135231316725981</v>
      </c>
    </row>
    <row r="29" spans="1:15" s="110" customFormat="1" ht="24.95" customHeight="1" x14ac:dyDescent="0.2">
      <c r="A29" s="193">
        <v>86</v>
      </c>
      <c r="B29" s="199" t="s">
        <v>165</v>
      </c>
      <c r="C29" s="113">
        <v>6.5642486939643598</v>
      </c>
      <c r="D29" s="115">
        <v>3179</v>
      </c>
      <c r="E29" s="114">
        <v>3177</v>
      </c>
      <c r="F29" s="114">
        <v>3156</v>
      </c>
      <c r="G29" s="114">
        <v>3092</v>
      </c>
      <c r="H29" s="140">
        <v>3086</v>
      </c>
      <c r="I29" s="115">
        <v>93</v>
      </c>
      <c r="J29" s="116">
        <v>3.0136098509397278</v>
      </c>
    </row>
    <row r="30" spans="1:15" s="110" customFormat="1" ht="24.95" customHeight="1" x14ac:dyDescent="0.2">
      <c r="A30" s="193">
        <v>87.88</v>
      </c>
      <c r="B30" s="204" t="s">
        <v>166</v>
      </c>
      <c r="C30" s="113">
        <v>9.6326581180697524</v>
      </c>
      <c r="D30" s="115">
        <v>4665</v>
      </c>
      <c r="E30" s="114">
        <v>4672</v>
      </c>
      <c r="F30" s="114">
        <v>4676</v>
      </c>
      <c r="G30" s="114">
        <v>4607</v>
      </c>
      <c r="H30" s="140">
        <v>4585</v>
      </c>
      <c r="I30" s="115">
        <v>80</v>
      </c>
      <c r="J30" s="116">
        <v>1.7448200654307524</v>
      </c>
    </row>
    <row r="31" spans="1:15" s="110" customFormat="1" ht="24.95" customHeight="1" x14ac:dyDescent="0.2">
      <c r="A31" s="193" t="s">
        <v>167</v>
      </c>
      <c r="B31" s="199" t="s">
        <v>168</v>
      </c>
      <c r="C31" s="113">
        <v>3.0064630696483512</v>
      </c>
      <c r="D31" s="115">
        <v>1456</v>
      </c>
      <c r="E31" s="114">
        <v>1486</v>
      </c>
      <c r="F31" s="114">
        <v>1536</v>
      </c>
      <c r="G31" s="114">
        <v>1620</v>
      </c>
      <c r="H31" s="140">
        <v>1580</v>
      </c>
      <c r="I31" s="115">
        <v>-124</v>
      </c>
      <c r="J31" s="116">
        <v>-7.8481012658227849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3.0684094241053912</v>
      </c>
      <c r="D34" s="115">
        <v>1486</v>
      </c>
      <c r="E34" s="114">
        <v>1400</v>
      </c>
      <c r="F34" s="114">
        <v>1565</v>
      </c>
      <c r="G34" s="114">
        <v>1532</v>
      </c>
      <c r="H34" s="140">
        <v>1489</v>
      </c>
      <c r="I34" s="115">
        <v>-3</v>
      </c>
      <c r="J34" s="116">
        <v>-0.20147750167897918</v>
      </c>
    </row>
    <row r="35" spans="1:10" s="110" customFormat="1" ht="24.95" customHeight="1" x14ac:dyDescent="0.2">
      <c r="A35" s="292" t="s">
        <v>171</v>
      </c>
      <c r="B35" s="293" t="s">
        <v>172</v>
      </c>
      <c r="C35" s="113">
        <v>35.476677197546927</v>
      </c>
      <c r="D35" s="115">
        <v>17181</v>
      </c>
      <c r="E35" s="114">
        <v>17179</v>
      </c>
      <c r="F35" s="114">
        <v>17227</v>
      </c>
      <c r="G35" s="114">
        <v>16872</v>
      </c>
      <c r="H35" s="140">
        <v>16858</v>
      </c>
      <c r="I35" s="115">
        <v>323</v>
      </c>
      <c r="J35" s="116">
        <v>1.9160042709692728</v>
      </c>
    </row>
    <row r="36" spans="1:10" s="110" customFormat="1" ht="24.95" customHeight="1" x14ac:dyDescent="0.2">
      <c r="A36" s="294" t="s">
        <v>173</v>
      </c>
      <c r="B36" s="295" t="s">
        <v>174</v>
      </c>
      <c r="C36" s="125">
        <v>61.454913378347683</v>
      </c>
      <c r="D36" s="143">
        <v>29762</v>
      </c>
      <c r="E36" s="144">
        <v>29819</v>
      </c>
      <c r="F36" s="144">
        <v>30193</v>
      </c>
      <c r="G36" s="144">
        <v>29775</v>
      </c>
      <c r="H36" s="145">
        <v>29104</v>
      </c>
      <c r="I36" s="143">
        <v>658</v>
      </c>
      <c r="J36" s="146">
        <v>2.2608576140736667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2020-09-25T12:56:32Z</dcterms:created>
  <dcterms:modified xsi:type="dcterms:W3CDTF">2020-09-28T08:13:09Z</dcterms:modified>
</cp:coreProperties>
</file>