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I42" i="24"/>
  <c r="G42" i="24"/>
  <c r="C42" i="24"/>
  <c r="M42" i="24" s="1"/>
  <c r="B42" i="24"/>
  <c r="D42" i="24" s="1"/>
  <c r="K41" i="24"/>
  <c r="H41" i="24"/>
  <c r="F41" i="24"/>
  <c r="C41" i="24"/>
  <c r="B41" i="24"/>
  <c r="D41" i="24" s="1"/>
  <c r="L40" i="24"/>
  <c r="I40" i="24"/>
  <c r="G40" i="24"/>
  <c r="C40" i="24"/>
  <c r="M40" i="24" s="1"/>
  <c r="B40" i="24"/>
  <c r="D40" i="24" s="1"/>
  <c r="C37" i="24"/>
  <c r="M36" i="24"/>
  <c r="L36" i="24"/>
  <c r="K36" i="24"/>
  <c r="J36" i="24"/>
  <c r="I36" i="24"/>
  <c r="H36" i="24"/>
  <c r="G36" i="24"/>
  <c r="F36" i="24"/>
  <c r="E36" i="24"/>
  <c r="D36" i="24"/>
  <c r="K57" i="15"/>
  <c r="L57" i="15" s="1"/>
  <c r="C39" i="24"/>
  <c r="C38" i="24"/>
  <c r="C35" i="24"/>
  <c r="C34" i="24"/>
  <c r="G34" i="24" s="1"/>
  <c r="C33" i="24"/>
  <c r="C32" i="24"/>
  <c r="C31" i="24"/>
  <c r="I31" i="24" s="1"/>
  <c r="C30" i="24"/>
  <c r="C29" i="24"/>
  <c r="C28" i="24"/>
  <c r="M28" i="24" s="1"/>
  <c r="C27" i="24"/>
  <c r="C26" i="24"/>
  <c r="G26" i="24" s="1"/>
  <c r="C25" i="24"/>
  <c r="C24" i="24"/>
  <c r="C23" i="24"/>
  <c r="C22" i="24"/>
  <c r="C21" i="24"/>
  <c r="C20" i="24"/>
  <c r="M20" i="24" s="1"/>
  <c r="C19" i="24"/>
  <c r="C18" i="24"/>
  <c r="G18" i="24" s="1"/>
  <c r="C17" i="24"/>
  <c r="C16" i="24"/>
  <c r="C15" i="24"/>
  <c r="C9" i="24"/>
  <c r="C8" i="24"/>
  <c r="M8" i="24" s="1"/>
  <c r="C7" i="24"/>
  <c r="B38" i="24"/>
  <c r="B37" i="24"/>
  <c r="B35" i="24"/>
  <c r="B34" i="24"/>
  <c r="B33" i="24"/>
  <c r="B32" i="24"/>
  <c r="B31" i="24"/>
  <c r="B30" i="24"/>
  <c r="B29" i="24"/>
  <c r="B28" i="24"/>
  <c r="B27" i="24"/>
  <c r="B26" i="24"/>
  <c r="B25" i="24"/>
  <c r="B24" i="24"/>
  <c r="B23" i="24"/>
  <c r="K23" i="24" s="1"/>
  <c r="B22" i="24"/>
  <c r="B21" i="24"/>
  <c r="B20" i="24"/>
  <c r="B19" i="24"/>
  <c r="B18" i="24"/>
  <c r="B17" i="24"/>
  <c r="B16" i="24"/>
  <c r="B15" i="24"/>
  <c r="K15" i="24" s="1"/>
  <c r="B9" i="24"/>
  <c r="B8" i="24"/>
  <c r="B7" i="24"/>
  <c r="E18" i="24" l="1"/>
  <c r="F7" i="24"/>
  <c r="D7" i="24"/>
  <c r="J7" i="24"/>
  <c r="H7" i="24"/>
  <c r="K7" i="24"/>
  <c r="G21" i="24"/>
  <c r="M21" i="24"/>
  <c r="E21" i="24"/>
  <c r="L21" i="24"/>
  <c r="I21" i="24"/>
  <c r="I24" i="24"/>
  <c r="L24" i="24"/>
  <c r="M24" i="24"/>
  <c r="G24" i="24"/>
  <c r="E24" i="24"/>
  <c r="G9" i="24"/>
  <c r="M9" i="24"/>
  <c r="E9" i="24"/>
  <c r="L9" i="24"/>
  <c r="I9" i="24"/>
  <c r="K8" i="24"/>
  <c r="J8" i="24"/>
  <c r="H8" i="24"/>
  <c r="F8" i="24"/>
  <c r="D8" i="24"/>
  <c r="K20" i="24"/>
  <c r="J20" i="24"/>
  <c r="H20" i="24"/>
  <c r="F20" i="24"/>
  <c r="D20" i="24"/>
  <c r="H37" i="24"/>
  <c r="F37" i="24"/>
  <c r="D37" i="24"/>
  <c r="J37" i="24"/>
  <c r="K37" i="24"/>
  <c r="I16" i="24"/>
  <c r="L16" i="24"/>
  <c r="M16" i="24"/>
  <c r="G16" i="24"/>
  <c r="E16" i="24"/>
  <c r="I32" i="24"/>
  <c r="L32" i="24"/>
  <c r="M32" i="24"/>
  <c r="G32" i="24"/>
  <c r="E32" i="24"/>
  <c r="G29" i="24"/>
  <c r="M29" i="24"/>
  <c r="E29" i="24"/>
  <c r="L29" i="24"/>
  <c r="I29" i="24"/>
  <c r="K28" i="24"/>
  <c r="J28" i="24"/>
  <c r="H28" i="24"/>
  <c r="F28" i="24"/>
  <c r="D28" i="24"/>
  <c r="G35" i="24"/>
  <c r="M35" i="24"/>
  <c r="E35" i="24"/>
  <c r="L35" i="24"/>
  <c r="I35" i="24"/>
  <c r="F27" i="24"/>
  <c r="D27" i="24"/>
  <c r="J27" i="24"/>
  <c r="H27" i="24"/>
  <c r="K27" i="24"/>
  <c r="F17" i="24"/>
  <c r="D17" i="24"/>
  <c r="J17" i="24"/>
  <c r="H17" i="24"/>
  <c r="K17" i="24"/>
  <c r="K26" i="24"/>
  <c r="J26" i="24"/>
  <c r="H26" i="24"/>
  <c r="F26" i="24"/>
  <c r="D26" i="24"/>
  <c r="G25" i="24"/>
  <c r="M25" i="24"/>
  <c r="E25" i="24"/>
  <c r="L25" i="24"/>
  <c r="I25" i="24"/>
  <c r="I37" i="24"/>
  <c r="G37" i="24"/>
  <c r="L37" i="24"/>
  <c r="M37" i="24"/>
  <c r="F21" i="24"/>
  <c r="D21" i="24"/>
  <c r="J21" i="24"/>
  <c r="H21" i="24"/>
  <c r="K21" i="24"/>
  <c r="G23" i="24"/>
  <c r="M23" i="24"/>
  <c r="E23" i="24"/>
  <c r="L23" i="24"/>
  <c r="K63" i="24"/>
  <c r="I63" i="24"/>
  <c r="K18" i="24"/>
  <c r="J18" i="24"/>
  <c r="H18" i="24"/>
  <c r="F18" i="24"/>
  <c r="D18" i="24"/>
  <c r="G17" i="24"/>
  <c r="M17" i="24"/>
  <c r="E17" i="24"/>
  <c r="L17" i="24"/>
  <c r="I17" i="24"/>
  <c r="I41" i="24"/>
  <c r="G41" i="24"/>
  <c r="L41" i="24"/>
  <c r="M41" i="24"/>
  <c r="K58" i="24"/>
  <c r="I58" i="24"/>
  <c r="J58" i="24"/>
  <c r="K74" i="24"/>
  <c r="I74" i="24"/>
  <c r="J74" i="24"/>
  <c r="F33" i="24"/>
  <c r="D33" i="24"/>
  <c r="J33" i="24"/>
  <c r="H33" i="24"/>
  <c r="K33" i="24"/>
  <c r="I20" i="24"/>
  <c r="L20" i="24"/>
  <c r="E20" i="24"/>
  <c r="G20" i="24"/>
  <c r="I39" i="24"/>
  <c r="G39" i="24"/>
  <c r="L39" i="24"/>
  <c r="E39" i="24"/>
  <c r="F9" i="24"/>
  <c r="D9" i="24"/>
  <c r="J9" i="24"/>
  <c r="H9" i="24"/>
  <c r="K9" i="24"/>
  <c r="F31" i="24"/>
  <c r="D31" i="24"/>
  <c r="J31" i="24"/>
  <c r="H31" i="24"/>
  <c r="D38" i="24"/>
  <c r="K38" i="24"/>
  <c r="J38" i="24"/>
  <c r="H38" i="24"/>
  <c r="F38" i="24"/>
  <c r="G7" i="24"/>
  <c r="M7" i="24"/>
  <c r="E7" i="24"/>
  <c r="L7" i="24"/>
  <c r="I7" i="24"/>
  <c r="G27" i="24"/>
  <c r="M27" i="24"/>
  <c r="E27" i="24"/>
  <c r="L27" i="24"/>
  <c r="I27" i="24"/>
  <c r="K31" i="24"/>
  <c r="M39" i="24"/>
  <c r="E41" i="24"/>
  <c r="F15" i="24"/>
  <c r="D15" i="24"/>
  <c r="J15" i="24"/>
  <c r="H15" i="24"/>
  <c r="E37" i="24"/>
  <c r="K16" i="24"/>
  <c r="J16" i="24"/>
  <c r="H16" i="24"/>
  <c r="F16" i="24"/>
  <c r="D16" i="24"/>
  <c r="F19" i="24"/>
  <c r="D19" i="24"/>
  <c r="J19" i="24"/>
  <c r="H19" i="24"/>
  <c r="K19" i="24"/>
  <c r="F25" i="24"/>
  <c r="D25" i="24"/>
  <c r="J25" i="24"/>
  <c r="H25" i="24"/>
  <c r="K25" i="24"/>
  <c r="K34" i="24"/>
  <c r="J34" i="24"/>
  <c r="H34" i="24"/>
  <c r="F34" i="24"/>
  <c r="D34" i="24"/>
  <c r="G15" i="24"/>
  <c r="M15" i="24"/>
  <c r="E15" i="24"/>
  <c r="L15" i="24"/>
  <c r="I18" i="24"/>
  <c r="L18" i="24"/>
  <c r="M18" i="24"/>
  <c r="G33" i="24"/>
  <c r="M33" i="24"/>
  <c r="E33" i="24"/>
  <c r="L33" i="24"/>
  <c r="I33" i="24"/>
  <c r="I23" i="24"/>
  <c r="E34" i="24"/>
  <c r="K55" i="24"/>
  <c r="I55" i="24"/>
  <c r="K71" i="24"/>
  <c r="I71" i="24"/>
  <c r="K24" i="24"/>
  <c r="J24" i="24"/>
  <c r="H24" i="24"/>
  <c r="F24" i="24"/>
  <c r="D24" i="24"/>
  <c r="I26" i="24"/>
  <c r="L26" i="24"/>
  <c r="M26" i="24"/>
  <c r="F23" i="24"/>
  <c r="D23" i="24"/>
  <c r="J23" i="24"/>
  <c r="H23" i="24"/>
  <c r="F29" i="24"/>
  <c r="D29" i="24"/>
  <c r="J29" i="24"/>
  <c r="H29" i="24"/>
  <c r="K29" i="24"/>
  <c r="K32" i="24"/>
  <c r="J32" i="24"/>
  <c r="H32" i="24"/>
  <c r="F32" i="24"/>
  <c r="D32" i="24"/>
  <c r="F35" i="24"/>
  <c r="D35" i="24"/>
  <c r="J35" i="24"/>
  <c r="H35" i="24"/>
  <c r="K35" i="24"/>
  <c r="G19" i="24"/>
  <c r="M19" i="24"/>
  <c r="E19" i="24"/>
  <c r="L19" i="24"/>
  <c r="I19" i="24"/>
  <c r="I28" i="24"/>
  <c r="L28" i="24"/>
  <c r="E28" i="24"/>
  <c r="G28" i="24"/>
  <c r="G31" i="24"/>
  <c r="M31" i="24"/>
  <c r="E31" i="24"/>
  <c r="L31" i="24"/>
  <c r="I34" i="24"/>
  <c r="L34" i="24"/>
  <c r="M34" i="24"/>
  <c r="M38" i="24"/>
  <c r="E38" i="24"/>
  <c r="L38" i="24"/>
  <c r="I38" i="24"/>
  <c r="G38" i="24"/>
  <c r="I15" i="24"/>
  <c r="E26" i="24"/>
  <c r="K66" i="24"/>
  <c r="I66" i="24"/>
  <c r="J66" i="24"/>
  <c r="J77" i="24"/>
  <c r="B14" i="24"/>
  <c r="B6" i="24"/>
  <c r="K22" i="24"/>
  <c r="J22" i="24"/>
  <c r="H22" i="24"/>
  <c r="F22" i="24"/>
  <c r="D22" i="24"/>
  <c r="K30" i="24"/>
  <c r="J30" i="24"/>
  <c r="H30" i="24"/>
  <c r="F30" i="24"/>
  <c r="D30" i="24"/>
  <c r="B45" i="24"/>
  <c r="B39" i="24"/>
  <c r="I8" i="24"/>
  <c r="L8" i="24"/>
  <c r="G8" i="24"/>
  <c r="K53" i="24"/>
  <c r="I53" i="24"/>
  <c r="K61" i="24"/>
  <c r="I61" i="24"/>
  <c r="K69" i="24"/>
  <c r="I69" i="24"/>
  <c r="K52" i="24"/>
  <c r="I52" i="24"/>
  <c r="K60" i="24"/>
  <c r="I60" i="24"/>
  <c r="K68" i="24"/>
  <c r="I68" i="24"/>
  <c r="C14" i="24"/>
  <c r="C6" i="24"/>
  <c r="I22" i="24"/>
  <c r="L22" i="24"/>
  <c r="I30" i="24"/>
  <c r="L30" i="24"/>
  <c r="I43" i="24"/>
  <c r="G43" i="24"/>
  <c r="L43" i="24"/>
  <c r="K57" i="24"/>
  <c r="I57" i="24"/>
  <c r="K65" i="24"/>
  <c r="I65" i="24"/>
  <c r="K73" i="24"/>
  <c r="I73" i="24"/>
  <c r="E22" i="24"/>
  <c r="E30" i="24"/>
  <c r="K54" i="24"/>
  <c r="I54" i="24"/>
  <c r="K62" i="24"/>
  <c r="I62" i="24"/>
  <c r="K70" i="24"/>
  <c r="I70" i="24"/>
  <c r="G22" i="24"/>
  <c r="G30" i="24"/>
  <c r="C45" i="24"/>
  <c r="K51" i="24"/>
  <c r="I51" i="24"/>
  <c r="K59" i="24"/>
  <c r="I59" i="24"/>
  <c r="K67" i="24"/>
  <c r="I67" i="24"/>
  <c r="K75" i="24"/>
  <c r="I75" i="24"/>
  <c r="I77" i="24" s="1"/>
  <c r="E8" i="24"/>
  <c r="M22" i="24"/>
  <c r="M30" i="24"/>
  <c r="K56" i="24"/>
  <c r="I56" i="24"/>
  <c r="K64" i="24"/>
  <c r="I64" i="24"/>
  <c r="K72" i="24"/>
  <c r="I72" i="24"/>
  <c r="F40" i="24"/>
  <c r="J41" i="24"/>
  <c r="F42" i="24"/>
  <c r="J43" i="24"/>
  <c r="F44" i="24"/>
  <c r="H40" i="24"/>
  <c r="H42" i="24"/>
  <c r="H44" i="24"/>
  <c r="J40" i="24"/>
  <c r="J42" i="24"/>
  <c r="J44" i="24"/>
  <c r="K40" i="24"/>
  <c r="K42" i="24"/>
  <c r="K44" i="24"/>
  <c r="L42" i="24"/>
  <c r="L44" i="24"/>
  <c r="E40" i="24"/>
  <c r="E42" i="24"/>
  <c r="E44" i="24"/>
  <c r="K14" i="24" l="1"/>
  <c r="J14" i="24"/>
  <c r="H14" i="24"/>
  <c r="F14" i="24"/>
  <c r="D14" i="24"/>
  <c r="K6" i="24"/>
  <c r="J6" i="24"/>
  <c r="H6" i="24"/>
  <c r="F6" i="24"/>
  <c r="D6" i="24"/>
  <c r="J79" i="24"/>
  <c r="I79" i="24"/>
  <c r="I45" i="24"/>
  <c r="G45" i="24"/>
  <c r="L45" i="24"/>
  <c r="E45" i="24"/>
  <c r="M45" i="24"/>
  <c r="I6" i="24"/>
  <c r="L6" i="24"/>
  <c r="M6" i="24"/>
  <c r="G6" i="24"/>
  <c r="E6" i="24"/>
  <c r="K77" i="24"/>
  <c r="I14" i="24"/>
  <c r="L14" i="24"/>
  <c r="M14" i="24"/>
  <c r="G14" i="24"/>
  <c r="E14" i="24"/>
  <c r="H39" i="24"/>
  <c r="F39" i="24"/>
  <c r="D39" i="24"/>
  <c r="J39" i="24"/>
  <c r="K39" i="24"/>
  <c r="H45" i="24"/>
  <c r="F45" i="24"/>
  <c r="D45" i="24"/>
  <c r="J45" i="24"/>
  <c r="K45" i="24"/>
  <c r="K79" i="24" l="1"/>
  <c r="K78" i="24"/>
  <c r="I78" i="24"/>
  <c r="J78" i="24"/>
  <c r="I83" i="24" l="1"/>
  <c r="I82" i="24"/>
  <c r="I81" i="24"/>
</calcChain>
</file>

<file path=xl/sharedStrings.xml><?xml version="1.0" encoding="utf-8"?>
<sst xmlns="http://schemas.openxmlformats.org/spreadsheetml/2006/main" count="1714" uniqueCount="521">
  <si>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</si>
  <si>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</si>
  <si>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</si>
  <si>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</si>
  <si>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</si>
  <si>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</si>
  <si>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</si>
  <si>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</si>
  <si>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</si>
  <si>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</si>
  <si>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</si>
  <si>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</si>
  <si>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</si>
  <si>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Ludwigslust-Parchim (13076)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</si>
  <si>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</si>
  <si>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</si>
  <si>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</si>
  <si>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</si>
  <si>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</si>
  <si>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</si>
  <si>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</si>
  <si>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</si>
  <si>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</si>
  <si>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</si>
  <si>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</si>
  <si>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</si>
  <si>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</si>
  <si>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</si>
  <si>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</si>
  <si>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</si>
  <si>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</si>
  <si>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</si>
  <si>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</si>
  <si>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</si>
  <si>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</si>
  <si>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</si>
  <si>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</si>
  <si>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</si>
  <si>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</si>
  <si>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</si>
  <si>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</si>
  <si>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</si>
  <si>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</si>
  <si>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</si>
  <si>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</si>
  <si>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</si>
  <si>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</si>
  <si>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</si>
  <si>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</si>
  <si>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</si>
  <si>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</si>
  <si>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</si>
  <si>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</si>
  <si>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</si>
  <si>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</si>
  <si>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</si>
  <si>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</si>
  <si>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</si>
  <si>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</si>
  <si>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</si>
  <si>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</si>
  <si>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</si>
  <si>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</si>
  <si>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</si>
  <si>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</si>
  <si>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</si>
  <si>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</si>
  <si>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</si>
  <si>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</si>
  <si>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</si>
  <si>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</si>
  <si>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</si>
  <si>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</si>
  <si>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</si>
  <si>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</si>
  <si>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</si>
  <si>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</si>
  <si>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</si>
  <si>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</si>
  <si>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</si>
  <si>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</si>
  <si>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</si>
  <si>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</si>
  <si>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</si>
  <si>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</si>
  <si>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</si>
  <si>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</si>
  <si>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</si>
  <si>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</si>
  <si>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</si>
  <si>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</si>
  <si>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</si>
  <si>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Ludwigslust-Parchim (13076);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</si>
  <si>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</si>
  <si>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</si>
  <si>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</si>
  <si>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</si>
  <si>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</si>
  <si>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</si>
  <si>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</si>
  <si>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</si>
  <si>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</si>
  <si>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</si>
  <si>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</si>
  <si>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</si>
  <si>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</si>
  <si>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</si>
  <si>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</si>
  <si>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</si>
  <si>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</si>
  <si>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</si>
  <si>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</si>
  <si>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</si>
  <si>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</si>
  <si>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</si>
  <si>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</si>
  <si>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</si>
  <si>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</si>
  <si>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</si>
  <si>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</si>
  <si>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</si>
  <si>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</si>
  <si>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</si>
  <si>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</si>
  <si>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</si>
  <si>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</si>
  <si>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</si>
  <si>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</si>
  <si>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</si>
  <si>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Mecklenburg-Vorpommern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</si>
  <si>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</si>
  <si>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</si>
  <si>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</si>
  <si>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</si>
  <si>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</si>
  <si>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</si>
  <si>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</si>
  <si>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</si>
  <si>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</si>
  <si>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</si>
  <si>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</si>
  <si>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</si>
  <si>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</si>
  <si>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</si>
  <si>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</si>
  <si>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</si>
  <si>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</si>
  <si>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</si>
  <si>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</si>
  <si>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</si>
  <si>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</si>
  <si>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</si>
  <si>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</si>
  <si>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</si>
  <si>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</si>
  <si>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</si>
  <si>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</si>
  <si>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</si>
  <si>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</si>
  <si>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</si>
  <si>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</si>
  <si>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</si>
  <si>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</si>
  <si>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</si>
  <si>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</si>
  <si>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</si>
  <si>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</si>
  <si>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</si>
  <si>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</si>
  <si>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</si>
  <si>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</si>
  <si>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</si>
  <si>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</si>
  <si>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</si>
  <si>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</si>
  <si>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</si>
  <si>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</si>
  <si>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</si>
  <si>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</si>
  <si>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</si>
  <si>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</si>
  <si>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</si>
  <si>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</si>
  <si>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Ludwigslust-Parchim (13076)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</si>
  <si>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</si>
  <si>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</si>
  <si>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</si>
  <si>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</si>
  <si>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</si>
  <si>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</si>
  <si>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</si>
  <si>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</si>
  <si>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</si>
  <si>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</si>
  <si>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</si>
  <si>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</si>
  <si>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</si>
  <si>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</si>
  <si>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</si>
  <si>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</si>
  <si>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</si>
  <si>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</si>
  <si>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</si>
  <si>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</si>
  <si>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</si>
  <si>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</si>
  <si>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</si>
  <si>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</si>
  <si>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</si>
  <si>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</si>
  <si>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</si>
  <si>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</si>
  <si>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</si>
  <si>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</si>
  <si>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</si>
  <si>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</si>
  <si>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</si>
  <si>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</si>
  <si>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</si>
  <si>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</si>
  <si>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</si>
  <si>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</si>
  <si>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</si>
  <si>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</si>
  <si>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</si>
  <si>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</si>
  <si>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</si>
  <si>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</si>
  <si>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</si>
  <si>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</si>
  <si>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</si>
  <si>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</si>
  <si>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</si>
  <si>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</si>
  <si>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</si>
  <si>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</si>
  <si>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</si>
  <si>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</si>
  <si>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</si>
  <si>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</si>
  <si>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</si>
  <si>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</si>
  <si>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</si>
  <si>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</si>
  <si>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</si>
  <si>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</si>
  <si>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</si>
  <si>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</si>
  <si>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</si>
  <si>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</si>
  <si>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</si>
  <si>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</si>
  <si>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</si>
  <si>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</si>
  <si>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</si>
  <si>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</si>
  <si>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</si>
  <si>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</si>
  <si>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</si>
  <si>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</si>
  <si>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</si>
  <si>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</si>
  <si>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</si>
  <si>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</si>
  <si>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</si>
  <si>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</si>
  <si>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</si>
  <si>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</si>
  <si>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</si>
  <si>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</si>
  <si>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</si>
  <si>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</si>
  <si>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</si>
  <si>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</si>
  <si>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</si>
  <si>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</si>
  <si>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</si>
  <si>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</si>
  <si>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</si>
  <si>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</si>
  <si>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</si>
  <si>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</si>
  <si>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</si>
  <si>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</si>
  <si>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</si>
  <si>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</si>
  <si>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</si>
  <si>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</si>
  <si>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</si>
  <si>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</si>
  <si>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</si>
  <si>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</si>
  <si>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</si>
  <si>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</si>
  <si>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</si>
  <si>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</si>
  <si>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</si>
  <si>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</si>
  <si>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</si>
  <si>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</si>
  <si>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</si>
  <si>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</si>
  <si>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</si>
  <si>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</si>
  <si>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</si>
  <si>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</si>
  <si>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</si>
  <si>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</si>
  <si>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</si>
  <si>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</si>
  <si>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</si>
  <si>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</si>
  <si>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</si>
  <si>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</si>
  <si>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</si>
  <si>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</si>
  <si>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</si>
  <si>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</si>
  <si>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</si>
  <si>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</si>
  <si>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</si>
  <si>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</si>
  <si>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</si>
  <si>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</si>
  <si>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</si>
  <si>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</si>
  <si>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</si>
  <si>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</si>
  <si>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</si>
  <si>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</si>
  <si>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</si>
  <si>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</si>
  <si>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</si>
  <si>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</si>
  <si>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</si>
  <si>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</si>
  <si>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</si>
  <si>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</si>
  <si>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</si>
  <si>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</si>
  <si>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</si>
  <si>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</si>
  <si>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</si>
  <si>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</si>
  <si>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</si>
  <si>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</si>
  <si>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</si>
  <si>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</si>
  <si>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</si>
  <si>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</si>
  <si>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</si>
  <si>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</si>
  <si>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</si>
  <si>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</si>
  <si>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</si>
  <si>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</si>
  <si>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</si>
  <si>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</si>
  <si>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</si>
  <si>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</si>
  <si>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</si>
  <si>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</si>
  <si>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</si>
  <si>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</si>
  <si>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</si>
  <si>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</si>
  <si>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</si>
  <si>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</si>
  <si>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</si>
  <si>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</si>
  <si>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</si>
  <si>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</si>
  <si>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</si>
  <si>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Ludwigslust-Parchim (13076);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</si>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</sst>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{FD2BF733-EB9C-4B8F-B08B-1B65A6D42D75}</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9998-433C-9E3E-43D5AD6EF59E}"/>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{F607418B-0DFF-46A1-A0CA-0D382FBF2402}</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9998-433C-9E3E-43D5AD6EF59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{0628B778-642A-478D-A96E-906ABC149229}</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9998-433C-9E3E-43D5AD6EF59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{EA3BCA20-7389-40D6-80FF-77A4A8F865CF}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998-433C-9E3E-43D5AD6EF59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-0.20574250182882223</c:v>
                </c:pt>
                <c:pt idx="1">
                  <c:v>0.69046051187497259</c:v>
                </c:pt>
                <c:pt idx="2">
                  <c:v>0.95490282911153723</c:v>
                </c:pt>
                <c:pt idx="3">
                  <c:v>1.0875687030768</c:v>
                </c:pt>
              </c:numCache>
            </c:numRef>
          </c:val>
          <c:extLst>
            <c:ext xmlns:c16="http://schemas.microsoft.com/office/drawing/2014/chart" uri="{C3380CC4-5D6E-409C-BE32-E72D297353CC}">
              <c16:uniqueId val="{00000004-9998-433C-9E3E-43D5AD6EF59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{7C2A283B-4081-4E25-A139-CEC94217E2D0}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998-433C-9E3E-43D5AD6EF59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{A9FCC905-A197-4863-9F43-949BD0B3BF55}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998-433C-9E3E-43D5AD6EF59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{4F368936-505D-4DC2-9E74-67F3EF52CA82}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998-433C-9E3E-43D5AD6EF59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{A847BE9B-748C-45FE-B05A-EF7D504294B4}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998-433C-9E3E-43D5AD6EF5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998-433C-9E3E-43D5AD6EF59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998-433C-9E3E-43D5AD6EF59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{0F6880FB-7FE9-477B-A350-ADA6B1EB3841}</c15:txfldGUID>
                      <c15:f>Daten_Diagramme!$E$6</c15:f>
                      <c15:dlblFieldTableCache>
                        <c:ptCount val="1"/>
                        <c:pt idx="0">
                          <c:v>-5.4</c:v>
                        </c:pt>
                      </c15:dlblFieldTableCache>
                    </c15:dlblFTEntry>
                  </c15:dlblFieldTable>
                  <c15:showDataLabelsRange val="0"/>
                </c:ext>
                <c:ext xmlns:c16="http://schemas.microsoft.com/office/drawing/2014/chart" uri="{C3380CC4-5D6E-409C-BE32-E72D297353CC}">
                  <c16:uniqueId val="{00000000-86DB-4A51-8995-ED9F8CB9D4EB}"/>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{8BA0E472-0E58-40FC-BAFB-AA1ABF0519DB}</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86DB-4A51-8995-ED9F8CB9D4E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{21415B3E-D628-4315-B341-3F814E2ABD9C}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86DB-4A51-8995-ED9F8CB9D4E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{A0546E53-AA89-4CA8-9B33-CE02BE343471}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6DB-4A51-8995-ED9F8CB9D4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-5.3751605210053199</c:v>
                </c:pt>
                <c:pt idx="1">
                  <c:v>-2.7334199949911153</c:v>
                </c:pt>
                <c:pt idx="2">
                  <c:v>-3.6279896103654186</c:v>
                </c:pt>
                <c:pt idx="3">
                  <c:v>-2.8655893304673015</c:v>
                </c:pt>
              </c:numCache>
            </c:numRef>
          </c:val>
          <c:extLst>
            <c:ext xmlns:c16="http://schemas.microsoft.com/office/drawing/2014/chart" uri="{C3380CC4-5D6E-409C-BE32-E72D297353CC}">
              <c16:uniqueId val="{00000004-86DB-4A51-8995-ED9F8CB9D4E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{C33B26BD-3A04-41FA-8266-E126E9BFB9BF}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6DB-4A51-8995-ED9F8CB9D4E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{025943EB-EB3F-48E4-B451-FC71759D5EF8}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6DB-4A51-8995-ED9F8CB9D4E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{7F64ECE6-F797-4632-B1DC-BD7FB34A9E17}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6DB-4A51-8995-ED9F8CB9D4E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{B3542AEE-DB24-44C3-A102-7CFD80F2D6CE}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6DB-4A51-8995-ED9F8CB9D4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6DB-4A51-8995-ED9F8CB9D4E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6DB-4A51-8995-ED9F8CB9D4E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{AE1C58B7-FD7B-4576-A378-99AC76A90550}</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1B92-407C-BA17-41AB53288896}"/>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{32F767DC-33BF-4F19-90F1-F2BDC9FB2A66}</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1B92-407C-BA17-41AB53288896}"/>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{0A00694A-CC12-43D5-95D5-748B4B8843EA}</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1B92-407C-BA17-41AB53288896}"/>
                </c:ext>
              </c:extLst>
            </c:dLbl>
            <c:dLbl>
              <c:idx val="3"/>
              <c:tx>
                <c:strRef>
                  <c:f>Daten_Diagramme!$D$17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{F034179A-D7A7-4C46-BB2E-1C1373DDFA2B}</c15:txfldGUID>
                      <c15:f>Daten_Diagramme!$D$17</c15:f>
                      <c15:dlblFieldTableCache>
                        <c:ptCount val="1"/>
                        <c:pt idx="0">
                          <c:v>-1.8</c:v>
                        </c:pt>
                      </c15:dlblFieldTableCache>
                    </c15:dlblFTEntry>
                  </c15:dlblFieldTable>
                  <c15:showDataLabelsRange val="0"/>
                </c:ext>
                <c:ext xmlns:c16="http://schemas.microsoft.com/office/drawing/2014/chart" uri="{C3380CC4-5D6E-409C-BE32-E72D297353CC}">
                  <c16:uniqueId val="{00000003-1B92-407C-BA17-41AB53288896}"/>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{E0EC4F4B-96FD-4342-B50D-30C743D68A41}</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1B92-407C-BA17-41AB53288896}"/>
                </c:ext>
              </c:extLst>
            </c:dLbl>
            <c:dLbl>
              <c:idx val="5"/>
              <c:tx>
                <c:strRef>
                  <c:f>Daten_Diagramme!$D$19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{F8FA8D6F-0197-4B40-A574-870FF949B3D2}</c15:txfldGUID>
                      <c15:f>Daten_Diagramme!$D$19</c15:f>
                      <c15:dlblFieldTableCache>
                        <c:ptCount val="1"/>
                        <c:pt idx="0">
                          <c:v>-4.2</c:v>
                        </c:pt>
                      </c15:dlblFieldTableCache>
                    </c15:dlblFTEntry>
                  </c15:dlblFieldTable>
                  <c15:showDataLabelsRange val="0"/>
                </c:ext>
                <c:ext xmlns:c16="http://schemas.microsoft.com/office/drawing/2014/chart" uri="{C3380CC4-5D6E-409C-BE32-E72D297353CC}">
                  <c16:uniqueId val="{00000005-1B92-407C-BA17-41AB53288896}"/>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{AB9348DF-90DE-4F8B-A0A4-A81664DB814F}</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1B92-407C-BA17-41AB53288896}"/>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{5BFDB0B3-B302-45F3-99EE-70D8BFC6F3F8}</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1B92-407C-BA17-41AB53288896}"/>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{10096F05-6732-42DE-98C2-701C9024DCF8}</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1B92-407C-BA17-41AB53288896}"/>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{0EF714CB-05F3-4AED-8F6A-BE0024838013}</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1B92-407C-BA17-41AB53288896}"/>
                </c:ext>
              </c:extLst>
            </c:dLbl>
            <c:dLbl>
              <c:idx val="10"/>
              <c:tx>
                <c:strRef>
                  <c:f>Daten_Diagramme!$D$24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{16223194-95BB-4FC3-8BD0-53C948AB3C15}</c15:txfldGUID>
                      <c15:f>Daten_Diagramme!$D$24</c15:f>
                      <c15:dlblFieldTableCache>
                        <c:ptCount val="1"/>
                        <c:pt idx="0">
                          <c:v>4.5</c:v>
                        </c:pt>
                      </c15:dlblFieldTableCache>
                    </c15:dlblFTEntry>
                  </c15:dlblFieldTable>
                  <c15:showDataLabelsRange val="0"/>
                </c:ext>
                <c:ext xmlns:c16="http://schemas.microsoft.com/office/drawing/2014/chart" uri="{C3380CC4-5D6E-409C-BE32-E72D297353CC}">
                  <c16:uniqueId val="{0000000A-1B92-407C-BA17-41AB53288896}"/>
                </c:ext>
              </c:extLst>
            </c:dLbl>
            <c:dLbl>
              <c:idx val="11"/>
              <c:tx>
                <c:strRef>
                  <c:f>Daten_Diagramme!$D$25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{4EAE5EB4-E567-40E4-87A7-7905290B4B95}</c15:txfldGUID>
                      <c15:f>Daten_Diagramme!$D$25</c15:f>
                      <c15:dlblFieldTableCache>
                        <c:ptCount val="1"/>
                        <c:pt idx="0">
                          <c:v>-5.4</c:v>
                        </c:pt>
                      </c15:dlblFieldTableCache>
                    </c15:dlblFTEntry>
                  </c15:dlblFieldTable>
                  <c15:showDataLabelsRange val="0"/>
                </c:ext>
                <c:ext xmlns:c16="http://schemas.microsoft.com/office/drawing/2014/chart" uri="{C3380CC4-5D6E-409C-BE32-E72D297353CC}">
                  <c16:uniqueId val="{0000000B-1B92-407C-BA17-41AB53288896}"/>
                </c:ext>
              </c:extLst>
            </c:dLbl>
            <c:dLbl>
              <c:idx val="12"/>
              <c:tx>
                <c:strRef>
                  <c:f>Daten_Diagramme!$D$26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{618A40F3-F3AC-4C29-ACCE-EE8C2E980776}</c15:txfldGUID>
                      <c15:f>Daten_Diagramme!$D$26</c15:f>
                      <c15:dlblFieldTableCache>
                        <c:ptCount val="1"/>
                        <c:pt idx="0">
                          <c:v>-2.6</c:v>
                        </c:pt>
                      </c15:dlblFieldTableCache>
                    </c15:dlblFTEntry>
                  </c15:dlblFieldTable>
                  <c15:showDataLabelsRange val="0"/>
                </c:ext>
                <c:ext xmlns:c16="http://schemas.microsoft.com/office/drawing/2014/chart" uri="{C3380CC4-5D6E-409C-BE32-E72D297353CC}">
                  <c16:uniqueId val="{0000000C-1B92-407C-BA17-41AB53288896}"/>
                </c:ext>
              </c:extLst>
            </c:dLbl>
            <c:dLbl>
              <c:idx val="13"/>
              <c:tx>
                <c:strRef>
                  <c:f>Daten_Diagramme!$D$27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{0453827C-7E99-4AA9-940B-7AD4178966CF}</c15:txfldGUID>
                      <c15:f>Daten_Diagramme!$D$27</c15:f>
                      <c15:dlblFieldTableCache>
                        <c:ptCount val="1"/>
                        <c:pt idx="0">
                          <c:v>4.4</c:v>
                        </c:pt>
                      </c15:dlblFieldTableCache>
                    </c15:dlblFTEntry>
                  </c15:dlblFieldTable>
                  <c15:showDataLabelsRange val="0"/>
                </c:ext>
                <c:ext xmlns:c16="http://schemas.microsoft.com/office/drawing/2014/chart" uri="{C3380CC4-5D6E-409C-BE32-E72D297353CC}">
                  <c16:uniqueId val="{0000000D-1B92-407C-BA17-41AB53288896}"/>
                </c:ext>
              </c:extLst>
            </c:dLbl>
            <c:dLbl>
              <c:idx val="14"/>
              <c:tx>
                <c:strRef>
                  <c:f>Daten_Diagramme!$D$28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{84343386-34B7-4DF3-956D-D9B5B4C52322}</c15:txfldGUID>
                      <c15:f>Daten_Diagramme!$D$28</c15:f>
                      <c15:dlblFieldTableCache>
                        <c:ptCount val="1"/>
                        <c:pt idx="0">
                          <c:v>-1.3</c:v>
                        </c:pt>
                      </c15:dlblFieldTableCache>
                    </c15:dlblFTEntry>
                  </c15:dlblFieldTable>
                  <c15:showDataLabelsRange val="0"/>
                </c:ext>
                <c:ext xmlns:c16="http://schemas.microsoft.com/office/drawing/2014/chart" uri="{C3380CC4-5D6E-409C-BE32-E72D297353CC}">
                  <c16:uniqueId val="{0000000E-1B92-407C-BA17-41AB53288896}"/>
                </c:ext>
              </c:extLst>
            </c:dLbl>
            <c:dLbl>
              <c:idx val="15"/>
              <c:tx>
                <c:strRef>
                  <c:f>Daten_Diagramme!$D$29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{A559C7AB-DF1A-4CBE-9BA1-DFBF8720F0CA}</c15:txfldGUID>
                      <c15:f>Daten_Diagramme!$D$29</c15:f>
                      <c15:dlblFieldTableCache>
                        <c:ptCount val="1"/>
                        <c:pt idx="0">
                          <c:v>6.3</c:v>
                        </c:pt>
                      </c15:dlblFieldTableCache>
                    </c15:dlblFTEntry>
                  </c15:dlblFieldTable>
                  <c15:showDataLabelsRange val="0"/>
                </c:ext>
                <c:ext xmlns:c16="http://schemas.microsoft.com/office/drawing/2014/chart" uri="{C3380CC4-5D6E-409C-BE32-E72D297353CC}">
                  <c16:uniqueId val="{0000000F-1B92-407C-BA17-41AB53288896}"/>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{0692DB17-2728-489C-9AC0-93FC3B703EF5}</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1B92-407C-BA17-41AB53288896}"/>
                </c:ext>
              </c:extLst>
            </c:dLbl>
            <c:dLbl>
              <c:idx val="17"/>
              <c:tx>
                <c:strRef>
                  <c:f>Daten_Diagramme!$D$31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{1E417957-40C8-4552-AEE3-02EB83CB05F9}</c15:txfldGUID>
                      <c15:f>Daten_Diagramme!$D$31</c15:f>
                      <c15:dlblFieldTableCache>
                        <c:ptCount val="1"/>
                        <c:pt idx="0">
                          <c:v>-1.0</c:v>
                        </c:pt>
                      </c15:dlblFieldTableCache>
                    </c15:dlblFTEntry>
                  </c15:dlblFieldTable>
                  <c15:showDataLabelsRange val="0"/>
                </c:ext>
                <c:ext xmlns:c16="http://schemas.microsoft.com/office/drawing/2014/chart" uri="{C3380CC4-5D6E-409C-BE32-E72D297353CC}">
                  <c16:uniqueId val="{00000011-1B92-407C-BA17-41AB53288896}"/>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{BBA71168-7982-4F05-A00E-B4DCF9EA8447}</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1B92-407C-BA17-41AB53288896}"/>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{4146F9F3-0F34-43DC-AD2C-2B9912E510F3}</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1B92-407C-BA17-41AB53288896}"/>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{82955954-958A-4F21-8C53-3D39BB64C75A}</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1B92-407C-BA17-41AB53288896}"/>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{D54D0F1B-2984-4131-AEA9-CC24D9C5CDEA}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B92-407C-BA17-41AB5328889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{3BB10CEC-256C-4056-8B78-18763F55F42C}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B92-407C-BA17-41AB53288896}"/>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{3BFCDB8C-D62B-4338-A080-AC970C1A0913}</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1B92-407C-BA17-41AB53288896}"/>
                </c:ext>
              </c:extLst>
            </c:dLbl>
            <c:dLbl>
              <c:idx val="24"/>
              <c:layout>
                <c:manualLayout>
                  <c:x val="4.7769028871392123E-3"/>
                  <c:y val="-4.6876052205785108E-5"/>
                </c:manualLayout>
              </c:layout>
              <c:tx>
                <c:strRef>
                  <c:f>Daten_Diagramme!$D$38</c:f>
                  <c:strCache>
                    <c:ptCount val="1"/>
                    <c:pt idx="0">
                      <c:v>-1.8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{B25C7426-D409-4796-BCAF-349B8CBCD410}</c15:txfldGUID>
                      <c15:f>Daten_Diagramme!$D$38</c15:f>
                      <c15:dlblFieldTableCache>
                        <c:ptCount val="1"/>
                        <c:pt idx="0">
                          <c:v>-1.8</c:v>
                        </c:pt>
                      </c15:dlblFieldTableCache>
                    </c15:dlblFTEntry>
                  </c15:dlblFieldTable>
                  <c15:showDataLabelsRange val="0"/>
                </c:ext>
                <c:ext xmlns:c16="http://schemas.microsoft.com/office/drawing/2014/chart" uri="{C3380CC4-5D6E-409C-BE32-E72D297353CC}">
                  <c16:uniqueId val="{00000018-1B92-407C-BA17-41AB53288896}"/>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{E01E4794-C76A-4F23-8854-C707F3FBAA88}</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1B92-407C-BA17-41AB5328889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{9A8775E8-4FDC-42EB-8426-ACD24AAFDE6D}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B92-407C-BA17-41AB5328889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{18631422-B103-4A6C-BF56-B7F44A05391C}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B92-407C-BA17-41AB5328889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{75EB3B9F-C476-4770-9214-7CAECBC7D3D3}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B92-407C-BA17-41AB5328889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{38F78B5F-994B-41DC-95DE-537DED31F8C7}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B92-407C-BA17-41AB5328889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{5C4EE93E-2670-4FF6-BE78-E1074B6FA325}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B92-407C-BA17-41AB53288896}"/>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{CFF9BDF5-FB31-45C4-9470-A6F2A78F9CEC}</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1B92-407C-BA17-41AB532888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-0.20574250182882223</c:v>
                </c:pt>
                <c:pt idx="1">
                  <c:v>1.1885467314964884</c:v>
                </c:pt>
                <c:pt idx="2">
                  <c:v>-0.53097345132743368</c:v>
                </c:pt>
                <c:pt idx="3">
                  <c:v>-1.8302260465751554</c:v>
                </c:pt>
                <c:pt idx="4">
                  <c:v>-1.5089784216085711</c:v>
                </c:pt>
                <c:pt idx="5">
                  <c:v>-4.2462451325792694</c:v>
                </c:pt>
                <c:pt idx="6">
                  <c:v>2.3255813953488373</c:v>
                </c:pt>
                <c:pt idx="7">
                  <c:v>-1.989795918367347</c:v>
                </c:pt>
                <c:pt idx="8">
                  <c:v>1.1998545630832627</c:v>
                </c:pt>
                <c:pt idx="9">
                  <c:v>-9.9083477830071834E-2</c:v>
                </c:pt>
                <c:pt idx="10">
                  <c:v>4.5108971109984797</c:v>
                </c:pt>
                <c:pt idx="11">
                  <c:v>-5.3658536585365857</c:v>
                </c:pt>
                <c:pt idx="12">
                  <c:v>-2.6049204052098407</c:v>
                </c:pt>
                <c:pt idx="13">
                  <c:v>4.3966323666978484</c:v>
                </c:pt>
                <c:pt idx="14">
                  <c:v>-1.3264554163596167</c:v>
                </c:pt>
                <c:pt idx="15">
                  <c:v>6.2695924764890281</c:v>
                </c:pt>
                <c:pt idx="16">
                  <c:v>2.0398132219218481</c:v>
                </c:pt>
                <c:pt idx="17">
                  <c:v>-0.98170459616242745</c:v>
                </c:pt>
                <c:pt idx="18">
                  <c:v>0.75725704669751792</c:v>
                </c:pt>
                <c:pt idx="19">
                  <c:v>-1.7994858611825193</c:v>
                </c:pt>
                <c:pt idx="20">
                  <c:v>-0.58441558441558439</c:v>
                </c:pt>
                <c:pt idx="21">
                  <c:v>0</c:v>
                </c:pt>
                <c:pt idx="23">
                  <c:v>1.1885467314964884</c:v>
                </c:pt>
                <c:pt idx="24">
                  <c:v>-1.8057543989285549</c:v>
                </c:pt>
                <c:pt idx="25">
                  <c:v>0.53412168037164931</c:v>
                </c:pt>
              </c:numCache>
            </c:numRef>
          </c:val>
          <c:extLst>
            <c:ext xmlns:c16="http://schemas.microsoft.com/office/drawing/2014/chart" uri="{C3380CC4-5D6E-409C-BE32-E72D297353CC}">
              <c16:uniqueId val="{00000020-1B92-407C-BA17-41AB5328889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{32D515E7-E1D7-40E1-8AD2-4FB469F237C5}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B92-407C-BA17-41AB5328889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{429379B7-CE13-477A-86BB-23167F8825DB}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B92-407C-BA17-41AB5328889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{70192572-B763-480D-9A07-D96CF3583DE1}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B92-407C-BA17-41AB5328889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{168ADF8D-A7F3-4F21-B880-4914479EB8D1}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B92-407C-BA17-41AB5328889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{3865B09F-890B-4D0E-BDE4-D0D8E09AF4E6}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B92-407C-BA17-41AB5328889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{F29E01DA-CC1F-411C-96F6-4B18F0BC468F}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B92-407C-BA17-41AB5328889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{9CD91126-3E2A-4329-87B0-5A5C542E4978}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B92-407C-BA17-41AB5328889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{3B2FD02A-9374-4808-87BB-616FCE423F98}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B92-407C-BA17-41AB5328889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{FD58030C-8EDC-4905-B309-195D82ED90D7}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B92-407C-BA17-41AB5328889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{4D6344CE-248E-41D6-A390-61FEBD91AC9F}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B92-407C-BA17-41AB5328889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{25539923-1C09-4667-A18C-67ACE037D295}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B92-407C-BA17-41AB5328889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{0F5B0F81-EE6C-4227-85F2-CBB668EB7836}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B92-407C-BA17-41AB5328889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{B42B54B3-EE31-49D3-B3CC-610669654B45}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B92-407C-BA17-41AB5328889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{7214ABEC-FDB0-4B10-9FCC-F697F9875CE5}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B92-407C-BA17-41AB5328889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{DEAAB2B9-9D28-4357-A81F-A943F4F41205}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B92-407C-BA17-41AB5328889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{CA0D6AE9-19D8-4624-AD27-52005D2DE6A9}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B92-407C-BA17-41AB5328889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{062E3DE6-0EFD-42D2-B60F-D61EB922FC4D}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B92-407C-BA17-41AB5328889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{20F1DB48-7D4F-4C76-9EAC-82003D964EEE}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B92-407C-BA17-41AB5328889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{8CCE40A4-348D-4FDA-8828-1FE9155D6AD0}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B92-407C-BA17-41AB5328889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{FD03D5A7-6507-4ABF-8C8D-112635A79A9A}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B92-407C-BA17-41AB5328889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{A4BCEF8A-625F-48AA-AA08-D392947F0114}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B92-407C-BA17-41AB5328889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{190B3966-5892-4E98-A5BA-F2D958424556}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B92-407C-BA17-41AB5328889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{528B3537-BDA5-4F80-A59A-703176676F08}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B92-407C-BA17-41AB5328889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{B6C71CF5-4A0F-4A20-AD67-449053949219}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B92-407C-BA17-41AB5328889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{0C77DF07-2356-4189-B520-723CE9EA4240}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B92-407C-BA17-41AB5328889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{AC7592B6-5B58-42EE-8B7E-C742F7796A5A}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B92-407C-BA17-41AB5328889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{013413C3-9ADE-456B-A195-9055751EEBF5}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B92-407C-BA17-41AB5328889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{7146A471-96EC-4EDF-A9F6-EA790DEE7706}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B92-407C-BA17-41AB5328889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{E0372AA3-69F3-4A6D-AD17-B920B66D671B}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B92-407C-BA17-41AB5328889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{1C44BF14-3110-476A-8F00-A005C4EF7FDF}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B92-407C-BA17-41AB5328889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{7C4E8A38-13A1-4263-BEE1-6B953D63B5D0}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B92-407C-BA17-41AB5328889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{C8602FB8-0882-44A1-BDCD-DFF4C78C6AC6}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B92-407C-BA17-41AB532888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B92-407C-BA17-41AB5328889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B92-407C-BA17-41AB5328889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{2E8BA509-58C6-488F-9E70-677AACC22D5C}</c15:txfldGUID>
                      <c15:f>Daten_Diagramme!$E$14</c15:f>
                      <c15:dlblFieldTableCache>
                        <c:ptCount val="1"/>
                        <c:pt idx="0">
                          <c:v>-5.4</c:v>
                        </c:pt>
                      </c15:dlblFieldTableCache>
                    </c15:dlblFTEntry>
                  </c15:dlblFieldTable>
                  <c15:showDataLabelsRange val="0"/>
                </c:ext>
                <c:ext xmlns:c16="http://schemas.microsoft.com/office/drawing/2014/chart" uri="{C3380CC4-5D6E-409C-BE32-E72D297353CC}">
                  <c16:uniqueId val="{00000000-F5A2-4324-9ED6-C2D5859FD418}"/>
                </c:ext>
              </c:extLst>
            </c:dLbl>
            <c:dLbl>
              <c:idx val="1"/>
              <c:tx>
                <c:strRef>
                  <c:f>Daten_Diagramme!$E$15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{9CBE66B3-C972-4729-BC67-F73F904684AA}</c15:txfldGUID>
                      <c15:f>Daten_Diagramme!$E$15</c15:f>
                      <c15:dlblFieldTableCache>
                        <c:ptCount val="1"/>
                        <c:pt idx="0">
                          <c:v>-2.4</c:v>
                        </c:pt>
                      </c15:dlblFieldTableCache>
                    </c15:dlblFTEntry>
                  </c15:dlblFieldTable>
                  <c15:showDataLabelsRange val="0"/>
                </c:ext>
                <c:ext xmlns:c16="http://schemas.microsoft.com/office/drawing/2014/chart" uri="{C3380CC4-5D6E-409C-BE32-E72D297353CC}">
                  <c16:uniqueId val="{00000001-F5A2-4324-9ED6-C2D5859FD418}"/>
                </c:ext>
              </c:extLst>
            </c:dLbl>
            <c:dLbl>
              <c:idx val="2"/>
              <c:tx>
                <c:strRef>
                  <c:f>Daten_Diagramme!$E$16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{1095B767-8424-44E4-A30A-4F892E12C2B2}</c15:txfldGUID>
                      <c15:f>Daten_Diagramme!$E$16</c15:f>
                      <c15:dlblFieldTableCache>
                        <c:ptCount val="1"/>
                        <c:pt idx="0">
                          <c:v>2.3</c:v>
                        </c:pt>
                      </c15:dlblFieldTableCache>
                    </c15:dlblFTEntry>
                  </c15:dlblFieldTable>
                  <c15:showDataLabelsRange val="0"/>
                </c:ext>
                <c:ext xmlns:c16="http://schemas.microsoft.com/office/drawing/2014/chart" uri="{C3380CC4-5D6E-409C-BE32-E72D297353CC}">
                  <c16:uniqueId val="{00000002-F5A2-4324-9ED6-C2D5859FD418}"/>
                </c:ext>
              </c:extLst>
            </c:dLbl>
            <c:dLbl>
              <c:idx val="3"/>
              <c:tx>
                <c:strRef>
                  <c:f>Daten_Diagramme!$E$17</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{DF0B178B-C6D9-4D57-9435-9331BDA8A60C}</c15:txfldGUID>
                      <c15:f>Daten_Diagramme!$E$17</c15:f>
                      <c15:dlblFieldTableCache>
                        <c:ptCount val="1"/>
                        <c:pt idx="0">
                          <c:v>-10.5</c:v>
                        </c:pt>
                      </c15:dlblFieldTableCache>
                    </c15:dlblFTEntry>
                  </c15:dlblFieldTable>
                  <c15:showDataLabelsRange val="0"/>
                </c:ext>
                <c:ext xmlns:c16="http://schemas.microsoft.com/office/drawing/2014/chart" uri="{C3380CC4-5D6E-409C-BE32-E72D297353CC}">
                  <c16:uniqueId val="{00000003-F5A2-4324-9ED6-C2D5859FD418}"/>
                </c:ext>
              </c:extLst>
            </c:dLbl>
            <c:dLbl>
              <c:idx val="4"/>
              <c:tx>
                <c:strRef>
                  <c:f>Daten_Diagramme!$E$18</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{39228AA4-F9A1-4BCB-89CA-85B65E5659A4}</c15:txfldGUID>
                      <c15:f>Daten_Diagramme!$E$18</c15:f>
                      <c15:dlblFieldTableCache>
                        <c:ptCount val="1"/>
                        <c:pt idx="0">
                          <c:v>-7.9</c:v>
                        </c:pt>
                      </c15:dlblFieldTableCache>
                    </c15:dlblFTEntry>
                  </c15:dlblFieldTable>
                  <c15:showDataLabelsRange val="0"/>
                </c:ext>
                <c:ext xmlns:c16="http://schemas.microsoft.com/office/drawing/2014/chart" uri="{C3380CC4-5D6E-409C-BE32-E72D297353CC}">
                  <c16:uniqueId val="{00000004-F5A2-4324-9ED6-C2D5859FD418}"/>
                </c:ext>
              </c:extLst>
            </c:dLbl>
            <c:dLbl>
              <c:idx val="5"/>
              <c:tx>
                <c:strRef>
                  <c:f>Daten_Diagramme!$E$19</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{15DBC7A8-B4DF-44EF-977B-5135DCEEE581}</c15:txfldGUID>
                      <c15:f>Daten_Diagramme!$E$19</c15:f>
                      <c15:dlblFieldTableCache>
                        <c:ptCount val="1"/>
                        <c:pt idx="0">
                          <c:v>-17.0</c:v>
                        </c:pt>
                      </c15:dlblFieldTableCache>
                    </c15:dlblFTEntry>
                  </c15:dlblFieldTable>
                  <c15:showDataLabelsRange val="0"/>
                </c:ext>
                <c:ext xmlns:c16="http://schemas.microsoft.com/office/drawing/2014/chart" uri="{C3380CC4-5D6E-409C-BE32-E72D297353CC}">
                  <c16:uniqueId val="{00000005-F5A2-4324-9ED6-C2D5859FD418}"/>
                </c:ext>
              </c:extLst>
            </c:dLbl>
            <c:dLbl>
              <c:idx val="6"/>
              <c:tx>
                <c:strRef>
                  <c:f>Daten_Diagramme!$E$20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{C6DE4F23-DDD2-4192-8596-665B8006E48D}</c15:txfldGUID>
                      <c15:f>Daten_Diagramme!$E$20</c15:f>
                      <c15:dlblFieldTableCache>
                        <c:ptCount val="1"/>
                        <c:pt idx="0">
                          <c:v>2.1</c:v>
                        </c:pt>
                      </c15:dlblFieldTableCache>
                    </c15:dlblFTEntry>
                  </c15:dlblFieldTable>
                  <c15:showDataLabelsRange val="0"/>
                </c:ext>
                <c:ext xmlns:c16="http://schemas.microsoft.com/office/drawing/2014/chart" uri="{C3380CC4-5D6E-409C-BE32-E72D297353CC}">
                  <c16:uniqueId val="{00000006-F5A2-4324-9ED6-C2D5859FD418}"/>
                </c:ext>
              </c:extLst>
            </c:dLbl>
            <c:dLbl>
              <c:idx val="7"/>
              <c:tx>
                <c:strRef>
                  <c:f>Daten_Diagramme!$E$21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{C3254C77-61B7-4B15-9720-A4866C926B50}</c15:txfldGUID>
                      <c15:f>Daten_Diagramme!$E$21</c15:f>
                      <c15:dlblFieldTableCache>
                        <c:ptCount val="1"/>
                        <c:pt idx="0">
                          <c:v>-3.8</c:v>
                        </c:pt>
                      </c15:dlblFieldTableCache>
                    </c15:dlblFTEntry>
                  </c15:dlblFieldTable>
                  <c15:showDataLabelsRange val="0"/>
                </c:ext>
                <c:ext xmlns:c16="http://schemas.microsoft.com/office/drawing/2014/chart" uri="{C3380CC4-5D6E-409C-BE32-E72D297353CC}">
                  <c16:uniqueId val="{00000007-F5A2-4324-9ED6-C2D5859FD418}"/>
                </c:ext>
              </c:extLst>
            </c:dLbl>
            <c:dLbl>
              <c:idx val="8"/>
              <c:tx>
                <c:strRef>
                  <c:f>Daten_Diagramme!$E$22</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{A7C7F6F1-AE34-4EE7-9FB8-C306D0B16E35}</c15:txfldGUID>
                      <c15:f>Daten_Diagramme!$E$22</c15:f>
                      <c15:dlblFieldTableCache>
                        <c:ptCount val="1"/>
                        <c:pt idx="0">
                          <c:v>-5.7</c:v>
                        </c:pt>
                      </c15:dlblFieldTableCache>
                    </c15:dlblFTEntry>
                  </c15:dlblFieldTable>
                  <c15:showDataLabelsRange val="0"/>
                </c:ext>
                <c:ext xmlns:c16="http://schemas.microsoft.com/office/drawing/2014/chart" uri="{C3380CC4-5D6E-409C-BE32-E72D297353CC}">
                  <c16:uniqueId val="{00000008-F5A2-4324-9ED6-C2D5859FD418}"/>
                </c:ext>
              </c:extLst>
            </c:dLbl>
            <c:dLbl>
              <c:idx val="9"/>
              <c:tx>
                <c:strRef>
                  <c:f>Daten_Diagramme!$E$23</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{A00C6D91-8350-49C3-A921-4D7BC00E183C}</c15:txfldGUID>
                      <c15:f>Daten_Diagramme!$E$23</c15:f>
                      <c15:dlblFieldTableCache>
                        <c:ptCount val="1"/>
                        <c:pt idx="0">
                          <c:v>-9.3</c:v>
                        </c:pt>
                      </c15:dlblFieldTableCache>
                    </c15:dlblFTEntry>
                  </c15:dlblFieldTable>
                  <c15:showDataLabelsRange val="0"/>
                </c:ext>
                <c:ext xmlns:c16="http://schemas.microsoft.com/office/drawing/2014/chart" uri="{C3380CC4-5D6E-409C-BE32-E72D297353CC}">
                  <c16:uniqueId val="{00000009-F5A2-4324-9ED6-C2D5859FD418}"/>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{EA290514-5970-49FA-866D-3B7473C0A6E9}</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F5A2-4324-9ED6-C2D5859FD418}"/>
                </c:ext>
              </c:extLst>
            </c:dLbl>
            <c:dLbl>
              <c:idx val="11"/>
              <c:tx>
                <c:strRef>
                  <c:f>Daten_Diagramme!$E$25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{79459CFD-F32B-4100-B822-DEA46C6FA678}</c15:txfldGUID>
                      <c15:f>Daten_Diagramme!$E$25</c15:f>
                      <c15:dlblFieldTableCache>
                        <c:ptCount val="1"/>
                        <c:pt idx="0">
                          <c:v>-4.0</c:v>
                        </c:pt>
                      </c15:dlblFieldTableCache>
                    </c15:dlblFTEntry>
                  </c15:dlblFieldTable>
                  <c15:showDataLabelsRange val="0"/>
                </c:ext>
                <c:ext xmlns:c16="http://schemas.microsoft.com/office/drawing/2014/chart" uri="{C3380CC4-5D6E-409C-BE32-E72D297353CC}">
                  <c16:uniqueId val="{0000000B-F5A2-4324-9ED6-C2D5859FD418}"/>
                </c:ext>
              </c:extLst>
            </c:dLbl>
            <c:dLbl>
              <c:idx val="12"/>
              <c:tx>
                <c:strRef>
                  <c:f>Daten_Diagramme!$E$26</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{24A971A9-6BB6-4986-B10D-B5509C360922}</c15:txfldGUID>
                      <c15:f>Daten_Diagramme!$E$26</c15:f>
                      <c15:dlblFieldTableCache>
                        <c:ptCount val="1"/>
                        <c:pt idx="0">
                          <c:v>15.9</c:v>
                        </c:pt>
                      </c15:dlblFieldTableCache>
                    </c15:dlblFTEntry>
                  </c15:dlblFieldTable>
                  <c15:showDataLabelsRange val="0"/>
                </c:ext>
                <c:ext xmlns:c16="http://schemas.microsoft.com/office/drawing/2014/chart" uri="{C3380CC4-5D6E-409C-BE32-E72D297353CC}">
                  <c16:uniqueId val="{0000000C-F5A2-4324-9ED6-C2D5859FD418}"/>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{3584A60C-CC1B-41F8-A0AD-5A3C7584B958}</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F5A2-4324-9ED6-C2D5859FD418}"/>
                </c:ext>
              </c:extLst>
            </c:dLbl>
            <c:dLbl>
              <c:idx val="14"/>
              <c:tx>
                <c:strRef>
                  <c:f>Daten_Diagramme!$E$28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{3C4339AD-6726-4E70-A623-12B6E331ACBC}</c15:txfldGUID>
                      <c15:f>Daten_Diagramme!$E$28</c15:f>
                      <c15:dlblFieldTableCache>
                        <c:ptCount val="1"/>
                        <c:pt idx="0">
                          <c:v>0.6</c:v>
                        </c:pt>
                      </c15:dlblFieldTableCache>
                    </c15:dlblFTEntry>
                  </c15:dlblFieldTable>
                  <c15:showDataLabelsRange val="0"/>
                </c:ext>
                <c:ext xmlns:c16="http://schemas.microsoft.com/office/drawing/2014/chart" uri="{C3380CC4-5D6E-409C-BE32-E72D297353CC}">
                  <c16:uniqueId val="{0000000E-F5A2-4324-9ED6-C2D5859FD418}"/>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{C2773951-7B8B-4BD2-A277-B941127ED3CF}</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F5A2-4324-9ED6-C2D5859FD418}"/>
                </c:ext>
              </c:extLst>
            </c:dLbl>
            <c:dLbl>
              <c:idx val="16"/>
              <c:tx>
                <c:strRef>
                  <c:f>Daten_Diagramme!$E$30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{78B8F2B7-C565-42E0-889D-ED375C4EB4BC}</c15:txfldGUID>
                      <c15:f>Daten_Diagramme!$E$30</c15:f>
                      <c15:dlblFieldTableCache>
                        <c:ptCount val="1"/>
                        <c:pt idx="0">
                          <c:v>-5.3</c:v>
                        </c:pt>
                      </c15:dlblFieldTableCache>
                    </c15:dlblFTEntry>
                  </c15:dlblFieldTable>
                  <c15:showDataLabelsRange val="0"/>
                </c:ext>
                <c:ext xmlns:c16="http://schemas.microsoft.com/office/drawing/2014/chart" uri="{C3380CC4-5D6E-409C-BE32-E72D297353CC}">
                  <c16:uniqueId val="{00000010-F5A2-4324-9ED6-C2D5859FD418}"/>
                </c:ext>
              </c:extLst>
            </c:dLbl>
            <c:dLbl>
              <c:idx val="17"/>
              <c:tx>
                <c:strRef>
                  <c:f>Daten_Diagramme!$E$31</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{5ED100BE-543B-41EC-B8B7-14B39AA08EE4}</c15:txfldGUID>
                      <c15:f>Daten_Diagramme!$E$31</c15:f>
                      <c15:dlblFieldTableCache>
                        <c:ptCount val="1"/>
                        <c:pt idx="0">
                          <c:v>-15.1</c:v>
                        </c:pt>
                      </c15:dlblFieldTableCache>
                    </c15:dlblFTEntry>
                  </c15:dlblFieldTable>
                  <c15:showDataLabelsRange val="0"/>
                </c:ext>
                <c:ext xmlns:c16="http://schemas.microsoft.com/office/drawing/2014/chart" uri="{C3380CC4-5D6E-409C-BE32-E72D297353CC}">
                  <c16:uniqueId val="{00000011-F5A2-4324-9ED6-C2D5859FD418}"/>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{CAEAD53B-FA1D-4717-A479-D19CD2CCF0CD}</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F5A2-4324-9ED6-C2D5859FD418}"/>
                </c:ext>
              </c:extLst>
            </c:dLbl>
            <c:dLbl>
              <c:idx val="19"/>
              <c:tx>
                <c:strRef>
                  <c:f>Daten_Diagramme!$E$33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{477F67E7-44FF-4B5C-A9D5-C4797344CA1E}</c15:txfldGUID>
                      <c15:f>Daten_Diagramme!$E$33</c15:f>
                      <c15:dlblFieldTableCache>
                        <c:ptCount val="1"/>
                        <c:pt idx="0">
                          <c:v>-2.8</c:v>
                        </c:pt>
                      </c15:dlblFieldTableCache>
                    </c15:dlblFTEntry>
                  </c15:dlblFieldTable>
                  <c15:showDataLabelsRange val="0"/>
                </c:ext>
                <c:ext xmlns:c16="http://schemas.microsoft.com/office/drawing/2014/chart" uri="{C3380CC4-5D6E-409C-BE32-E72D297353CC}">
                  <c16:uniqueId val="{00000013-F5A2-4324-9ED6-C2D5859FD418}"/>
                </c:ext>
              </c:extLst>
            </c:dLbl>
            <c:dLbl>
              <c:idx val="20"/>
              <c:tx>
                <c:strRef>
                  <c:f>Daten_Diagramme!$E$34</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{8103AE35-81E0-4046-BDF4-B97B4F87AA02}</c15:txfldGUID>
                      <c15:f>Daten_Diagramme!$E$34</c15:f>
                      <c15:dlblFieldTableCache>
                        <c:ptCount val="1"/>
                        <c:pt idx="0">
                          <c:v>-7.2</c:v>
                        </c:pt>
                      </c15:dlblFieldTableCache>
                    </c15:dlblFTEntry>
                  </c15:dlblFieldTable>
                  <c15:showDataLabelsRange val="0"/>
                </c:ext>
                <c:ext xmlns:c16="http://schemas.microsoft.com/office/drawing/2014/chart" uri="{C3380CC4-5D6E-409C-BE32-E72D297353CC}">
                  <c16:uniqueId val="{00000014-F5A2-4324-9ED6-C2D5859FD41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{6D9CA93E-7E3F-43CA-B785-F00E2F225C4A}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5A2-4324-9ED6-C2D5859FD41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{5762190E-4BA1-40B2-9B60-07301E6C3AFA}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5A2-4324-9ED6-C2D5859FD418}"/>
                </c:ext>
              </c:extLst>
            </c:dLbl>
            <c:dLbl>
              <c:idx val="23"/>
              <c:tx>
                <c:strRef>
                  <c:f>Daten_Diagramme!$E$37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{DC4D12B5-5F61-4C63-8EAA-83D28E445890}</c15:txfldGUID>
                      <c15:f>Daten_Diagramme!$E$37</c15:f>
                      <c15:dlblFieldTableCache>
                        <c:ptCount val="1"/>
                        <c:pt idx="0">
                          <c:v>-2.4</c:v>
                        </c:pt>
                      </c15:dlblFieldTableCache>
                    </c15:dlblFTEntry>
                  </c15:dlblFieldTable>
                  <c15:showDataLabelsRange val="0"/>
                </c:ext>
                <c:ext xmlns:c16="http://schemas.microsoft.com/office/drawing/2014/chart" uri="{C3380CC4-5D6E-409C-BE32-E72D297353CC}">
                  <c16:uniqueId val="{00000017-F5A2-4324-9ED6-C2D5859FD418}"/>
                </c:ext>
              </c:extLst>
            </c:dLbl>
            <c:dLbl>
              <c:idx val="24"/>
              <c:tx>
                <c:strRef>
                  <c:f>Daten_Diagramme!$E$38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{EDCBDDAD-D37B-4E22-8F46-7BACE8E3B24C}</c15:txfldGUID>
                      <c15:f>Daten_Diagramme!$E$38</c15:f>
                      <c15:dlblFieldTableCache>
                        <c:ptCount val="1"/>
                        <c:pt idx="0">
                          <c:v>-6.7</c:v>
                        </c:pt>
                      </c15:dlblFieldTableCache>
                    </c15:dlblFTEntry>
                  </c15:dlblFieldTable>
                  <c15:showDataLabelsRange val="0"/>
                </c:ext>
                <c:ext xmlns:c16="http://schemas.microsoft.com/office/drawing/2014/chart" uri="{C3380CC4-5D6E-409C-BE32-E72D297353CC}">
                  <c16:uniqueId val="{00000018-F5A2-4324-9ED6-C2D5859FD418}"/>
                </c:ext>
              </c:extLst>
            </c:dLbl>
            <c:dLbl>
              <c:idx val="25"/>
              <c:tx>
                <c:strRef>
                  <c:f>Daten_Diagramme!$E$39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{0C7AAABF-C5F0-4F57-92DB-373B2BA00797}</c15:txfldGUID>
                      <c15:f>Daten_Diagramme!$E$39</c15:f>
                      <c15:dlblFieldTableCache>
                        <c:ptCount val="1"/>
                        <c:pt idx="0">
                          <c:v>-5.3</c:v>
                        </c:pt>
                      </c15:dlblFieldTableCache>
                    </c15:dlblFTEntry>
                  </c15:dlblFieldTable>
                  <c15:showDataLabelsRange val="0"/>
                </c:ext>
                <c:ext xmlns:c16="http://schemas.microsoft.com/office/drawing/2014/chart" uri="{C3380CC4-5D6E-409C-BE32-E72D297353CC}">
                  <c16:uniqueId val="{00000019-F5A2-4324-9ED6-C2D5859FD41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{EE123EDF-5EEF-4CCD-9887-38EF534A265A}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5A2-4324-9ED6-C2D5859FD41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{9E2FF8A1-5CF5-4F0A-B47A-CBB280678604}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5A2-4324-9ED6-C2D5859FD41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{076A4DEE-1034-4012-91B3-829251643D21}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5A2-4324-9ED6-C2D5859FD41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{314FF7AC-1DA2-436E-BE24-5BDA59411525}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5A2-4324-9ED6-C2D5859FD41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{3021994A-C1F6-48F2-82FD-3F4443DE2C5D}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5A2-4324-9ED6-C2D5859FD418}"/>
                </c:ext>
              </c:extLst>
            </c:dLbl>
            <c:dLbl>
              <c:idx val="31"/>
              <c:tx>
                <c:strRef>
                  <c:f>Daten_Diagramme!$E$45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{B53EB482-67A3-44D6-B5FB-BB6077C1F5DD}</c15:txfldGUID>
                      <c15:f>Daten_Diagramme!$E$45</c15:f>
                      <c15:dlblFieldTableCache>
                        <c:ptCount val="1"/>
                        <c:pt idx="0">
                          <c:v>-5.3</c:v>
                        </c:pt>
                      </c15:dlblFieldTableCache>
                    </c15:dlblFTEntry>
                  </c15:dlblFieldTable>
                  <c15:showDataLabelsRange val="0"/>
                </c:ext>
                <c:ext xmlns:c16="http://schemas.microsoft.com/office/drawing/2014/chart" uri="{C3380CC4-5D6E-409C-BE32-E72D297353CC}">
                  <c16:uniqueId val="{0000001F-F5A2-4324-9ED6-C2D5859FD4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-5.3751605210053199</c:v>
                </c:pt>
                <c:pt idx="1">
                  <c:v>-2.3696682464454977</c:v>
                </c:pt>
                <c:pt idx="2">
                  <c:v>2.3255813953488373</c:v>
                </c:pt>
                <c:pt idx="3">
                  <c:v>-10.532407407407407</c:v>
                </c:pt>
                <c:pt idx="4">
                  <c:v>-7.9365079365079367</c:v>
                </c:pt>
                <c:pt idx="5">
                  <c:v>-17.037037037037038</c:v>
                </c:pt>
                <c:pt idx="6">
                  <c:v>2.0833333333333335</c:v>
                </c:pt>
                <c:pt idx="7">
                  <c:v>-3.7735849056603774</c:v>
                </c:pt>
                <c:pt idx="8">
                  <c:v>-5.6872037914691944</c:v>
                </c:pt>
                <c:pt idx="9">
                  <c:v>-9.2566619915848527</c:v>
                </c:pt>
                <c:pt idx="10">
                  <c:v>-12.043189368770765</c:v>
                </c:pt>
                <c:pt idx="11">
                  <c:v>-3.9603960396039604</c:v>
                </c:pt>
                <c:pt idx="12">
                  <c:v>15.873015873015873</c:v>
                </c:pt>
                <c:pt idx="13">
                  <c:v>-1.1834319526627219</c:v>
                </c:pt>
                <c:pt idx="14">
                  <c:v>0.625</c:v>
                </c:pt>
                <c:pt idx="15">
                  <c:v>53.846153846153847</c:v>
                </c:pt>
                <c:pt idx="16">
                  <c:v>-5.2631578947368425</c:v>
                </c:pt>
                <c:pt idx="17">
                  <c:v>-15.053763440860216</c:v>
                </c:pt>
                <c:pt idx="18">
                  <c:v>-0.15873015873015872</c:v>
                </c:pt>
                <c:pt idx="19">
                  <c:v>-2.795698924731183</c:v>
                </c:pt>
                <c:pt idx="20">
                  <c:v>-7.1611253196930944</c:v>
                </c:pt>
                <c:pt idx="21">
                  <c:v>0</c:v>
                </c:pt>
                <c:pt idx="23">
                  <c:v>-2.3696682464454977</c:v>
                </c:pt>
                <c:pt idx="24">
                  <c:v>-6.7296996662958843</c:v>
                </c:pt>
                <c:pt idx="25">
                  <c:v>-5.312241766025263</c:v>
                </c:pt>
              </c:numCache>
            </c:numRef>
          </c:val>
          <c:extLst>
            <c:ext xmlns:c16="http://schemas.microsoft.com/office/drawing/2014/chart" uri="{C3380CC4-5D6E-409C-BE32-E72D297353CC}">
              <c16:uniqueId val="{00000020-F5A2-4324-9ED6-C2D5859FD41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{E5D2F7A7-01EE-4F7E-BCAC-89C21B36BD68}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5A2-4324-9ED6-C2D5859FD41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{84217E73-1507-41A4-8435-0E8C0B7E3862}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5A2-4324-9ED6-C2D5859FD41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{99FA47DE-D599-47D1-88F1-5EA57DB37501}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5A2-4324-9ED6-C2D5859FD41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{7CF78AD0-F55E-4E6F-90B1-03DDC32EDC4C}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5A2-4324-9ED6-C2D5859FD41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{2C230419-9EFC-485B-8B0F-35085A66BE5F}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5A2-4324-9ED6-C2D5859FD41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{A0752A9F-8C8E-45E1-812D-CE5553A3482C}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5A2-4324-9ED6-C2D5859FD41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{5738DE98-C1B0-4EC8-A20B-9C5CD57F7707}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5A2-4324-9ED6-C2D5859FD41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{097CD119-6B56-43A4-9964-DF797A505DFB}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5A2-4324-9ED6-C2D5859FD41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{13BD3934-36C0-4D1E-913C-6198F9693107}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5A2-4324-9ED6-C2D5859FD41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{44CC9A01-CEFF-4348-BAEE-67EC5B736515}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5A2-4324-9ED6-C2D5859FD41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{BEC57C00-72C7-459C-8053-D5ACDBDEB592}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5A2-4324-9ED6-C2D5859FD41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{72CD7085-3916-4497-8F19-0E659F41ADC2}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5A2-4324-9ED6-C2D5859FD41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{59A7767A-8BBE-4EF6-8CA7-1E3645001BE0}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5A2-4324-9ED6-C2D5859FD41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{B5B3763C-0777-462F-AC61-494C24331ED2}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5A2-4324-9ED6-C2D5859FD41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{4B3CB0FC-23EC-4E63-A42C-FEA1D974B764}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5A2-4324-9ED6-C2D5859FD418}"/>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{A3CB2C69-643D-4304-9420-F224656EDEA7}</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F5A2-4324-9ED6-C2D5859FD41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{216D9554-E4FB-4D00-908B-930C9300B24A}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5A2-4324-9ED6-C2D5859FD41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{F773E8B7-FBCC-41DD-8A93-84ECAF599064}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5A2-4324-9ED6-C2D5859FD41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{C9C99C7D-9886-4A56-BEE3-A0EC24B4134C}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5A2-4324-9ED6-C2D5859FD41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{E436EB22-3C01-477E-98B1-8224273BEDC1}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5A2-4324-9ED6-C2D5859FD41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{D6A2DB8A-F0BC-4C74-8C9C-FD6CC33EFA48}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5A2-4324-9ED6-C2D5859FD41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{1087F7E8-F2E5-4E5F-8954-F8E0EDC126D1}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5A2-4324-9ED6-C2D5859FD41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{D281C718-5B88-4AD8-A9B4-8F866828A4DB}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5A2-4324-9ED6-C2D5859FD41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{272F2580-AB52-4AA6-9C86-92A7A59544A7}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5A2-4324-9ED6-C2D5859FD41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{4A931E78-BDA7-456F-B695-3CA974D7B42B}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5A2-4324-9ED6-C2D5859FD41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{62C1F763-36FD-48BF-B064-71281C44D0AE}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5A2-4324-9ED6-C2D5859FD41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{2E8F765D-8A22-47C8-8268-37AB398BEFED}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5A2-4324-9ED6-C2D5859FD41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{D623B32D-CFD7-4BC5-BCA3-5A07F5AD5664}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5A2-4324-9ED6-C2D5859FD41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{883FBD62-7EB6-48B2-B137-60009E325CF4}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5A2-4324-9ED6-C2D5859FD41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{15F736BA-BD84-4DF2-96AD-54B7566515B8}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5A2-4324-9ED6-C2D5859FD41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{498D19B5-03C7-4028-B5E7-E542DDCC5F25}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5A2-4324-9ED6-C2D5859FD41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{59F8FB1E-177B-45D7-80D7-8CD21C7B9B60}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5A2-4324-9ED6-C2D5859FD4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5A2-4324-9ED6-C2D5859FD41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5A2-4324-9ED6-C2D5859FD41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{CAA6FFDB-E87D-497A-B5B1-CEE44E4DD087}</c15:txfldGUID>
                      <c15:f>Diagramm!$I$46</c15:f>
                      <c15:dlblFieldTableCache>
                        <c:ptCount val="1"/>
                      </c15:dlblFieldTableCache>
                    </c15:dlblFTEntry>
                  </c15:dlblFieldTable>
                  <c15:showDataLabelsRange val="0"/>
                </c:ext>
                <c:ext xmlns:c16="http://schemas.microsoft.com/office/drawing/2014/chart" uri="{C3380CC4-5D6E-409C-BE32-E72D297353CC}">
                  <c16:uniqueId val="{00000000-067B-47E1-AB78-7918F454FF5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{AB2D90BD-712E-46DB-A2EB-12444761B17D}</c15:txfldGUID>
                      <c15:f>Diagramm!$I$47</c15:f>
                      <c15:dlblFieldTableCache>
                        <c:ptCount val="1"/>
                      </c15:dlblFieldTableCache>
                    </c15:dlblFTEntry>
                  </c15:dlblFieldTable>
                  <c15:showDataLabelsRange val="0"/>
                </c:ext>
                <c:ext xmlns:c16="http://schemas.microsoft.com/office/drawing/2014/chart" uri="{C3380CC4-5D6E-409C-BE32-E72D297353CC}">
                  <c16:uniqueId val="{00000001-067B-47E1-AB78-7918F454FF5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{D64CD1D2-78E0-44B3-A1CB-DA57BAA02A28}</c15:txfldGUID>
                      <c15:f>Diagramm!$I$48</c15:f>
                      <c15:dlblFieldTableCache>
                        <c:ptCount val="1"/>
                      </c15:dlblFieldTableCache>
                    </c15:dlblFTEntry>
                  </c15:dlblFieldTable>
                  <c15:showDataLabelsRange val="0"/>
                </c:ext>
                <c:ext xmlns:c16="http://schemas.microsoft.com/office/drawing/2014/chart" uri="{C3380CC4-5D6E-409C-BE32-E72D297353CC}">
                  <c16:uniqueId val="{00000002-067B-47E1-AB78-7918F454FF5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{E2E93E76-A28F-4735-9C5C-3CF1FB6AB9C1}</c15:txfldGUID>
                      <c15:f>Diagramm!$I$49</c15:f>
                      <c15:dlblFieldTableCache>
                        <c:ptCount val="1"/>
                      </c15:dlblFieldTableCache>
                    </c15:dlblFTEntry>
                  </c15:dlblFieldTable>
                  <c15:showDataLabelsRange val="0"/>
                </c:ext>
                <c:ext xmlns:c16="http://schemas.microsoft.com/office/drawing/2014/chart" uri="{C3380CC4-5D6E-409C-BE32-E72D297353CC}">
                  <c16:uniqueId val="{00000003-067B-47E1-AB78-7918F454FF5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{189B0644-24C6-4AD3-884B-4A2ED57772D1}</c15:txfldGUID>
                      <c15:f>Diagramm!$I$50</c15:f>
                      <c15:dlblFieldTableCache>
                        <c:ptCount val="1"/>
                      </c15:dlblFieldTableCache>
                    </c15:dlblFTEntry>
                  </c15:dlblFieldTable>
                  <c15:showDataLabelsRange val="0"/>
                </c:ext>
                <c:ext xmlns:c16="http://schemas.microsoft.com/office/drawing/2014/chart" uri="{C3380CC4-5D6E-409C-BE32-E72D297353CC}">
                  <c16:uniqueId val="{00000004-067B-47E1-AB78-7918F454FF5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{32CD1B91-338F-46E8-9022-DC70606F17F4}</c15:txfldGUID>
                      <c15:f>Diagramm!$I$51</c15:f>
                      <c15:dlblFieldTableCache>
                        <c:ptCount val="1"/>
                      </c15:dlblFieldTableCache>
                    </c15:dlblFTEntry>
                  </c15:dlblFieldTable>
                  <c15:showDataLabelsRange val="0"/>
                </c:ext>
                <c:ext xmlns:c16="http://schemas.microsoft.com/office/drawing/2014/chart" uri="{C3380CC4-5D6E-409C-BE32-E72D297353CC}">
                  <c16:uniqueId val="{00000005-067B-47E1-AB78-7918F454FF5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{87C36908-B1D9-42A2-ADDF-F5608801CABF}</c15:txfldGUID>
                      <c15:f>Diagramm!$I$52</c15:f>
                      <c15:dlblFieldTableCache>
                        <c:ptCount val="1"/>
                      </c15:dlblFieldTableCache>
                    </c15:dlblFTEntry>
                  </c15:dlblFieldTable>
                  <c15:showDataLabelsRange val="0"/>
                </c:ext>
                <c:ext xmlns:c16="http://schemas.microsoft.com/office/drawing/2014/chart" uri="{C3380CC4-5D6E-409C-BE32-E72D297353CC}">
                  <c16:uniqueId val="{00000006-067B-47E1-AB78-7918F454FF5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{9C15FBFB-3B8F-463A-A9B3-06DA1CBFBD61}</c15:txfldGUID>
                      <c15:f>Diagramm!$I$53</c15:f>
                      <c15:dlblFieldTableCache>
                        <c:ptCount val="1"/>
                      </c15:dlblFieldTableCache>
                    </c15:dlblFTEntry>
                  </c15:dlblFieldTable>
                  <c15:showDataLabelsRange val="0"/>
                </c:ext>
                <c:ext xmlns:c16="http://schemas.microsoft.com/office/drawing/2014/chart" uri="{C3380CC4-5D6E-409C-BE32-E72D297353CC}">
                  <c16:uniqueId val="{00000007-067B-47E1-AB78-7918F454FF5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{7473E00D-E2BD-4FC4-830A-66AC9B25BF82}</c15:txfldGUID>
                      <c15:f>Diagramm!$I$54</c15:f>
                      <c15:dlblFieldTableCache>
                        <c:ptCount val="1"/>
                      </c15:dlblFieldTableCache>
                    </c15:dlblFTEntry>
                  </c15:dlblFieldTable>
                  <c15:showDataLabelsRange val="0"/>
                </c:ext>
                <c:ext xmlns:c16="http://schemas.microsoft.com/office/drawing/2014/chart" uri="{C3380CC4-5D6E-409C-BE32-E72D297353CC}">
                  <c16:uniqueId val="{00000008-067B-47E1-AB78-7918F454FF5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{1E0E392C-11E5-42A0-8AB4-A42E17BA1A9F}</c15:txfldGUID>
                      <c15:f>Diagramm!$I$55</c15:f>
                      <c15:dlblFieldTableCache>
                        <c:ptCount val="1"/>
                      </c15:dlblFieldTableCache>
                    </c15:dlblFTEntry>
                  </c15:dlblFieldTable>
                  <c15:showDataLabelsRange val="0"/>
                </c:ext>
                <c:ext xmlns:c16="http://schemas.microsoft.com/office/drawing/2014/chart" uri="{C3380CC4-5D6E-409C-BE32-E72D297353CC}">
                  <c16:uniqueId val="{00000009-067B-47E1-AB78-7918F454FF5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{3AE68031-8E92-48F3-8F21-BD9D647532BE}</c15:txfldGUID>
                      <c15:f>Diagramm!$I$56</c15:f>
                      <c15:dlblFieldTableCache>
                        <c:ptCount val="1"/>
                      </c15:dlblFieldTableCache>
                    </c15:dlblFTEntry>
                  </c15:dlblFieldTable>
                  <c15:showDataLabelsRange val="0"/>
                </c:ext>
                <c:ext xmlns:c16="http://schemas.microsoft.com/office/drawing/2014/chart" uri="{C3380CC4-5D6E-409C-BE32-E72D297353CC}">
                  <c16:uniqueId val="{0000000A-067B-47E1-AB78-7918F454FF5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{78509AFB-5D14-4075-9C6E-10A507066EFA}</c15:txfldGUID>
                      <c15:f>Diagramm!$I$57</c15:f>
                      <c15:dlblFieldTableCache>
                        <c:ptCount val="1"/>
                      </c15:dlblFieldTableCache>
                    </c15:dlblFTEntry>
                  </c15:dlblFieldTable>
                  <c15:showDataLabelsRange val="0"/>
                </c:ext>
                <c:ext xmlns:c16="http://schemas.microsoft.com/office/drawing/2014/chart" uri="{C3380CC4-5D6E-409C-BE32-E72D297353CC}">
                  <c16:uniqueId val="{0000000B-067B-47E1-AB78-7918F454FF5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{E0C577C2-0387-46F1-92E1-CA7BBA878DDC}</c15:txfldGUID>
                      <c15:f>Diagramm!$I$58</c15:f>
                      <c15:dlblFieldTableCache>
                        <c:ptCount val="1"/>
                      </c15:dlblFieldTableCache>
                    </c15:dlblFTEntry>
                  </c15:dlblFieldTable>
                  <c15:showDataLabelsRange val="0"/>
                </c:ext>
                <c:ext xmlns:c16="http://schemas.microsoft.com/office/drawing/2014/chart" uri="{C3380CC4-5D6E-409C-BE32-E72D297353CC}">
                  <c16:uniqueId val="{0000000C-067B-47E1-AB78-7918F454FF5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{B37FCC84-3183-48AF-B6CE-8EF41B6C1F04}</c15:txfldGUID>
                      <c15:f>Diagramm!$I$59</c15:f>
                      <c15:dlblFieldTableCache>
                        <c:ptCount val="1"/>
                      </c15:dlblFieldTableCache>
                    </c15:dlblFTEntry>
                  </c15:dlblFieldTable>
                  <c15:showDataLabelsRange val="0"/>
                </c:ext>
                <c:ext xmlns:c16="http://schemas.microsoft.com/office/drawing/2014/chart" uri="{C3380CC4-5D6E-409C-BE32-E72D297353CC}">
                  <c16:uniqueId val="{0000000D-067B-47E1-AB78-7918F454FF5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{925513B0-6811-46CA-95CE-873DE24F2091}</c15:txfldGUID>
                      <c15:f>Diagramm!$I$60</c15:f>
                      <c15:dlblFieldTableCache>
                        <c:ptCount val="1"/>
                      </c15:dlblFieldTableCache>
                    </c15:dlblFTEntry>
                  </c15:dlblFieldTable>
                  <c15:showDataLabelsRange val="0"/>
                </c:ext>
                <c:ext xmlns:c16="http://schemas.microsoft.com/office/drawing/2014/chart" uri="{C3380CC4-5D6E-409C-BE32-E72D297353CC}">
                  <c16:uniqueId val="{0000000E-067B-47E1-AB78-7918F454FF5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{DD052812-3FC9-4069-A101-00AB5ED9D1A9}</c15:txfldGUID>
                      <c15:f>Diagramm!$I$61</c15:f>
                      <c15:dlblFieldTableCache>
                        <c:ptCount val="1"/>
                      </c15:dlblFieldTableCache>
                    </c15:dlblFTEntry>
                  </c15:dlblFieldTable>
                  <c15:showDataLabelsRange val="0"/>
                </c:ext>
                <c:ext xmlns:c16="http://schemas.microsoft.com/office/drawing/2014/chart" uri="{C3380CC4-5D6E-409C-BE32-E72D297353CC}">
                  <c16:uniqueId val="{0000000F-067B-47E1-AB78-7918F454FF5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{683A0027-628A-44FB-AF51-4B534CABCB7D}</c15:txfldGUID>
                      <c15:f>Diagramm!$I$62</c15:f>
                      <c15:dlblFieldTableCache>
                        <c:ptCount val="1"/>
                      </c15:dlblFieldTableCache>
                    </c15:dlblFTEntry>
                  </c15:dlblFieldTable>
                  <c15:showDataLabelsRange val="0"/>
                </c:ext>
                <c:ext xmlns:c16="http://schemas.microsoft.com/office/drawing/2014/chart" uri="{C3380CC4-5D6E-409C-BE32-E72D297353CC}">
                  <c16:uniqueId val="{00000010-067B-47E1-AB78-7918F454FF5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{CB3723AE-5AFA-4164-880D-88676FDB915D}</c15:txfldGUID>
                      <c15:f>Diagramm!$I$63</c15:f>
                      <c15:dlblFieldTableCache>
                        <c:ptCount val="1"/>
                      </c15:dlblFieldTableCache>
                    </c15:dlblFTEntry>
                  </c15:dlblFieldTable>
                  <c15:showDataLabelsRange val="0"/>
                </c:ext>
                <c:ext xmlns:c16="http://schemas.microsoft.com/office/drawing/2014/chart" uri="{C3380CC4-5D6E-409C-BE32-E72D297353CC}">
                  <c16:uniqueId val="{00000011-067B-47E1-AB78-7918F454FF5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{C2A1CAAA-A3F7-4CC1-B28A-6E195129AF9E}</c15:txfldGUID>
                      <c15:f>Diagramm!$I$64</c15:f>
                      <c15:dlblFieldTableCache>
                        <c:ptCount val="1"/>
                      </c15:dlblFieldTableCache>
                    </c15:dlblFTEntry>
                  </c15:dlblFieldTable>
                  <c15:showDataLabelsRange val="0"/>
                </c:ext>
                <c:ext xmlns:c16="http://schemas.microsoft.com/office/drawing/2014/chart" uri="{C3380CC4-5D6E-409C-BE32-E72D297353CC}">
                  <c16:uniqueId val="{00000012-067B-47E1-AB78-7918F454FF5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{245F9415-19D8-47C3-BBE4-114FAF735942}</c15:txfldGUID>
                      <c15:f>Diagramm!$I$65</c15:f>
                      <c15:dlblFieldTableCache>
                        <c:ptCount val="1"/>
                      </c15:dlblFieldTableCache>
                    </c15:dlblFTEntry>
                  </c15:dlblFieldTable>
                  <c15:showDataLabelsRange val="0"/>
                </c:ext>
                <c:ext xmlns:c16="http://schemas.microsoft.com/office/drawing/2014/chart" uri="{C3380CC4-5D6E-409C-BE32-E72D297353CC}">
                  <c16:uniqueId val="{00000013-067B-47E1-AB78-7918F454FF5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{014EB0C5-DB29-49C4-B186-8D56A29082F7}</c15:txfldGUID>
                      <c15:f>Diagramm!$I$66</c15:f>
                      <c15:dlblFieldTableCache>
                        <c:ptCount val="1"/>
                      </c15:dlblFieldTableCache>
                    </c15:dlblFTEntry>
                  </c15:dlblFieldTable>
                  <c15:showDataLabelsRange val="0"/>
                </c:ext>
                <c:ext xmlns:c16="http://schemas.microsoft.com/office/drawing/2014/chart" uri="{C3380CC4-5D6E-409C-BE32-E72D297353CC}">
                  <c16:uniqueId val="{00000014-067B-47E1-AB78-7918F454FF5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{73E70CAF-E484-4AE5-9502-32D3DF7D75ED}</c15:txfldGUID>
                      <c15:f>Diagramm!$I$67</c15:f>
                      <c15:dlblFieldTableCache>
                        <c:ptCount val="1"/>
                      </c15:dlblFieldTableCache>
                    </c15:dlblFTEntry>
                  </c15:dlblFieldTable>
                  <c15:showDataLabelsRange val="0"/>
                </c:ext>
                <c:ext xmlns:c16="http://schemas.microsoft.com/office/drawing/2014/chart" uri="{C3380CC4-5D6E-409C-BE32-E72D297353CC}">
                  <c16:uniqueId val="{00000015-067B-47E1-AB78-7918F454FF5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67B-47E1-AB78-7918F454FF5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{8E6C7EE1-A79F-46D0-8B1F-3EDFA3C0B083}</c15:txfldGUID>
                      <c15:f>Diagramm!$K$46</c15:f>
                      <c15:dlblFieldTableCache>
                        <c:ptCount val="1"/>
                      </c15:dlblFieldTableCache>
                    </c15:dlblFTEntry>
                  </c15:dlblFieldTable>
                  <c15:showDataLabelsRange val="0"/>
                </c:ext>
                <c:ext xmlns:c16="http://schemas.microsoft.com/office/drawing/2014/chart" uri="{C3380CC4-5D6E-409C-BE32-E72D297353CC}">
                  <c16:uniqueId val="{00000017-067B-47E1-AB78-7918F454FF5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{5FF8DD76-EFD1-4F4F-ABFA-5B30EF79E8BB}</c15:txfldGUID>
                      <c15:f>Diagramm!$K$47</c15:f>
                      <c15:dlblFieldTableCache>
                        <c:ptCount val="1"/>
                      </c15:dlblFieldTableCache>
                    </c15:dlblFTEntry>
                  </c15:dlblFieldTable>
                  <c15:showDataLabelsRange val="0"/>
                </c:ext>
                <c:ext xmlns:c16="http://schemas.microsoft.com/office/drawing/2014/chart" uri="{C3380CC4-5D6E-409C-BE32-E72D297353CC}">
                  <c16:uniqueId val="{00000018-067B-47E1-AB78-7918F454FF5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{ED257AC9-4584-438C-9545-8A2E3176BB09}</c15:txfldGUID>
                      <c15:f>Diagramm!$K$48</c15:f>
                      <c15:dlblFieldTableCache>
                        <c:ptCount val="1"/>
                      </c15:dlblFieldTableCache>
                    </c15:dlblFTEntry>
                  </c15:dlblFieldTable>
                  <c15:showDataLabelsRange val="0"/>
                </c:ext>
                <c:ext xmlns:c16="http://schemas.microsoft.com/office/drawing/2014/chart" uri="{C3380CC4-5D6E-409C-BE32-E72D297353CC}">
                  <c16:uniqueId val="{00000019-067B-47E1-AB78-7918F454FF5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{AD618C3F-41FB-44FF-BE50-4B68E83EF66C}</c15:txfldGUID>
                      <c15:f>Diagramm!$K$49</c15:f>
                      <c15:dlblFieldTableCache>
                        <c:ptCount val="1"/>
                      </c15:dlblFieldTableCache>
                    </c15:dlblFTEntry>
                  </c15:dlblFieldTable>
                  <c15:showDataLabelsRange val="0"/>
                </c:ext>
                <c:ext xmlns:c16="http://schemas.microsoft.com/office/drawing/2014/chart" uri="{C3380CC4-5D6E-409C-BE32-E72D297353CC}">
                  <c16:uniqueId val="{0000001A-067B-47E1-AB78-7918F454FF5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{B54E59A0-9524-4504-825C-2C88462051DE}</c15:txfldGUID>
                      <c15:f>Diagramm!$K$50</c15:f>
                      <c15:dlblFieldTableCache>
                        <c:ptCount val="1"/>
                      </c15:dlblFieldTableCache>
                    </c15:dlblFTEntry>
                  </c15:dlblFieldTable>
                  <c15:showDataLabelsRange val="0"/>
                </c:ext>
                <c:ext xmlns:c16="http://schemas.microsoft.com/office/drawing/2014/chart" uri="{C3380CC4-5D6E-409C-BE32-E72D297353CC}">
                  <c16:uniqueId val="{0000001B-067B-47E1-AB78-7918F454FF5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{B8AD9252-3ECD-4C88-B718-53F58621C683}</c15:txfldGUID>
                      <c15:f>Diagramm!$K$51</c15:f>
                      <c15:dlblFieldTableCache>
                        <c:ptCount val="1"/>
                      </c15:dlblFieldTableCache>
                    </c15:dlblFTEntry>
                  </c15:dlblFieldTable>
                  <c15:showDataLabelsRange val="0"/>
                </c:ext>
                <c:ext xmlns:c16="http://schemas.microsoft.com/office/drawing/2014/chart" uri="{C3380CC4-5D6E-409C-BE32-E72D297353CC}">
                  <c16:uniqueId val="{0000001C-067B-47E1-AB78-7918F454FF5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{68B2321C-15AC-4C54-8774-E974C87B570A}</c15:txfldGUID>
                      <c15:f>Diagramm!$K$52</c15:f>
                      <c15:dlblFieldTableCache>
                        <c:ptCount val="1"/>
                      </c15:dlblFieldTableCache>
                    </c15:dlblFTEntry>
                  </c15:dlblFieldTable>
                  <c15:showDataLabelsRange val="0"/>
                </c:ext>
                <c:ext xmlns:c16="http://schemas.microsoft.com/office/drawing/2014/chart" uri="{C3380CC4-5D6E-409C-BE32-E72D297353CC}">
                  <c16:uniqueId val="{0000001D-067B-47E1-AB78-7918F454FF5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{9A77E61C-5F3E-41FC-84A7-7DCC8C1A32A1}</c15:txfldGUID>
                      <c15:f>Diagramm!$K$53</c15:f>
                      <c15:dlblFieldTableCache>
                        <c:ptCount val="1"/>
                      </c15:dlblFieldTableCache>
                    </c15:dlblFTEntry>
                  </c15:dlblFieldTable>
                  <c15:showDataLabelsRange val="0"/>
                </c:ext>
                <c:ext xmlns:c16="http://schemas.microsoft.com/office/drawing/2014/chart" uri="{C3380CC4-5D6E-409C-BE32-E72D297353CC}">
                  <c16:uniqueId val="{0000001E-067B-47E1-AB78-7918F454FF5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{31621417-7030-420B-87EE-37C71196FF63}</c15:txfldGUID>
                      <c15:f>Diagramm!$K$54</c15:f>
                      <c15:dlblFieldTableCache>
                        <c:ptCount val="1"/>
                      </c15:dlblFieldTableCache>
                    </c15:dlblFTEntry>
                  </c15:dlblFieldTable>
                  <c15:showDataLabelsRange val="0"/>
                </c:ext>
                <c:ext xmlns:c16="http://schemas.microsoft.com/office/drawing/2014/chart" uri="{C3380CC4-5D6E-409C-BE32-E72D297353CC}">
                  <c16:uniqueId val="{0000001F-067B-47E1-AB78-7918F454FF5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{4066CDA0-B11B-42C7-A168-1B806A349A2C}</c15:txfldGUID>
                      <c15:f>Diagramm!$K$55</c15:f>
                      <c15:dlblFieldTableCache>
                        <c:ptCount val="1"/>
                      </c15:dlblFieldTableCache>
                    </c15:dlblFTEntry>
                  </c15:dlblFieldTable>
                  <c15:showDataLabelsRange val="0"/>
                </c:ext>
                <c:ext xmlns:c16="http://schemas.microsoft.com/office/drawing/2014/chart" uri="{C3380CC4-5D6E-409C-BE32-E72D297353CC}">
                  <c16:uniqueId val="{00000020-067B-47E1-AB78-7918F454FF5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{426A80B6-D0B3-403C-A45D-0DBFD3D6BB1F}</c15:txfldGUID>
                      <c15:f>Diagramm!$K$56</c15:f>
                      <c15:dlblFieldTableCache>
                        <c:ptCount val="1"/>
                      </c15:dlblFieldTableCache>
                    </c15:dlblFTEntry>
                  </c15:dlblFieldTable>
                  <c15:showDataLabelsRange val="0"/>
                </c:ext>
                <c:ext xmlns:c16="http://schemas.microsoft.com/office/drawing/2014/chart" uri="{C3380CC4-5D6E-409C-BE32-E72D297353CC}">
                  <c16:uniqueId val="{00000021-067B-47E1-AB78-7918F454FF5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{A1C83190-F4B2-4B16-89F7-0E769966FB53}</c15:txfldGUID>
                      <c15:f>Diagramm!$K$57</c15:f>
                      <c15:dlblFieldTableCache>
                        <c:ptCount val="1"/>
                      </c15:dlblFieldTableCache>
                    </c15:dlblFTEntry>
                  </c15:dlblFieldTable>
                  <c15:showDataLabelsRange val="0"/>
                </c:ext>
                <c:ext xmlns:c16="http://schemas.microsoft.com/office/drawing/2014/chart" uri="{C3380CC4-5D6E-409C-BE32-E72D297353CC}">
                  <c16:uniqueId val="{00000022-067B-47E1-AB78-7918F454FF5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{65EAC5AC-B3CC-4D1F-8C73-A3426E8CFB21}</c15:txfldGUID>
                      <c15:f>Diagramm!$K$58</c15:f>
                      <c15:dlblFieldTableCache>
                        <c:ptCount val="1"/>
                      </c15:dlblFieldTableCache>
                    </c15:dlblFTEntry>
                  </c15:dlblFieldTable>
                  <c15:showDataLabelsRange val="0"/>
                </c:ext>
                <c:ext xmlns:c16="http://schemas.microsoft.com/office/drawing/2014/chart" uri="{C3380CC4-5D6E-409C-BE32-E72D297353CC}">
                  <c16:uniqueId val="{00000023-067B-47E1-AB78-7918F454FF5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{BF087717-1716-4332-8C3D-64DE4A52F234}</c15:txfldGUID>
                      <c15:f>Diagramm!$K$59</c15:f>
                      <c15:dlblFieldTableCache>
                        <c:ptCount val="1"/>
                      </c15:dlblFieldTableCache>
                    </c15:dlblFTEntry>
                  </c15:dlblFieldTable>
                  <c15:showDataLabelsRange val="0"/>
                </c:ext>
                <c:ext xmlns:c16="http://schemas.microsoft.com/office/drawing/2014/chart" uri="{C3380CC4-5D6E-409C-BE32-E72D297353CC}">
                  <c16:uniqueId val="{00000024-067B-47E1-AB78-7918F454FF5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{08BDFB96-F1B8-4B4C-8AA5-B102DA9859AF}</c15:txfldGUID>
                      <c15:f>Diagramm!$K$60</c15:f>
                      <c15:dlblFieldTableCache>
                        <c:ptCount val="1"/>
                      </c15:dlblFieldTableCache>
                    </c15:dlblFTEntry>
                  </c15:dlblFieldTable>
                  <c15:showDataLabelsRange val="0"/>
                </c:ext>
                <c:ext xmlns:c16="http://schemas.microsoft.com/office/drawing/2014/chart" uri="{C3380CC4-5D6E-409C-BE32-E72D297353CC}">
                  <c16:uniqueId val="{00000025-067B-47E1-AB78-7918F454FF5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{C7D62E73-31F3-4296-99D2-28B0DDB7F73B}</c15:txfldGUID>
                      <c15:f>Diagramm!$K$61</c15:f>
                      <c15:dlblFieldTableCache>
                        <c:ptCount val="1"/>
                      </c15:dlblFieldTableCache>
                    </c15:dlblFTEntry>
                  </c15:dlblFieldTable>
                  <c15:showDataLabelsRange val="0"/>
                </c:ext>
                <c:ext xmlns:c16="http://schemas.microsoft.com/office/drawing/2014/chart" uri="{C3380CC4-5D6E-409C-BE32-E72D297353CC}">
                  <c16:uniqueId val="{00000026-067B-47E1-AB78-7918F454FF5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{7A71841A-4334-4AF5-82FB-E68A614DDC01}</c15:txfldGUID>
                      <c15:f>Diagramm!$K$62</c15:f>
                      <c15:dlblFieldTableCache>
                        <c:ptCount val="1"/>
                      </c15:dlblFieldTableCache>
                    </c15:dlblFTEntry>
                  </c15:dlblFieldTable>
                  <c15:showDataLabelsRange val="0"/>
                </c:ext>
                <c:ext xmlns:c16="http://schemas.microsoft.com/office/drawing/2014/chart" uri="{C3380CC4-5D6E-409C-BE32-E72D297353CC}">
                  <c16:uniqueId val="{00000027-067B-47E1-AB78-7918F454FF5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{00FEEFB0-6D61-41EF-BA33-AF166DEF1361}</c15:txfldGUID>
                      <c15:f>Diagramm!$K$63</c15:f>
                      <c15:dlblFieldTableCache>
                        <c:ptCount val="1"/>
                      </c15:dlblFieldTableCache>
                    </c15:dlblFTEntry>
                  </c15:dlblFieldTable>
                  <c15:showDataLabelsRange val="0"/>
                </c:ext>
                <c:ext xmlns:c16="http://schemas.microsoft.com/office/drawing/2014/chart" uri="{C3380CC4-5D6E-409C-BE32-E72D297353CC}">
                  <c16:uniqueId val="{00000028-067B-47E1-AB78-7918F454FF5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{E3B5FC81-2E53-4D97-B1E0-7C6459B2EDD2}</c15:txfldGUID>
                      <c15:f>Diagramm!$K$64</c15:f>
                      <c15:dlblFieldTableCache>
                        <c:ptCount val="1"/>
                      </c15:dlblFieldTableCache>
                    </c15:dlblFTEntry>
                  </c15:dlblFieldTable>
                  <c15:showDataLabelsRange val="0"/>
                </c:ext>
                <c:ext xmlns:c16="http://schemas.microsoft.com/office/drawing/2014/chart" uri="{C3380CC4-5D6E-409C-BE32-E72D297353CC}">
                  <c16:uniqueId val="{00000029-067B-47E1-AB78-7918F454FF5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{C54379F6-6BB9-4055-AC97-B42456F9DF07}</c15:txfldGUID>
                      <c15:f>Diagramm!$K$65</c15:f>
                      <c15:dlblFieldTableCache>
                        <c:ptCount val="1"/>
                      </c15:dlblFieldTableCache>
                    </c15:dlblFTEntry>
                  </c15:dlblFieldTable>
                  <c15:showDataLabelsRange val="0"/>
                </c:ext>
                <c:ext xmlns:c16="http://schemas.microsoft.com/office/drawing/2014/chart" uri="{C3380CC4-5D6E-409C-BE32-E72D297353CC}">
                  <c16:uniqueId val="{0000002A-067B-47E1-AB78-7918F454FF5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{79D22BBB-2A28-41F2-BFE6-43164A0A9CF8}</c15:txfldGUID>
                      <c15:f>Diagramm!$K$66</c15:f>
                      <c15:dlblFieldTableCache>
                        <c:ptCount val="1"/>
                      </c15:dlblFieldTableCache>
                    </c15:dlblFTEntry>
                  </c15:dlblFieldTable>
                  <c15:showDataLabelsRange val="0"/>
                </c:ext>
                <c:ext xmlns:c16="http://schemas.microsoft.com/office/drawing/2014/chart" uri="{C3380CC4-5D6E-409C-BE32-E72D297353CC}">
                  <c16:uniqueId val="{0000002B-067B-47E1-AB78-7918F454FF5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{F0C70D49-7C84-4236-AAA7-80C1CCB64642}</c15:txfldGUID>
                      <c15:f>Diagramm!$K$67</c15:f>
                      <c15:dlblFieldTableCache>
                        <c:ptCount val="1"/>
                      </c15:dlblFieldTableCache>
                    </c15:dlblFTEntry>
                  </c15:dlblFieldTable>
                  <c15:showDataLabelsRange val="0"/>
                </c:ext>
                <c:ext xmlns:c16="http://schemas.microsoft.com/office/drawing/2014/chart" uri="{C3380CC4-5D6E-409C-BE32-E72D297353CC}">
                  <c16:uniqueId val="{0000002C-067B-47E1-AB78-7918F454FF5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67B-47E1-AB78-7918F454FF5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{D1E8B936-A96B-4FA9-81F5-96E46C6BEEC1}</c15:txfldGUID>
                      <c15:f>Diagramm!$J$46</c15:f>
                      <c15:dlblFieldTableCache>
                        <c:ptCount val="1"/>
                      </c15:dlblFieldTableCache>
                    </c15:dlblFTEntry>
                  </c15:dlblFieldTable>
                  <c15:showDataLabelsRange val="0"/>
                </c:ext>
                <c:ext xmlns:c16="http://schemas.microsoft.com/office/drawing/2014/chart" uri="{C3380CC4-5D6E-409C-BE32-E72D297353CC}">
                  <c16:uniqueId val="{0000002E-067B-47E1-AB78-7918F454FF5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{05B88DBD-1983-4138-9894-36CBEF9DB41A}</c15:txfldGUID>
                      <c15:f>Diagramm!$J$47</c15:f>
                      <c15:dlblFieldTableCache>
                        <c:ptCount val="1"/>
                      </c15:dlblFieldTableCache>
                    </c15:dlblFTEntry>
                  </c15:dlblFieldTable>
                  <c15:showDataLabelsRange val="0"/>
                </c:ext>
                <c:ext xmlns:c16="http://schemas.microsoft.com/office/drawing/2014/chart" uri="{C3380CC4-5D6E-409C-BE32-E72D297353CC}">
                  <c16:uniqueId val="{0000002F-067B-47E1-AB78-7918F454FF5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{5A723592-A5D7-477B-802B-93CDBE366A18}</c15:txfldGUID>
                      <c15:f>Diagramm!$J$48</c15:f>
                      <c15:dlblFieldTableCache>
                        <c:ptCount val="1"/>
                      </c15:dlblFieldTableCache>
                    </c15:dlblFTEntry>
                  </c15:dlblFieldTable>
                  <c15:showDataLabelsRange val="0"/>
                </c:ext>
                <c:ext xmlns:c16="http://schemas.microsoft.com/office/drawing/2014/chart" uri="{C3380CC4-5D6E-409C-BE32-E72D297353CC}">
                  <c16:uniqueId val="{00000030-067B-47E1-AB78-7918F454FF5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{27F081D7-F6EF-49FD-9D52-97DD3F085682}</c15:txfldGUID>
                      <c15:f>Diagramm!$J$49</c15:f>
                      <c15:dlblFieldTableCache>
                        <c:ptCount val="1"/>
                      </c15:dlblFieldTableCache>
                    </c15:dlblFTEntry>
                  </c15:dlblFieldTable>
                  <c15:showDataLabelsRange val="0"/>
                </c:ext>
                <c:ext xmlns:c16="http://schemas.microsoft.com/office/drawing/2014/chart" uri="{C3380CC4-5D6E-409C-BE32-E72D297353CC}">
                  <c16:uniqueId val="{00000031-067B-47E1-AB78-7918F454FF5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{C9878DE2-9BF2-4315-8426-6EA719C925FF}</c15:txfldGUID>
                      <c15:f>Diagramm!$J$50</c15:f>
                      <c15:dlblFieldTableCache>
                        <c:ptCount val="1"/>
                      </c15:dlblFieldTableCache>
                    </c15:dlblFTEntry>
                  </c15:dlblFieldTable>
                  <c15:showDataLabelsRange val="0"/>
                </c:ext>
                <c:ext xmlns:c16="http://schemas.microsoft.com/office/drawing/2014/chart" uri="{C3380CC4-5D6E-409C-BE32-E72D297353CC}">
                  <c16:uniqueId val="{00000032-067B-47E1-AB78-7918F454FF5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{7C728187-C69A-43CC-A910-85D8A513E679}</c15:txfldGUID>
                      <c15:f>Diagramm!$J$51</c15:f>
                      <c15:dlblFieldTableCache>
                        <c:ptCount val="1"/>
                      </c15:dlblFieldTableCache>
                    </c15:dlblFTEntry>
                  </c15:dlblFieldTable>
                  <c15:showDataLabelsRange val="0"/>
                </c:ext>
                <c:ext xmlns:c16="http://schemas.microsoft.com/office/drawing/2014/chart" uri="{C3380CC4-5D6E-409C-BE32-E72D297353CC}">
                  <c16:uniqueId val="{00000033-067B-47E1-AB78-7918F454FF5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{4AF05DFB-0FF8-4E6A-865D-4B7F72E2D021}</c15:txfldGUID>
                      <c15:f>Diagramm!$J$52</c15:f>
                      <c15:dlblFieldTableCache>
                        <c:ptCount val="1"/>
                      </c15:dlblFieldTableCache>
                    </c15:dlblFTEntry>
                  </c15:dlblFieldTable>
                  <c15:showDataLabelsRange val="0"/>
                </c:ext>
                <c:ext xmlns:c16="http://schemas.microsoft.com/office/drawing/2014/chart" uri="{C3380CC4-5D6E-409C-BE32-E72D297353CC}">
                  <c16:uniqueId val="{00000034-067B-47E1-AB78-7918F454FF5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{01658EAD-B1C2-4BFE-B838-200BE2CE8505}</c15:txfldGUID>
                      <c15:f>Diagramm!$J$53</c15:f>
                      <c15:dlblFieldTableCache>
                        <c:ptCount val="1"/>
                      </c15:dlblFieldTableCache>
                    </c15:dlblFTEntry>
                  </c15:dlblFieldTable>
                  <c15:showDataLabelsRange val="0"/>
                </c:ext>
                <c:ext xmlns:c16="http://schemas.microsoft.com/office/drawing/2014/chart" uri="{C3380CC4-5D6E-409C-BE32-E72D297353CC}">
                  <c16:uniqueId val="{00000035-067B-47E1-AB78-7918F454FF5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{45EBBCE5-0BE9-45DE-BB3D-2B45108B85F7}</c15:txfldGUID>
                      <c15:f>Diagramm!$J$54</c15:f>
                      <c15:dlblFieldTableCache>
                        <c:ptCount val="1"/>
                      </c15:dlblFieldTableCache>
                    </c15:dlblFTEntry>
                  </c15:dlblFieldTable>
                  <c15:showDataLabelsRange val="0"/>
                </c:ext>
                <c:ext xmlns:c16="http://schemas.microsoft.com/office/drawing/2014/chart" uri="{C3380CC4-5D6E-409C-BE32-E72D297353CC}">
                  <c16:uniqueId val="{00000036-067B-47E1-AB78-7918F454FF5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{ECF9A4F0-9394-476E-8119-66A365EC6669}</c15:txfldGUID>
                      <c15:f>Diagramm!$J$55</c15:f>
                      <c15:dlblFieldTableCache>
                        <c:ptCount val="1"/>
                      </c15:dlblFieldTableCache>
                    </c15:dlblFTEntry>
                  </c15:dlblFieldTable>
                  <c15:showDataLabelsRange val="0"/>
                </c:ext>
                <c:ext xmlns:c16="http://schemas.microsoft.com/office/drawing/2014/chart" uri="{C3380CC4-5D6E-409C-BE32-E72D297353CC}">
                  <c16:uniqueId val="{00000037-067B-47E1-AB78-7918F454FF5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{9F243765-ACEF-4E0F-AB15-C0C35F32E228}</c15:txfldGUID>
                      <c15:f>Diagramm!$J$56</c15:f>
                      <c15:dlblFieldTableCache>
                        <c:ptCount val="1"/>
                      </c15:dlblFieldTableCache>
                    </c15:dlblFTEntry>
                  </c15:dlblFieldTable>
                  <c15:showDataLabelsRange val="0"/>
                </c:ext>
                <c:ext xmlns:c16="http://schemas.microsoft.com/office/drawing/2014/chart" uri="{C3380CC4-5D6E-409C-BE32-E72D297353CC}">
                  <c16:uniqueId val="{00000038-067B-47E1-AB78-7918F454FF5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{B0FE7582-9991-46E4-B41B-E8465767BC05}</c15:txfldGUID>
                      <c15:f>Diagramm!$J$57</c15:f>
                      <c15:dlblFieldTableCache>
                        <c:ptCount val="1"/>
                      </c15:dlblFieldTableCache>
                    </c15:dlblFTEntry>
                  </c15:dlblFieldTable>
                  <c15:showDataLabelsRange val="0"/>
                </c:ext>
                <c:ext xmlns:c16="http://schemas.microsoft.com/office/drawing/2014/chart" uri="{C3380CC4-5D6E-409C-BE32-E72D297353CC}">
                  <c16:uniqueId val="{00000039-067B-47E1-AB78-7918F454FF5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{899A5F1D-F6AB-4041-9008-52AA51E9B541}</c15:txfldGUID>
                      <c15:f>Diagramm!$J$58</c15:f>
                      <c15:dlblFieldTableCache>
                        <c:ptCount val="1"/>
                      </c15:dlblFieldTableCache>
                    </c15:dlblFTEntry>
                  </c15:dlblFieldTable>
                  <c15:showDataLabelsRange val="0"/>
                </c:ext>
                <c:ext xmlns:c16="http://schemas.microsoft.com/office/drawing/2014/chart" uri="{C3380CC4-5D6E-409C-BE32-E72D297353CC}">
                  <c16:uniqueId val="{0000003A-067B-47E1-AB78-7918F454FF5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{CC776A2C-E6BF-4096-BF00-24D96CAF07E2}</c15:txfldGUID>
                      <c15:f>Diagramm!$J$59</c15:f>
                      <c15:dlblFieldTableCache>
                        <c:ptCount val="1"/>
                      </c15:dlblFieldTableCache>
                    </c15:dlblFTEntry>
                  </c15:dlblFieldTable>
                  <c15:showDataLabelsRange val="0"/>
                </c:ext>
                <c:ext xmlns:c16="http://schemas.microsoft.com/office/drawing/2014/chart" uri="{C3380CC4-5D6E-409C-BE32-E72D297353CC}">
                  <c16:uniqueId val="{0000003B-067B-47E1-AB78-7918F454FF5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{8FC28FB6-E979-40CE-A210-860323F3AFC4}</c15:txfldGUID>
                      <c15:f>Diagramm!$J$60</c15:f>
                      <c15:dlblFieldTableCache>
                        <c:ptCount val="1"/>
                      </c15:dlblFieldTableCache>
                    </c15:dlblFTEntry>
                  </c15:dlblFieldTable>
                  <c15:showDataLabelsRange val="0"/>
                </c:ext>
                <c:ext xmlns:c16="http://schemas.microsoft.com/office/drawing/2014/chart" uri="{C3380CC4-5D6E-409C-BE32-E72D297353CC}">
                  <c16:uniqueId val="{0000003C-067B-47E1-AB78-7918F454FF5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{D95C802F-FF2D-4DFB-9AE0-07EB9F3121DB}</c15:txfldGUID>
                      <c15:f>Diagramm!$J$61</c15:f>
                      <c15:dlblFieldTableCache>
                        <c:ptCount val="1"/>
                      </c15:dlblFieldTableCache>
                    </c15:dlblFTEntry>
                  </c15:dlblFieldTable>
                  <c15:showDataLabelsRange val="0"/>
                </c:ext>
                <c:ext xmlns:c16="http://schemas.microsoft.com/office/drawing/2014/chart" uri="{C3380CC4-5D6E-409C-BE32-E72D297353CC}">
                  <c16:uniqueId val="{0000003D-067B-47E1-AB78-7918F454FF5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{8A4F527A-F16A-40E4-A306-CD6F2D51D233}</c15:txfldGUID>
                      <c15:f>Diagramm!$J$62</c15:f>
                      <c15:dlblFieldTableCache>
                        <c:ptCount val="1"/>
                      </c15:dlblFieldTableCache>
                    </c15:dlblFTEntry>
                  </c15:dlblFieldTable>
                  <c15:showDataLabelsRange val="0"/>
                </c:ext>
                <c:ext xmlns:c16="http://schemas.microsoft.com/office/drawing/2014/chart" uri="{C3380CC4-5D6E-409C-BE32-E72D297353CC}">
                  <c16:uniqueId val="{0000003E-067B-47E1-AB78-7918F454FF5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{09B5367F-FEAD-4501-95C3-6043592AA36C}</c15:txfldGUID>
                      <c15:f>Diagramm!$J$63</c15:f>
                      <c15:dlblFieldTableCache>
                        <c:ptCount val="1"/>
                      </c15:dlblFieldTableCache>
                    </c15:dlblFTEntry>
                  </c15:dlblFieldTable>
                  <c15:showDataLabelsRange val="0"/>
                </c:ext>
                <c:ext xmlns:c16="http://schemas.microsoft.com/office/drawing/2014/chart" uri="{C3380CC4-5D6E-409C-BE32-E72D297353CC}">
                  <c16:uniqueId val="{0000003F-067B-47E1-AB78-7918F454FF5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{AB7EA6BC-E23E-4457-8BFD-B4102378F70D}</c15:txfldGUID>
                      <c15:f>Diagramm!$J$64</c15:f>
                      <c15:dlblFieldTableCache>
                        <c:ptCount val="1"/>
                      </c15:dlblFieldTableCache>
                    </c15:dlblFTEntry>
                  </c15:dlblFieldTable>
                  <c15:showDataLabelsRange val="0"/>
                </c:ext>
                <c:ext xmlns:c16="http://schemas.microsoft.com/office/drawing/2014/chart" uri="{C3380CC4-5D6E-409C-BE32-E72D297353CC}">
                  <c16:uniqueId val="{00000040-067B-47E1-AB78-7918F454FF5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{5A1FCF81-5078-47E8-AA99-1F56AA85EDBD}</c15:txfldGUID>
                      <c15:f>Diagramm!$J$65</c15:f>
                      <c15:dlblFieldTableCache>
                        <c:ptCount val="1"/>
                      </c15:dlblFieldTableCache>
                    </c15:dlblFTEntry>
                  </c15:dlblFieldTable>
                  <c15:showDataLabelsRange val="0"/>
                </c:ext>
                <c:ext xmlns:c16="http://schemas.microsoft.com/office/drawing/2014/chart" uri="{C3380CC4-5D6E-409C-BE32-E72D297353CC}">
                  <c16:uniqueId val="{00000041-067B-47E1-AB78-7918F454FF5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{4875B638-D712-4FAA-BA7E-A726783192DB}</c15:txfldGUID>
                      <c15:f>Diagramm!$J$66</c15:f>
                      <c15:dlblFieldTableCache>
                        <c:ptCount val="1"/>
                      </c15:dlblFieldTableCache>
                    </c15:dlblFTEntry>
                  </c15:dlblFieldTable>
                  <c15:showDataLabelsRange val="0"/>
                </c:ext>
                <c:ext xmlns:c16="http://schemas.microsoft.com/office/drawing/2014/chart" uri="{C3380CC4-5D6E-409C-BE32-E72D297353CC}">
                  <c16:uniqueId val="{00000042-067B-47E1-AB78-7918F454FF5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{346ECA10-9191-4EDE-A4CD-C24E0E53B374}</c15:txfldGUID>
                      <c15:f>Diagramm!$J$67</c15:f>
                      <c15:dlblFieldTableCache>
                        <c:ptCount val="1"/>
                      </c15:dlblFieldTableCache>
                    </c15:dlblFTEntry>
                  </c15:dlblFieldTable>
                  <c15:showDataLabelsRange val="0"/>
                </c:ext>
                <c:ext xmlns:c16="http://schemas.microsoft.com/office/drawing/2014/chart" uri="{C3380CC4-5D6E-409C-BE32-E72D297353CC}">
                  <c16:uniqueId val="{00000043-067B-47E1-AB78-7918F454FF5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67B-47E1-AB78-7918F454FF5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6D-4BEF-B483-83FBB5A3DD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6D-4BEF-B483-83FBB5A3DD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6D-4BEF-B483-83FBB5A3DD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6D-4BEF-B483-83FBB5A3DD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6D-4BEF-B483-83FBB5A3DD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6D-4BEF-B483-83FBB5A3DD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96D-4BEF-B483-83FBB5A3DD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6D-4BEF-B483-83FBB5A3DD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96D-4BEF-B483-83FBB5A3DD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96D-4BEF-B483-83FBB5A3DD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96D-4BEF-B483-83FBB5A3DD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96D-4BEF-B483-83FBB5A3DD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96D-4BEF-B483-83FBB5A3DD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96D-4BEF-B483-83FBB5A3DD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96D-4BEF-B483-83FBB5A3DD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96D-4BEF-B483-83FBB5A3DD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96D-4BEF-B483-83FBB5A3DD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96D-4BEF-B483-83FBB5A3DD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96D-4BEF-B483-83FBB5A3DD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96D-4BEF-B483-83FBB5A3DD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96D-4BEF-B483-83FBB5A3DD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96D-4BEF-B483-83FBB5A3DD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96D-4BEF-B483-83FBB5A3DD8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96D-4BEF-B483-83FBB5A3DD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96D-4BEF-B483-83FBB5A3DD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96D-4BEF-B483-83FBB5A3DD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96D-4BEF-B483-83FBB5A3DD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96D-4BEF-B483-83FBB5A3DD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96D-4BEF-B483-83FBB5A3DD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96D-4BEF-B483-83FBB5A3DD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96D-4BEF-B483-83FBB5A3DD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96D-4BEF-B483-83FBB5A3DD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96D-4BEF-B483-83FBB5A3DD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96D-4BEF-B483-83FBB5A3DD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96D-4BEF-B483-83FBB5A3DD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96D-4BEF-B483-83FBB5A3DD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96D-4BEF-B483-83FBB5A3DD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96D-4BEF-B483-83FBB5A3DD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96D-4BEF-B483-83FBB5A3DD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96D-4BEF-B483-83FBB5A3DD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96D-4BEF-B483-83FBB5A3DD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96D-4BEF-B483-83FBB5A3DD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96D-4BEF-B483-83FBB5A3DD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96D-4BEF-B483-83FBB5A3DD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96D-4BEF-B483-83FBB5A3DD8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96D-4BEF-B483-83FBB5A3DD8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96D-4BEF-B483-83FBB5A3DD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96D-4BEF-B483-83FBB5A3DD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96D-4BEF-B483-83FBB5A3DD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96D-4BEF-B483-83FBB5A3DD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96D-4BEF-B483-83FBB5A3DD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96D-4BEF-B483-83FBB5A3DD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96D-4BEF-B483-83FBB5A3DD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96D-4BEF-B483-83FBB5A3DD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96D-4BEF-B483-83FBB5A3DD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96D-4BEF-B483-83FBB5A3DD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96D-4BEF-B483-83FBB5A3DD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96D-4BEF-B483-83FBB5A3DD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96D-4BEF-B483-83FBB5A3DD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96D-4BEF-B483-83FBB5A3DD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96D-4BEF-B483-83FBB5A3DD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96D-4BEF-B483-83FBB5A3DD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96D-4BEF-B483-83FBB5A3DD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96D-4BEF-B483-83FBB5A3DD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96D-4BEF-B483-83FBB5A3DD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96D-4BEF-B483-83FBB5A3DD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96D-4BEF-B483-83FBB5A3DD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96D-4BEF-B483-83FBB5A3DD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96D-4BEF-B483-83FBB5A3DD8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101.50006362942226</c:v>
                </c:pt>
                <c:pt idx="2">
                  <c:v>102.66448205650293</c:v>
                </c:pt>
                <c:pt idx="3">
                  <c:v>100.68719776024433</c:v>
                </c:pt>
                <c:pt idx="4">
                  <c:v>100.58539068465258</c:v>
                </c:pt>
                <c:pt idx="5">
                  <c:v>102.03455077627895</c:v>
                </c:pt>
                <c:pt idx="6">
                  <c:v>102.96831254772208</c:v>
                </c:pt>
                <c:pt idx="7">
                  <c:v>101.41098243827946</c:v>
                </c:pt>
                <c:pt idx="8">
                  <c:v>101.55096716721812</c:v>
                </c:pt>
                <c:pt idx="9">
                  <c:v>102.80764825655385</c:v>
                </c:pt>
                <c:pt idx="10">
                  <c:v>104.0388775769916</c:v>
                </c:pt>
                <c:pt idx="11">
                  <c:v>102.44655128531433</c:v>
                </c:pt>
                <c:pt idx="12">
                  <c:v>102.57540086536014</c:v>
                </c:pt>
                <c:pt idx="13">
                  <c:v>103.3405446678544</c:v>
                </c:pt>
                <c:pt idx="14">
                  <c:v>105.46735810638839</c:v>
                </c:pt>
                <c:pt idx="15">
                  <c:v>104.01342580809367</c:v>
                </c:pt>
                <c:pt idx="16">
                  <c:v>104.07546449478238</c:v>
                </c:pt>
                <c:pt idx="17">
                  <c:v>105.1364851107152</c:v>
                </c:pt>
                <c:pt idx="18">
                  <c:v>106.27067956222957</c:v>
                </c:pt>
                <c:pt idx="19">
                  <c:v>104.73084754390429</c:v>
                </c:pt>
                <c:pt idx="20">
                  <c:v>104.37770425044542</c:v>
                </c:pt>
                <c:pt idx="21">
                  <c:v>104.7610715194706</c:v>
                </c:pt>
                <c:pt idx="22">
                  <c:v>106.25318147111224</c:v>
                </c:pt>
                <c:pt idx="23">
                  <c:v>104.88673962840419</c:v>
                </c:pt>
                <c:pt idx="24">
                  <c:v>104.16295495036904</c:v>
                </c:pt>
              </c:numCache>
            </c:numRef>
          </c:val>
          <c:smooth val="0"/>
          <c:extLst>
            <c:ext xmlns:c16="http://schemas.microsoft.com/office/drawing/2014/chart" uri="{C3380CC4-5D6E-409C-BE32-E72D297353CC}">
              <c16:uniqueId val="{00000000-CD9B-4D30-99BE-65AC692FBBF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106.16509926854754</c:v>
                </c:pt>
                <c:pt idx="2">
                  <c:v>109.33472657610588</c:v>
                </c:pt>
                <c:pt idx="3">
                  <c:v>105.99094392197841</c:v>
                </c:pt>
                <c:pt idx="4">
                  <c:v>101.81121560431905</c:v>
                </c:pt>
                <c:pt idx="5">
                  <c:v>104.59770114942528</c:v>
                </c:pt>
                <c:pt idx="6">
                  <c:v>106.26959247648904</c:v>
                </c:pt>
                <c:pt idx="7">
                  <c:v>104.28422152560084</c:v>
                </c:pt>
                <c:pt idx="8">
                  <c:v>102.85614768373389</c:v>
                </c:pt>
                <c:pt idx="9">
                  <c:v>106.61790316962731</c:v>
                </c:pt>
                <c:pt idx="10">
                  <c:v>109.19540229885058</c:v>
                </c:pt>
                <c:pt idx="11">
                  <c:v>105.08533611981888</c:v>
                </c:pt>
                <c:pt idx="12">
                  <c:v>101.56739811912226</c:v>
                </c:pt>
                <c:pt idx="13">
                  <c:v>108.32462556600488</c:v>
                </c:pt>
                <c:pt idx="14">
                  <c:v>111.14594218042492</c:v>
                </c:pt>
                <c:pt idx="15">
                  <c:v>108.74259839777081</c:v>
                </c:pt>
                <c:pt idx="16">
                  <c:v>108.15047021943573</c:v>
                </c:pt>
                <c:pt idx="17">
                  <c:v>112.88749564611634</c:v>
                </c:pt>
                <c:pt idx="18">
                  <c:v>117.38070358760014</c:v>
                </c:pt>
                <c:pt idx="19">
                  <c:v>115.88296760710554</c:v>
                </c:pt>
                <c:pt idx="20">
                  <c:v>113.54928596307907</c:v>
                </c:pt>
                <c:pt idx="21">
                  <c:v>116.71891327063742</c:v>
                </c:pt>
                <c:pt idx="22">
                  <c:v>120.34134447927552</c:v>
                </c:pt>
                <c:pt idx="23">
                  <c:v>115.74364332985023</c:v>
                </c:pt>
                <c:pt idx="24">
                  <c:v>110.34482758620689</c:v>
                </c:pt>
              </c:numCache>
            </c:numRef>
          </c:val>
          <c:smooth val="0"/>
          <c:extLst>
            <c:ext xmlns:c16="http://schemas.microsoft.com/office/drawing/2014/chart" uri="{C3380CC4-5D6E-409C-BE32-E72D297353CC}">
              <c16:uniqueId val="{00000001-CD9B-4D30-99BE-65AC692FBBF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103.13069216757742</c:v>
                </c:pt>
                <c:pt idx="2">
                  <c:v>99.943078324225866</c:v>
                </c:pt>
                <c:pt idx="3">
                  <c:v>99.180327868852459</c:v>
                </c:pt>
                <c:pt idx="4">
                  <c:v>95.321038251366119</c:v>
                </c:pt>
                <c:pt idx="5">
                  <c:v>95.856102003642988</c:v>
                </c:pt>
                <c:pt idx="6">
                  <c:v>94.592440801457187</c:v>
                </c:pt>
                <c:pt idx="7">
                  <c:v>93.385701275045534</c:v>
                </c:pt>
                <c:pt idx="8">
                  <c:v>92.918943533697629</c:v>
                </c:pt>
                <c:pt idx="9">
                  <c:v>94.080145719489977</c:v>
                </c:pt>
                <c:pt idx="10">
                  <c:v>92.497723132969028</c:v>
                </c:pt>
                <c:pt idx="11">
                  <c:v>91.621129326047352</c:v>
                </c:pt>
                <c:pt idx="12">
                  <c:v>90.938069216757739</c:v>
                </c:pt>
                <c:pt idx="13">
                  <c:v>91.78051001821494</c:v>
                </c:pt>
                <c:pt idx="14">
                  <c:v>90.368852459016395</c:v>
                </c:pt>
                <c:pt idx="15">
                  <c:v>89.594717668488158</c:v>
                </c:pt>
                <c:pt idx="16">
                  <c:v>88.057832422586529</c:v>
                </c:pt>
                <c:pt idx="17">
                  <c:v>91.063296903460838</c:v>
                </c:pt>
                <c:pt idx="18">
                  <c:v>89.196265938069217</c:v>
                </c:pt>
                <c:pt idx="19">
                  <c:v>88.057832422586529</c:v>
                </c:pt>
                <c:pt idx="20">
                  <c:v>86.999089253187606</c:v>
                </c:pt>
                <c:pt idx="21">
                  <c:v>88.570127504553724</c:v>
                </c:pt>
                <c:pt idx="22">
                  <c:v>87.101548269581059</c:v>
                </c:pt>
                <c:pt idx="23">
                  <c:v>84.938524590163937</c:v>
                </c:pt>
                <c:pt idx="24">
                  <c:v>81.375227686703099</c:v>
                </c:pt>
              </c:numCache>
            </c:numRef>
          </c:val>
          <c:smooth val="0"/>
          <c:extLst>
            <c:ext xmlns:c16="http://schemas.microsoft.com/office/drawing/2014/chart" uri="{C3380CC4-5D6E-409C-BE32-E72D297353CC}">
              <c16:uniqueId val="{00000002-CD9B-4D30-99BE-65AC692FBBF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D9B-4D30-99BE-65AC692FBBF0}"/>
                </c:ext>
              </c:extLst>
            </c:dLbl>
            <c:dLbl>
              <c:idx val="1"/>
              <c:delete val="1"/>
              <c:extLst>
                <c:ext xmlns:c15="http://schemas.microsoft.com/office/drawing/2012/chart" uri="{CE6537A1-D6FC-4f65-9D91-7224C49458BB}"/>
                <c:ext xmlns:c16="http://schemas.microsoft.com/office/drawing/2014/chart" uri="{C3380CC4-5D6E-409C-BE32-E72D297353CC}">
                  <c16:uniqueId val="{00000004-CD9B-4D30-99BE-65AC692FBBF0}"/>
                </c:ext>
              </c:extLst>
            </c:dLbl>
            <c:dLbl>
              <c:idx val="2"/>
              <c:delete val="1"/>
              <c:extLst>
                <c:ext xmlns:c15="http://schemas.microsoft.com/office/drawing/2012/chart" uri="{CE6537A1-D6FC-4f65-9D91-7224C49458BB}"/>
                <c:ext xmlns:c16="http://schemas.microsoft.com/office/drawing/2014/chart" uri="{C3380CC4-5D6E-409C-BE32-E72D297353CC}">
                  <c16:uniqueId val="{00000005-CD9B-4D30-99BE-65AC692FBBF0}"/>
                </c:ext>
              </c:extLst>
            </c:dLbl>
            <c:dLbl>
              <c:idx val="3"/>
              <c:delete val="1"/>
              <c:extLst>
                <c:ext xmlns:c15="http://schemas.microsoft.com/office/drawing/2012/chart" uri="{CE6537A1-D6FC-4f65-9D91-7224C49458BB}"/>
                <c:ext xmlns:c16="http://schemas.microsoft.com/office/drawing/2014/chart" uri="{C3380CC4-5D6E-409C-BE32-E72D297353CC}">
                  <c16:uniqueId val="{00000006-CD9B-4D30-99BE-65AC692FBBF0}"/>
                </c:ext>
              </c:extLst>
            </c:dLbl>
            <c:dLbl>
              <c:idx val="4"/>
              <c:delete val="1"/>
              <c:extLst>
                <c:ext xmlns:c15="http://schemas.microsoft.com/office/drawing/2012/chart" uri="{CE6537A1-D6FC-4f65-9D91-7224C49458BB}"/>
                <c:ext xmlns:c16="http://schemas.microsoft.com/office/drawing/2014/chart" uri="{C3380CC4-5D6E-409C-BE32-E72D297353CC}">
                  <c16:uniqueId val="{00000007-CD9B-4D30-99BE-65AC692FBBF0}"/>
                </c:ext>
              </c:extLst>
            </c:dLbl>
            <c:dLbl>
              <c:idx val="5"/>
              <c:delete val="1"/>
              <c:extLst>
                <c:ext xmlns:c15="http://schemas.microsoft.com/office/drawing/2012/chart" uri="{CE6537A1-D6FC-4f65-9D91-7224C49458BB}"/>
                <c:ext xmlns:c16="http://schemas.microsoft.com/office/drawing/2014/chart" uri="{C3380CC4-5D6E-409C-BE32-E72D297353CC}">
                  <c16:uniqueId val="{00000008-CD9B-4D30-99BE-65AC692FBBF0}"/>
                </c:ext>
              </c:extLst>
            </c:dLbl>
            <c:dLbl>
              <c:idx val="6"/>
              <c:delete val="1"/>
              <c:extLst>
                <c:ext xmlns:c15="http://schemas.microsoft.com/office/drawing/2012/chart" uri="{CE6537A1-D6FC-4f65-9D91-7224C49458BB}"/>
                <c:ext xmlns:c16="http://schemas.microsoft.com/office/drawing/2014/chart" uri="{C3380CC4-5D6E-409C-BE32-E72D297353CC}">
                  <c16:uniqueId val="{00000009-CD9B-4D30-99BE-65AC692FBBF0}"/>
                </c:ext>
              </c:extLst>
            </c:dLbl>
            <c:dLbl>
              <c:idx val="7"/>
              <c:delete val="1"/>
              <c:extLst>
                <c:ext xmlns:c15="http://schemas.microsoft.com/office/drawing/2012/chart" uri="{CE6537A1-D6FC-4f65-9D91-7224C49458BB}"/>
                <c:ext xmlns:c16="http://schemas.microsoft.com/office/drawing/2014/chart" uri="{C3380CC4-5D6E-409C-BE32-E72D297353CC}">
                  <c16:uniqueId val="{0000000A-CD9B-4D30-99BE-65AC692FBBF0}"/>
                </c:ext>
              </c:extLst>
            </c:dLbl>
            <c:dLbl>
              <c:idx val="8"/>
              <c:delete val="1"/>
              <c:extLst>
                <c:ext xmlns:c15="http://schemas.microsoft.com/office/drawing/2012/chart" uri="{CE6537A1-D6FC-4f65-9D91-7224C49458BB}"/>
                <c:ext xmlns:c16="http://schemas.microsoft.com/office/drawing/2014/chart" uri="{C3380CC4-5D6E-409C-BE32-E72D297353CC}">
                  <c16:uniqueId val="{0000000B-CD9B-4D30-99BE-65AC692FBBF0}"/>
                </c:ext>
              </c:extLst>
            </c:dLbl>
            <c:dLbl>
              <c:idx val="9"/>
              <c:delete val="1"/>
              <c:extLst>
                <c:ext xmlns:c15="http://schemas.microsoft.com/office/drawing/2012/chart" uri="{CE6537A1-D6FC-4f65-9D91-7224C49458BB}"/>
                <c:ext xmlns:c16="http://schemas.microsoft.com/office/drawing/2014/chart" uri="{C3380CC4-5D6E-409C-BE32-E72D297353CC}">
                  <c16:uniqueId val="{0000000C-CD9B-4D30-99BE-65AC692FBBF0}"/>
                </c:ext>
              </c:extLst>
            </c:dLbl>
            <c:dLbl>
              <c:idx val="10"/>
              <c:delete val="1"/>
              <c:extLst>
                <c:ext xmlns:c15="http://schemas.microsoft.com/office/drawing/2012/chart" uri="{CE6537A1-D6FC-4f65-9D91-7224C49458BB}"/>
                <c:ext xmlns:c16="http://schemas.microsoft.com/office/drawing/2014/chart" uri="{C3380CC4-5D6E-409C-BE32-E72D297353CC}">
                  <c16:uniqueId val="{0000000D-CD9B-4D30-99BE-65AC692FBBF0}"/>
                </c:ext>
              </c:extLst>
            </c:dLbl>
            <c:dLbl>
              <c:idx val="11"/>
              <c:delete val="1"/>
              <c:extLst>
                <c:ext xmlns:c15="http://schemas.microsoft.com/office/drawing/2012/chart" uri="{CE6537A1-D6FC-4f65-9D91-7224C49458BB}"/>
                <c:ext xmlns:c16="http://schemas.microsoft.com/office/drawing/2014/chart" uri="{C3380CC4-5D6E-409C-BE32-E72D297353CC}">
                  <c16:uniqueId val="{0000000E-CD9B-4D30-99BE-65AC692FBBF0}"/>
                </c:ext>
              </c:extLst>
            </c:dLbl>
            <c:dLbl>
              <c:idx val="12"/>
              <c:delete val="1"/>
              <c:extLst>
                <c:ext xmlns:c15="http://schemas.microsoft.com/office/drawing/2012/chart" uri="{CE6537A1-D6FC-4f65-9D91-7224C49458BB}"/>
                <c:ext xmlns:c16="http://schemas.microsoft.com/office/drawing/2014/chart" uri="{C3380CC4-5D6E-409C-BE32-E72D297353CC}">
                  <c16:uniqueId val="{0000000F-CD9B-4D30-99BE-65AC692FBBF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D9B-4D30-99BE-65AC692FBBF0}"/>
                </c:ext>
              </c:extLst>
            </c:dLbl>
            <c:dLbl>
              <c:idx val="14"/>
              <c:delete val="1"/>
              <c:extLst>
                <c:ext xmlns:c15="http://schemas.microsoft.com/office/drawing/2012/chart" uri="{CE6537A1-D6FC-4f65-9D91-7224C49458BB}"/>
                <c:ext xmlns:c16="http://schemas.microsoft.com/office/drawing/2014/chart" uri="{C3380CC4-5D6E-409C-BE32-E72D297353CC}">
                  <c16:uniqueId val="{00000011-CD9B-4D30-99BE-65AC692FBBF0}"/>
                </c:ext>
              </c:extLst>
            </c:dLbl>
            <c:dLbl>
              <c:idx val="15"/>
              <c:delete val="1"/>
              <c:extLst>
                <c:ext xmlns:c15="http://schemas.microsoft.com/office/drawing/2012/chart" uri="{CE6537A1-D6FC-4f65-9D91-7224C49458BB}"/>
                <c:ext xmlns:c16="http://schemas.microsoft.com/office/drawing/2014/chart" uri="{C3380CC4-5D6E-409C-BE32-E72D297353CC}">
                  <c16:uniqueId val="{00000012-CD9B-4D30-99BE-65AC692FBBF0}"/>
                </c:ext>
              </c:extLst>
            </c:dLbl>
            <c:dLbl>
              <c:idx val="16"/>
              <c:delete val="1"/>
              <c:extLst>
                <c:ext xmlns:c15="http://schemas.microsoft.com/office/drawing/2012/chart" uri="{CE6537A1-D6FC-4f65-9D91-7224C49458BB}"/>
                <c:ext xmlns:c16="http://schemas.microsoft.com/office/drawing/2014/chart" uri="{C3380CC4-5D6E-409C-BE32-E72D297353CC}">
                  <c16:uniqueId val="{00000013-CD9B-4D30-99BE-65AC692FBBF0}"/>
                </c:ext>
              </c:extLst>
            </c:dLbl>
            <c:dLbl>
              <c:idx val="17"/>
              <c:delete val="1"/>
              <c:extLst>
                <c:ext xmlns:c15="http://schemas.microsoft.com/office/drawing/2012/chart" uri="{CE6537A1-D6FC-4f65-9D91-7224C49458BB}"/>
                <c:ext xmlns:c16="http://schemas.microsoft.com/office/drawing/2014/chart" uri="{C3380CC4-5D6E-409C-BE32-E72D297353CC}">
                  <c16:uniqueId val="{00000014-CD9B-4D30-99BE-65AC692FBBF0}"/>
                </c:ext>
              </c:extLst>
            </c:dLbl>
            <c:dLbl>
              <c:idx val="18"/>
              <c:delete val="1"/>
              <c:extLst>
                <c:ext xmlns:c15="http://schemas.microsoft.com/office/drawing/2012/chart" uri="{CE6537A1-D6FC-4f65-9D91-7224C49458BB}"/>
                <c:ext xmlns:c16="http://schemas.microsoft.com/office/drawing/2014/chart" uri="{C3380CC4-5D6E-409C-BE32-E72D297353CC}">
                  <c16:uniqueId val="{00000015-CD9B-4D30-99BE-65AC692FBBF0}"/>
                </c:ext>
              </c:extLst>
            </c:dLbl>
            <c:dLbl>
              <c:idx val="19"/>
              <c:delete val="1"/>
              <c:extLst>
                <c:ext xmlns:c15="http://schemas.microsoft.com/office/drawing/2012/chart" uri="{CE6537A1-D6FC-4f65-9D91-7224C49458BB}"/>
                <c:ext xmlns:c16="http://schemas.microsoft.com/office/drawing/2014/chart" uri="{C3380CC4-5D6E-409C-BE32-E72D297353CC}">
                  <c16:uniqueId val="{00000016-CD9B-4D30-99BE-65AC692FBBF0}"/>
                </c:ext>
              </c:extLst>
            </c:dLbl>
            <c:dLbl>
              <c:idx val="20"/>
              <c:delete val="1"/>
              <c:extLst>
                <c:ext xmlns:c15="http://schemas.microsoft.com/office/drawing/2012/chart" uri="{CE6537A1-D6FC-4f65-9D91-7224C49458BB}"/>
                <c:ext xmlns:c16="http://schemas.microsoft.com/office/drawing/2014/chart" uri="{C3380CC4-5D6E-409C-BE32-E72D297353CC}">
                  <c16:uniqueId val="{00000017-CD9B-4D30-99BE-65AC692FBBF0}"/>
                </c:ext>
              </c:extLst>
            </c:dLbl>
            <c:dLbl>
              <c:idx val="21"/>
              <c:delete val="1"/>
              <c:extLst>
                <c:ext xmlns:c15="http://schemas.microsoft.com/office/drawing/2012/chart" uri="{CE6537A1-D6FC-4f65-9D91-7224C49458BB}"/>
                <c:ext xmlns:c16="http://schemas.microsoft.com/office/drawing/2014/chart" uri="{C3380CC4-5D6E-409C-BE32-E72D297353CC}">
                  <c16:uniqueId val="{00000018-CD9B-4D30-99BE-65AC692FBBF0}"/>
                </c:ext>
              </c:extLst>
            </c:dLbl>
            <c:dLbl>
              <c:idx val="22"/>
              <c:delete val="1"/>
              <c:extLst>
                <c:ext xmlns:c15="http://schemas.microsoft.com/office/drawing/2012/chart" uri="{CE6537A1-D6FC-4f65-9D91-7224C49458BB}"/>
                <c:ext xmlns:c16="http://schemas.microsoft.com/office/drawing/2014/chart" uri="{C3380CC4-5D6E-409C-BE32-E72D297353CC}">
                  <c16:uniqueId val="{00000019-CD9B-4D30-99BE-65AC692FBBF0}"/>
                </c:ext>
              </c:extLst>
            </c:dLbl>
            <c:dLbl>
              <c:idx val="23"/>
              <c:delete val="1"/>
              <c:extLst>
                <c:ext xmlns:c15="http://schemas.microsoft.com/office/drawing/2012/chart" uri="{CE6537A1-D6FC-4f65-9D91-7224C49458BB}"/>
                <c:ext xmlns:c16="http://schemas.microsoft.com/office/drawing/2014/chart" uri="{C3380CC4-5D6E-409C-BE32-E72D297353CC}">
                  <c16:uniqueId val="{0000001A-CD9B-4D30-99BE-65AC692FBBF0}"/>
                </c:ext>
              </c:extLst>
            </c:dLbl>
            <c:dLbl>
              <c:idx val="24"/>
              <c:delete val="1"/>
              <c:extLst>
                <c:ext xmlns:c15="http://schemas.microsoft.com/office/drawing/2012/chart" uri="{CE6537A1-D6FC-4f65-9D91-7224C49458BB}"/>
                <c:ext xmlns:c16="http://schemas.microsoft.com/office/drawing/2014/chart" uri="{C3380CC4-5D6E-409C-BE32-E72D297353CC}">
                  <c16:uniqueId val="{0000001B-CD9B-4D30-99BE-65AC692FBBF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D9B-4D30-99BE-65AC692FBBF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Ludwigslust-Parchim (13076)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65481</v>
      </c>
      <c r="F11" s="238">
        <v>65936</v>
      </c>
      <c r="G11" s="238">
        <v>66795</v>
      </c>
      <c r="H11" s="238">
        <v>65857</v>
      </c>
      <c r="I11" s="265">
        <v>65616</v>
      </c>
      <c r="J11" s="263">
        <v>-135</v>
      </c>
      <c r="K11" s="266">
        <v>-0.20574250182882223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18.264840182648403</v>
      </c>
      <c r="E13" s="115">
        <v>11960</v>
      </c>
      <c r="F13" s="114">
        <v>11962</v>
      </c>
      <c r="G13" s="114">
        <v>12334</v>
      </c>
      <c r="H13" s="114">
        <v>12240</v>
      </c>
      <c r="I13" s="140">
        <v>12057</v>
      </c>
      <c r="J13" s="115">
        <v>-97</v>
      </c>
      <c r="K13" s="116">
        <v>-0.80451190179978438</v>
      </c>
    </row>
    <row r="14" spans="1:255" ht="14.1" customHeight="1" x14ac:dyDescent="0.2">
      <c r="A14" s="306" t="s">
        <v>230</v>
      </c>
      <c r="B14" s="307"/>
      <c r="C14" s="308"/>
      <c r="D14" s="113">
        <v>63.413814694338818</v>
      </c>
      <c r="E14" s="115">
        <v>41524</v>
      </c>
      <c r="F14" s="114">
        <v>41869</v>
      </c>
      <c r="G14" s="114">
        <v>42298</v>
      </c>
      <c r="H14" s="114">
        <v>41698</v>
      </c>
      <c r="I14" s="140">
        <v>41651</v>
      </c>
      <c r="J14" s="115">
        <v>-127</v>
      </c>
      <c r="K14" s="116">
        <v>-0.30491464790761325</v>
      </c>
    </row>
    <row r="15" spans="1:255" ht="14.1" customHeight="1" x14ac:dyDescent="0.2">
      <c r="A15" s="306" t="s">
        <v>231</v>
      </c>
      <c r="B15" s="307"/>
      <c r="C15" s="308"/>
      <c r="D15" s="113">
        <v>8.7796460041844195</v>
      </c>
      <c r="E15" s="115">
        <v>5749</v>
      </c>
      <c r="F15" s="114">
        <v>5814</v>
      </c>
      <c r="G15" s="114">
        <v>5844</v>
      </c>
      <c r="H15" s="114">
        <v>5659</v>
      </c>
      <c r="I15" s="140">
        <v>5608</v>
      </c>
      <c r="J15" s="115">
        <v>141</v>
      </c>
      <c r="K15" s="116">
        <v>2.5142653352353781</v>
      </c>
    </row>
    <row r="16" spans="1:255" ht="14.1" customHeight="1" x14ac:dyDescent="0.2">
      <c r="A16" s="306" t="s">
        <v>232</v>
      </c>
      <c r="B16" s="307"/>
      <c r="C16" s="308"/>
      <c r="D16" s="113">
        <v>8.115331164765351</v>
      </c>
      <c r="E16" s="115">
        <v>5314</v>
      </c>
      <c r="F16" s="114">
        <v>5332</v>
      </c>
      <c r="G16" s="114">
        <v>5348</v>
      </c>
      <c r="H16" s="114">
        <v>5337</v>
      </c>
      <c r="I16" s="140">
        <v>5367</v>
      </c>
      <c r="J16" s="115">
        <v>-53</v>
      </c>
      <c r="K16" s="116">
        <v>-0.98751630333519658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4.5387211557551046</v>
      </c>
      <c r="E18" s="115">
        <v>2972</v>
      </c>
      <c r="F18" s="114">
        <v>2916</v>
      </c>
      <c r="G18" s="114">
        <v>3123</v>
      </c>
      <c r="H18" s="114">
        <v>3004</v>
      </c>
      <c r="I18" s="140">
        <v>2997</v>
      </c>
      <c r="J18" s="115">
        <v>-25</v>
      </c>
      <c r="K18" s="116">
        <v>-0.83416750083416746</v>
      </c>
    </row>
    <row r="19" spans="1:255" ht="14.1" customHeight="1" x14ac:dyDescent="0.2">
      <c r="A19" s="306" t="s">
        <v>235</v>
      </c>
      <c r="B19" s="307" t="s">
        <v>236</v>
      </c>
      <c r="C19" s="308"/>
      <c r="D19" s="113">
        <v>2.1303889677921841</v>
      </c>
      <c r="E19" s="115">
        <v>1395</v>
      </c>
      <c r="F19" s="114">
        <v>1392</v>
      </c>
      <c r="G19" s="114">
        <v>1570</v>
      </c>
      <c r="H19" s="114">
        <v>1450</v>
      </c>
      <c r="I19" s="140">
        <v>1408</v>
      </c>
      <c r="J19" s="115">
        <v>-13</v>
      </c>
      <c r="K19" s="116">
        <v>-0.92329545454545459</v>
      </c>
    </row>
    <row r="20" spans="1:255" ht="14.1" customHeight="1" x14ac:dyDescent="0.2">
      <c r="A20" s="306">
        <v>12</v>
      </c>
      <c r="B20" s="307" t="s">
        <v>237</v>
      </c>
      <c r="C20" s="308"/>
      <c r="D20" s="113">
        <v>0.96516546784563462</v>
      </c>
      <c r="E20" s="115">
        <v>632</v>
      </c>
      <c r="F20" s="114">
        <v>613</v>
      </c>
      <c r="G20" s="114">
        <v>671</v>
      </c>
      <c r="H20" s="114">
        <v>651</v>
      </c>
      <c r="I20" s="140">
        <v>628</v>
      </c>
      <c r="J20" s="115">
        <v>4</v>
      </c>
      <c r="K20" s="116">
        <v>0.63694267515923564</v>
      </c>
    </row>
    <row r="21" spans="1:255" ht="14.1" customHeight="1" x14ac:dyDescent="0.2">
      <c r="A21" s="306">
        <v>21</v>
      </c>
      <c r="B21" s="307" t="s">
        <v>238</v>
      </c>
      <c r="C21" s="308"/>
      <c r="D21" s="113">
        <v>0.5177074265817565</v>
      </c>
      <c r="E21" s="115">
        <v>339</v>
      </c>
      <c r="F21" s="114">
        <v>344</v>
      </c>
      <c r="G21" s="114">
        <v>327</v>
      </c>
      <c r="H21" s="114">
        <v>344</v>
      </c>
      <c r="I21" s="140">
        <v>370</v>
      </c>
      <c r="J21" s="115">
        <v>-31</v>
      </c>
      <c r="K21" s="116">
        <v>-8.378378378378379</v>
      </c>
    </row>
    <row r="22" spans="1:255" ht="14.1" customHeight="1" x14ac:dyDescent="0.2">
      <c r="A22" s="306">
        <v>22</v>
      </c>
      <c r="B22" s="307" t="s">
        <v>239</v>
      </c>
      <c r="C22" s="308"/>
      <c r="D22" s="113">
        <v>1.9486568622959333</v>
      </c>
      <c r="E22" s="115">
        <v>1276</v>
      </c>
      <c r="F22" s="114">
        <v>1313</v>
      </c>
      <c r="G22" s="114">
        <v>1317</v>
      </c>
      <c r="H22" s="114">
        <v>1349</v>
      </c>
      <c r="I22" s="140">
        <v>1340</v>
      </c>
      <c r="J22" s="115">
        <v>-64</v>
      </c>
      <c r="K22" s="116">
        <v>-4.7761194029850742</v>
      </c>
    </row>
    <row r="23" spans="1:255" ht="14.1" customHeight="1" x14ac:dyDescent="0.2">
      <c r="A23" s="306">
        <v>23</v>
      </c>
      <c r="B23" s="307" t="s">
        <v>240</v>
      </c>
      <c r="C23" s="308"/>
      <c r="D23" s="113">
        <v>0.91018768803164274</v>
      </c>
      <c r="E23" s="115">
        <v>596</v>
      </c>
      <c r="F23" s="114">
        <v>612</v>
      </c>
      <c r="G23" s="114">
        <v>610</v>
      </c>
      <c r="H23" s="114">
        <v>584</v>
      </c>
      <c r="I23" s="140">
        <v>588</v>
      </c>
      <c r="J23" s="115">
        <v>8</v>
      </c>
      <c r="K23" s="116">
        <v>1.3605442176870748</v>
      </c>
    </row>
    <row r="24" spans="1:255" ht="14.1" customHeight="1" x14ac:dyDescent="0.2">
      <c r="A24" s="306">
        <v>24</v>
      </c>
      <c r="B24" s="307" t="s">
        <v>241</v>
      </c>
      <c r="C24" s="308"/>
      <c r="D24" s="113">
        <v>3.2482704906766848</v>
      </c>
      <c r="E24" s="115">
        <v>2127</v>
      </c>
      <c r="F24" s="114">
        <v>2156</v>
      </c>
      <c r="G24" s="114">
        <v>2183</v>
      </c>
      <c r="H24" s="114">
        <v>2191</v>
      </c>
      <c r="I24" s="140">
        <v>2207</v>
      </c>
      <c r="J24" s="115">
        <v>-80</v>
      </c>
      <c r="K24" s="116">
        <v>-3.6248300860897147</v>
      </c>
    </row>
    <row r="25" spans="1:255" ht="14.1" customHeight="1" x14ac:dyDescent="0.2">
      <c r="A25" s="306">
        <v>25</v>
      </c>
      <c r="B25" s="307" t="s">
        <v>242</v>
      </c>
      <c r="C25" s="308"/>
      <c r="D25" s="113">
        <v>4.98923351811976</v>
      </c>
      <c r="E25" s="115">
        <v>3267</v>
      </c>
      <c r="F25" s="114">
        <v>3298</v>
      </c>
      <c r="G25" s="114">
        <v>3372</v>
      </c>
      <c r="H25" s="114">
        <v>3302</v>
      </c>
      <c r="I25" s="140">
        <v>3226</v>
      </c>
      <c r="J25" s="115">
        <v>41</v>
      </c>
      <c r="K25" s="116">
        <v>1.2709237445753254</v>
      </c>
    </row>
    <row r="26" spans="1:255" ht="14.1" customHeight="1" x14ac:dyDescent="0.2">
      <c r="A26" s="306">
        <v>26</v>
      </c>
      <c r="B26" s="307" t="s">
        <v>243</v>
      </c>
      <c r="C26" s="308"/>
      <c r="D26" s="113">
        <v>2.2510346512728883</v>
      </c>
      <c r="E26" s="115">
        <v>1474</v>
      </c>
      <c r="F26" s="114">
        <v>1471</v>
      </c>
      <c r="G26" s="114">
        <v>1501</v>
      </c>
      <c r="H26" s="114">
        <v>1468</v>
      </c>
      <c r="I26" s="140">
        <v>1459</v>
      </c>
      <c r="J26" s="115">
        <v>15</v>
      </c>
      <c r="K26" s="116">
        <v>1.0281014393420151</v>
      </c>
    </row>
    <row r="27" spans="1:255" ht="14.1" customHeight="1" x14ac:dyDescent="0.2">
      <c r="A27" s="306">
        <v>27</v>
      </c>
      <c r="B27" s="307" t="s">
        <v>244</v>
      </c>
      <c r="C27" s="308"/>
      <c r="D27" s="113">
        <v>2.2968494677845483</v>
      </c>
      <c r="E27" s="115">
        <v>1504</v>
      </c>
      <c r="F27" s="114">
        <v>1511</v>
      </c>
      <c r="G27" s="114">
        <v>1530</v>
      </c>
      <c r="H27" s="114">
        <v>1493</v>
      </c>
      <c r="I27" s="140">
        <v>1507</v>
      </c>
      <c r="J27" s="115">
        <v>-3</v>
      </c>
      <c r="K27" s="116">
        <v>-0.19907100199071001</v>
      </c>
    </row>
    <row r="28" spans="1:255" ht="14.1" customHeight="1" x14ac:dyDescent="0.2">
      <c r="A28" s="306">
        <v>28</v>
      </c>
      <c r="B28" s="307" t="s">
        <v>245</v>
      </c>
      <c r="C28" s="308"/>
      <c r="D28" s="113">
        <v>0.36651853209327895</v>
      </c>
      <c r="E28" s="115">
        <v>240</v>
      </c>
      <c r="F28" s="114">
        <v>231</v>
      </c>
      <c r="G28" s="114">
        <v>236</v>
      </c>
      <c r="H28" s="114">
        <v>226</v>
      </c>
      <c r="I28" s="140">
        <v>230</v>
      </c>
      <c r="J28" s="115">
        <v>10</v>
      </c>
      <c r="K28" s="116">
        <v>4.3478260869565215</v>
      </c>
    </row>
    <row r="29" spans="1:255" ht="14.1" customHeight="1" x14ac:dyDescent="0.2">
      <c r="A29" s="306">
        <v>29</v>
      </c>
      <c r="B29" s="307" t="s">
        <v>246</v>
      </c>
      <c r="C29" s="308"/>
      <c r="D29" s="113">
        <v>6.5942792565782442</v>
      </c>
      <c r="E29" s="115">
        <v>4318</v>
      </c>
      <c r="F29" s="114">
        <v>4355</v>
      </c>
      <c r="G29" s="114">
        <v>4405</v>
      </c>
      <c r="H29" s="114">
        <v>4360</v>
      </c>
      <c r="I29" s="140">
        <v>4303</v>
      </c>
      <c r="J29" s="115">
        <v>15</v>
      </c>
      <c r="K29" s="116">
        <v>0.34859400418312803</v>
      </c>
    </row>
    <row r="30" spans="1:255" ht="14.1" customHeight="1" x14ac:dyDescent="0.2">
      <c r="A30" s="306" t="s">
        <v>247</v>
      </c>
      <c r="B30" s="307" t="s">
        <v>248</v>
      </c>
      <c r="C30" s="308"/>
      <c r="D30" s="113">
        <v>4.7097631373986344</v>
      </c>
      <c r="E30" s="115">
        <v>3084</v>
      </c>
      <c r="F30" s="114">
        <v>3108</v>
      </c>
      <c r="G30" s="114">
        <v>3132</v>
      </c>
      <c r="H30" s="114">
        <v>3112</v>
      </c>
      <c r="I30" s="140">
        <v>3054</v>
      </c>
      <c r="J30" s="115">
        <v>30</v>
      </c>
      <c r="K30" s="116">
        <v>0.98231827111984282</v>
      </c>
    </row>
    <row r="31" spans="1:255" ht="14.1" customHeight="1" x14ac:dyDescent="0.2">
      <c r="A31" s="306" t="s">
        <v>249</v>
      </c>
      <c r="B31" s="307" t="s">
        <v>250</v>
      </c>
      <c r="C31" s="308"/>
      <c r="D31" s="113">
        <v>1.7027840136833585</v>
      </c>
      <c r="E31" s="115">
        <v>1115</v>
      </c>
      <c r="F31" s="114">
        <v>1129</v>
      </c>
      <c r="G31" s="114">
        <v>1151</v>
      </c>
      <c r="H31" s="114">
        <v>1132</v>
      </c>
      <c r="I31" s="140">
        <v>1131</v>
      </c>
      <c r="J31" s="115">
        <v>-16</v>
      </c>
      <c r="K31" s="116">
        <v>-1.4146772767462423</v>
      </c>
    </row>
    <row r="32" spans="1:255" ht="14.1" customHeight="1" x14ac:dyDescent="0.2">
      <c r="A32" s="306">
        <v>31</v>
      </c>
      <c r="B32" s="307" t="s">
        <v>251</v>
      </c>
      <c r="C32" s="308"/>
      <c r="D32" s="113">
        <v>0.46120248621737603</v>
      </c>
      <c r="E32" s="115">
        <v>302</v>
      </c>
      <c r="F32" s="114">
        <v>307</v>
      </c>
      <c r="G32" s="114">
        <v>307</v>
      </c>
      <c r="H32" s="114">
        <v>300</v>
      </c>
      <c r="I32" s="140">
        <v>301</v>
      </c>
      <c r="J32" s="115">
        <v>1</v>
      </c>
      <c r="K32" s="116">
        <v>0.33222591362126247</v>
      </c>
    </row>
    <row r="33" spans="1:11" ht="14.1" customHeight="1" x14ac:dyDescent="0.2">
      <c r="A33" s="306">
        <v>32</v>
      </c>
      <c r="B33" s="307" t="s">
        <v>252</v>
      </c>
      <c r="C33" s="308"/>
      <c r="D33" s="113">
        <v>3.2620149356301829</v>
      </c>
      <c r="E33" s="115">
        <v>2136</v>
      </c>
      <c r="F33" s="114">
        <v>2141</v>
      </c>
      <c r="G33" s="114">
        <v>2192</v>
      </c>
      <c r="H33" s="114">
        <v>2190</v>
      </c>
      <c r="I33" s="140">
        <v>2140</v>
      </c>
      <c r="J33" s="115">
        <v>-4</v>
      </c>
      <c r="K33" s="116">
        <v>-0.18691588785046728</v>
      </c>
    </row>
    <row r="34" spans="1:11" ht="14.1" customHeight="1" x14ac:dyDescent="0.2">
      <c r="A34" s="306">
        <v>33</v>
      </c>
      <c r="B34" s="307" t="s">
        <v>253</v>
      </c>
      <c r="C34" s="308"/>
      <c r="D34" s="113">
        <v>2.0815198301797468</v>
      </c>
      <c r="E34" s="115">
        <v>1363</v>
      </c>
      <c r="F34" s="114">
        <v>1356</v>
      </c>
      <c r="G34" s="114">
        <v>1390</v>
      </c>
      <c r="H34" s="114">
        <v>1424</v>
      </c>
      <c r="I34" s="140">
        <v>1434</v>
      </c>
      <c r="J34" s="115">
        <v>-71</v>
      </c>
      <c r="K34" s="116">
        <v>-4.9511854951185494</v>
      </c>
    </row>
    <row r="35" spans="1:11" ht="14.1" customHeight="1" x14ac:dyDescent="0.2">
      <c r="A35" s="306">
        <v>34</v>
      </c>
      <c r="B35" s="307" t="s">
        <v>254</v>
      </c>
      <c r="C35" s="308"/>
      <c r="D35" s="113">
        <v>2.8893877613353491</v>
      </c>
      <c r="E35" s="115">
        <v>1892</v>
      </c>
      <c r="F35" s="114">
        <v>1884</v>
      </c>
      <c r="G35" s="114">
        <v>1909</v>
      </c>
      <c r="H35" s="114">
        <v>1896</v>
      </c>
      <c r="I35" s="140">
        <v>1867</v>
      </c>
      <c r="J35" s="115">
        <v>25</v>
      </c>
      <c r="K35" s="116">
        <v>1.3390465988216389</v>
      </c>
    </row>
    <row r="36" spans="1:11" ht="14.1" customHeight="1" x14ac:dyDescent="0.2">
      <c r="A36" s="306">
        <v>41</v>
      </c>
      <c r="B36" s="307" t="s">
        <v>255</v>
      </c>
      <c r="C36" s="308"/>
      <c r="D36" s="113">
        <v>0.63529878896168357</v>
      </c>
      <c r="E36" s="115">
        <v>416</v>
      </c>
      <c r="F36" s="114">
        <v>412</v>
      </c>
      <c r="G36" s="114">
        <v>416</v>
      </c>
      <c r="H36" s="114">
        <v>415</v>
      </c>
      <c r="I36" s="140">
        <v>423</v>
      </c>
      <c r="J36" s="115">
        <v>-7</v>
      </c>
      <c r="K36" s="116">
        <v>-1.6548463356973995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0.42149631190727083</v>
      </c>
      <c r="E38" s="115">
        <v>276</v>
      </c>
      <c r="F38" s="114">
        <v>286</v>
      </c>
      <c r="G38" s="114">
        <v>278</v>
      </c>
      <c r="H38" s="114">
        <v>272</v>
      </c>
      <c r="I38" s="140">
        <v>272</v>
      </c>
      <c r="J38" s="115">
        <v>4</v>
      </c>
      <c r="K38" s="116">
        <v>1.4705882352941178</v>
      </c>
    </row>
    <row r="39" spans="1:11" ht="14.1" customHeight="1" x14ac:dyDescent="0.2">
      <c r="A39" s="306">
        <v>51</v>
      </c>
      <c r="B39" s="307" t="s">
        <v>258</v>
      </c>
      <c r="C39" s="308"/>
      <c r="D39" s="113">
        <v>7.7152151005635226</v>
      </c>
      <c r="E39" s="115">
        <v>5052</v>
      </c>
      <c r="F39" s="114">
        <v>5080</v>
      </c>
      <c r="G39" s="114">
        <v>5157</v>
      </c>
      <c r="H39" s="114">
        <v>5031</v>
      </c>
      <c r="I39" s="140">
        <v>4995</v>
      </c>
      <c r="J39" s="115">
        <v>57</v>
      </c>
      <c r="K39" s="116">
        <v>1.1411411411411412</v>
      </c>
    </row>
    <row r="40" spans="1:11" ht="14.1" customHeight="1" x14ac:dyDescent="0.2">
      <c r="A40" s="306" t="s">
        <v>259</v>
      </c>
      <c r="B40" s="307" t="s">
        <v>260</v>
      </c>
      <c r="C40" s="308"/>
      <c r="D40" s="113">
        <v>6.5866434538263006</v>
      </c>
      <c r="E40" s="115">
        <v>4313</v>
      </c>
      <c r="F40" s="114">
        <v>4358</v>
      </c>
      <c r="G40" s="114">
        <v>4427</v>
      </c>
      <c r="H40" s="114">
        <v>4352</v>
      </c>
      <c r="I40" s="140">
        <v>4327</v>
      </c>
      <c r="J40" s="115">
        <v>-14</v>
      </c>
      <c r="K40" s="116">
        <v>-0.32354980355904783</v>
      </c>
    </row>
    <row r="41" spans="1:11" ht="14.1" customHeight="1" x14ac:dyDescent="0.2">
      <c r="A41" s="306"/>
      <c r="B41" s="307" t="s">
        <v>261</v>
      </c>
      <c r="C41" s="308"/>
      <c r="D41" s="113">
        <v>5.7146347795543742</v>
      </c>
      <c r="E41" s="115">
        <v>3742</v>
      </c>
      <c r="F41" s="114">
        <v>3796</v>
      </c>
      <c r="G41" s="114">
        <v>3882</v>
      </c>
      <c r="H41" s="114">
        <v>3811</v>
      </c>
      <c r="I41" s="140">
        <v>3776</v>
      </c>
      <c r="J41" s="115">
        <v>-34</v>
      </c>
      <c r="K41" s="116">
        <v>-0.90042372881355937</v>
      </c>
    </row>
    <row r="42" spans="1:11" ht="14.1" customHeight="1" x14ac:dyDescent="0.2">
      <c r="A42" s="306">
        <v>52</v>
      </c>
      <c r="B42" s="307" t="s">
        <v>262</v>
      </c>
      <c r="C42" s="308"/>
      <c r="D42" s="113">
        <v>5.2274705639803916</v>
      </c>
      <c r="E42" s="115">
        <v>3423</v>
      </c>
      <c r="F42" s="114">
        <v>3426</v>
      </c>
      <c r="G42" s="114">
        <v>3484</v>
      </c>
      <c r="H42" s="114">
        <v>3438</v>
      </c>
      <c r="I42" s="140">
        <v>3436</v>
      </c>
      <c r="J42" s="115">
        <v>-13</v>
      </c>
      <c r="K42" s="116">
        <v>-0.37834691501746215</v>
      </c>
    </row>
    <row r="43" spans="1:11" ht="14.1" customHeight="1" x14ac:dyDescent="0.2">
      <c r="A43" s="306" t="s">
        <v>263</v>
      </c>
      <c r="B43" s="307" t="s">
        <v>264</v>
      </c>
      <c r="C43" s="308"/>
      <c r="D43" s="113">
        <v>4.1309692888013316</v>
      </c>
      <c r="E43" s="115">
        <v>2705</v>
      </c>
      <c r="F43" s="114">
        <v>2714</v>
      </c>
      <c r="G43" s="114">
        <v>2750</v>
      </c>
      <c r="H43" s="114">
        <v>2728</v>
      </c>
      <c r="I43" s="140">
        <v>2735</v>
      </c>
      <c r="J43" s="115">
        <v>-30</v>
      </c>
      <c r="K43" s="116">
        <v>-1.0968921389396709</v>
      </c>
    </row>
    <row r="44" spans="1:11" ht="14.1" customHeight="1" x14ac:dyDescent="0.2">
      <c r="A44" s="306">
        <v>53</v>
      </c>
      <c r="B44" s="307" t="s">
        <v>265</v>
      </c>
      <c r="C44" s="308"/>
      <c r="D44" s="113">
        <v>0.64751607336479289</v>
      </c>
      <c r="E44" s="115">
        <v>424</v>
      </c>
      <c r="F44" s="114">
        <v>428</v>
      </c>
      <c r="G44" s="114">
        <v>443</v>
      </c>
      <c r="H44" s="114">
        <v>444</v>
      </c>
      <c r="I44" s="140">
        <v>442</v>
      </c>
      <c r="J44" s="115">
        <v>-18</v>
      </c>
      <c r="K44" s="116">
        <v>-4.0723981900452486</v>
      </c>
    </row>
    <row r="45" spans="1:11" ht="14.1" customHeight="1" x14ac:dyDescent="0.2">
      <c r="A45" s="306" t="s">
        <v>266</v>
      </c>
      <c r="B45" s="307" t="s">
        <v>267</v>
      </c>
      <c r="C45" s="308"/>
      <c r="D45" s="113">
        <v>0.55130495869030716</v>
      </c>
      <c r="E45" s="115">
        <v>361</v>
      </c>
      <c r="F45" s="114">
        <v>362</v>
      </c>
      <c r="G45" s="114">
        <v>376</v>
      </c>
      <c r="H45" s="114">
        <v>381</v>
      </c>
      <c r="I45" s="140">
        <v>380</v>
      </c>
      <c r="J45" s="115">
        <v>-19</v>
      </c>
      <c r="K45" s="116">
        <v>-5</v>
      </c>
    </row>
    <row r="46" spans="1:11" ht="14.1" customHeight="1" x14ac:dyDescent="0.2">
      <c r="A46" s="306">
        <v>54</v>
      </c>
      <c r="B46" s="307" t="s">
        <v>268</v>
      </c>
      <c r="C46" s="308"/>
      <c r="D46" s="113">
        <v>2.1303889677921841</v>
      </c>
      <c r="E46" s="115">
        <v>1395</v>
      </c>
      <c r="F46" s="114">
        <v>1406</v>
      </c>
      <c r="G46" s="114">
        <v>1446</v>
      </c>
      <c r="H46" s="114">
        <v>1421</v>
      </c>
      <c r="I46" s="140">
        <v>1414</v>
      </c>
      <c r="J46" s="115">
        <v>-19</v>
      </c>
      <c r="K46" s="116">
        <v>-1.3437057991513437</v>
      </c>
    </row>
    <row r="47" spans="1:11" ht="14.1" customHeight="1" x14ac:dyDescent="0.2">
      <c r="A47" s="306">
        <v>61</v>
      </c>
      <c r="B47" s="307" t="s">
        <v>269</v>
      </c>
      <c r="C47" s="308"/>
      <c r="D47" s="113">
        <v>1.7379087063422978</v>
      </c>
      <c r="E47" s="115">
        <v>1138</v>
      </c>
      <c r="F47" s="114">
        <v>1144</v>
      </c>
      <c r="G47" s="114">
        <v>1113</v>
      </c>
      <c r="H47" s="114">
        <v>1106</v>
      </c>
      <c r="I47" s="140">
        <v>1106</v>
      </c>
      <c r="J47" s="115">
        <v>32</v>
      </c>
      <c r="K47" s="116">
        <v>2.8933092224231465</v>
      </c>
    </row>
    <row r="48" spans="1:11" ht="14.1" customHeight="1" x14ac:dyDescent="0.2">
      <c r="A48" s="306">
        <v>62</v>
      </c>
      <c r="B48" s="307" t="s">
        <v>270</v>
      </c>
      <c r="C48" s="308"/>
      <c r="D48" s="113">
        <v>6.2521952932911837</v>
      </c>
      <c r="E48" s="115">
        <v>4094</v>
      </c>
      <c r="F48" s="114">
        <v>4124</v>
      </c>
      <c r="G48" s="114">
        <v>4117</v>
      </c>
      <c r="H48" s="114">
        <v>4066</v>
      </c>
      <c r="I48" s="140">
        <v>4070</v>
      </c>
      <c r="J48" s="115">
        <v>24</v>
      </c>
      <c r="K48" s="116">
        <v>0.58968058968058967</v>
      </c>
    </row>
    <row r="49" spans="1:11" ht="14.1" customHeight="1" x14ac:dyDescent="0.2">
      <c r="A49" s="306">
        <v>63</v>
      </c>
      <c r="B49" s="307" t="s">
        <v>271</v>
      </c>
      <c r="C49" s="308"/>
      <c r="D49" s="113">
        <v>1.8295383393656175</v>
      </c>
      <c r="E49" s="115">
        <v>1198</v>
      </c>
      <c r="F49" s="114">
        <v>1211</v>
      </c>
      <c r="G49" s="114">
        <v>1302</v>
      </c>
      <c r="H49" s="114">
        <v>1274</v>
      </c>
      <c r="I49" s="140">
        <v>1198</v>
      </c>
      <c r="J49" s="115">
        <v>0</v>
      </c>
      <c r="K49" s="116">
        <v>0</v>
      </c>
    </row>
    <row r="50" spans="1:11" ht="14.1" customHeight="1" x14ac:dyDescent="0.2">
      <c r="A50" s="306" t="s">
        <v>272</v>
      </c>
      <c r="B50" s="307" t="s">
        <v>273</v>
      </c>
      <c r="C50" s="308"/>
      <c r="D50" s="113">
        <v>0.474946931170874</v>
      </c>
      <c r="E50" s="115">
        <v>311</v>
      </c>
      <c r="F50" s="114">
        <v>303</v>
      </c>
      <c r="G50" s="114">
        <v>338</v>
      </c>
      <c r="H50" s="114">
        <v>338</v>
      </c>
      <c r="I50" s="140">
        <v>303</v>
      </c>
      <c r="J50" s="115">
        <v>8</v>
      </c>
      <c r="K50" s="116">
        <v>2.6402640264026402</v>
      </c>
    </row>
    <row r="51" spans="1:11" ht="14.1" customHeight="1" x14ac:dyDescent="0.2">
      <c r="A51" s="306" t="s">
        <v>274</v>
      </c>
      <c r="B51" s="307" t="s">
        <v>275</v>
      </c>
      <c r="C51" s="308"/>
      <c r="D51" s="113">
        <v>1.1927123898535452</v>
      </c>
      <c r="E51" s="115">
        <v>781</v>
      </c>
      <c r="F51" s="114">
        <v>799</v>
      </c>
      <c r="G51" s="114">
        <v>846</v>
      </c>
      <c r="H51" s="114">
        <v>819</v>
      </c>
      <c r="I51" s="140">
        <v>781</v>
      </c>
      <c r="J51" s="115">
        <v>0</v>
      </c>
      <c r="K51" s="116">
        <v>0</v>
      </c>
    </row>
    <row r="52" spans="1:11" ht="14.1" customHeight="1" x14ac:dyDescent="0.2">
      <c r="A52" s="306">
        <v>71</v>
      </c>
      <c r="B52" s="307" t="s">
        <v>276</v>
      </c>
      <c r="C52" s="308"/>
      <c r="D52" s="113">
        <v>8.4589422886028007</v>
      </c>
      <c r="E52" s="115">
        <v>5539</v>
      </c>
      <c r="F52" s="114">
        <v>5552</v>
      </c>
      <c r="G52" s="114">
        <v>5573</v>
      </c>
      <c r="H52" s="114">
        <v>5484</v>
      </c>
      <c r="I52" s="140">
        <v>5493</v>
      </c>
      <c r="J52" s="115">
        <v>46</v>
      </c>
      <c r="K52" s="116">
        <v>0.83742945567085381</v>
      </c>
    </row>
    <row r="53" spans="1:11" ht="14.1" customHeight="1" x14ac:dyDescent="0.2">
      <c r="A53" s="306" t="s">
        <v>277</v>
      </c>
      <c r="B53" s="307" t="s">
        <v>278</v>
      </c>
      <c r="C53" s="308"/>
      <c r="D53" s="113">
        <v>2.9168766512423452</v>
      </c>
      <c r="E53" s="115">
        <v>1910</v>
      </c>
      <c r="F53" s="114">
        <v>1908</v>
      </c>
      <c r="G53" s="114">
        <v>1912</v>
      </c>
      <c r="H53" s="114">
        <v>1865</v>
      </c>
      <c r="I53" s="140">
        <v>1865</v>
      </c>
      <c r="J53" s="115">
        <v>45</v>
      </c>
      <c r="K53" s="116">
        <v>2.4128686327077746</v>
      </c>
    </row>
    <row r="54" spans="1:11" ht="14.1" customHeight="1" x14ac:dyDescent="0.2">
      <c r="A54" s="306" t="s">
        <v>279</v>
      </c>
      <c r="B54" s="307" t="s">
        <v>280</v>
      </c>
      <c r="C54" s="308"/>
      <c r="D54" s="113">
        <v>4.6440952337319219</v>
      </c>
      <c r="E54" s="115">
        <v>3041</v>
      </c>
      <c r="F54" s="114">
        <v>3076</v>
      </c>
      <c r="G54" s="114">
        <v>3087</v>
      </c>
      <c r="H54" s="114">
        <v>3075</v>
      </c>
      <c r="I54" s="140">
        <v>3075</v>
      </c>
      <c r="J54" s="115">
        <v>-34</v>
      </c>
      <c r="K54" s="116">
        <v>-1.1056910569105691</v>
      </c>
    </row>
    <row r="55" spans="1:11" ht="14.1" customHeight="1" x14ac:dyDescent="0.2">
      <c r="A55" s="306">
        <v>72</v>
      </c>
      <c r="B55" s="307" t="s">
        <v>281</v>
      </c>
      <c r="C55" s="308"/>
      <c r="D55" s="113">
        <v>2.2678334173271635</v>
      </c>
      <c r="E55" s="115">
        <v>1485</v>
      </c>
      <c r="F55" s="114">
        <v>1508</v>
      </c>
      <c r="G55" s="114">
        <v>1526</v>
      </c>
      <c r="H55" s="114">
        <v>1522</v>
      </c>
      <c r="I55" s="140">
        <v>1523</v>
      </c>
      <c r="J55" s="115">
        <v>-38</v>
      </c>
      <c r="K55" s="116">
        <v>-2.4950755088640841</v>
      </c>
    </row>
    <row r="56" spans="1:11" ht="14.1" customHeight="1" x14ac:dyDescent="0.2">
      <c r="A56" s="306" t="s">
        <v>282</v>
      </c>
      <c r="B56" s="307" t="s">
        <v>283</v>
      </c>
      <c r="C56" s="308"/>
      <c r="D56" s="113">
        <v>0.86284571096959428</v>
      </c>
      <c r="E56" s="115">
        <v>565</v>
      </c>
      <c r="F56" s="114">
        <v>585</v>
      </c>
      <c r="G56" s="114">
        <v>588</v>
      </c>
      <c r="H56" s="114">
        <v>583</v>
      </c>
      <c r="I56" s="140">
        <v>578</v>
      </c>
      <c r="J56" s="115">
        <v>-13</v>
      </c>
      <c r="K56" s="116">
        <v>-2.2491349480968856</v>
      </c>
    </row>
    <row r="57" spans="1:11" ht="14.1" customHeight="1" x14ac:dyDescent="0.2">
      <c r="A57" s="306" t="s">
        <v>284</v>
      </c>
      <c r="B57" s="307" t="s">
        <v>285</v>
      </c>
      <c r="C57" s="308"/>
      <c r="D57" s="113">
        <v>1.0629037430705091</v>
      </c>
      <c r="E57" s="115">
        <v>696</v>
      </c>
      <c r="F57" s="114">
        <v>698</v>
      </c>
      <c r="G57" s="114">
        <v>703</v>
      </c>
      <c r="H57" s="114">
        <v>709</v>
      </c>
      <c r="I57" s="140">
        <v>710</v>
      </c>
      <c r="J57" s="115">
        <v>-14</v>
      </c>
      <c r="K57" s="116">
        <v>-1.971830985915493</v>
      </c>
    </row>
    <row r="58" spans="1:11" ht="14.1" customHeight="1" x14ac:dyDescent="0.2">
      <c r="A58" s="306">
        <v>73</v>
      </c>
      <c r="B58" s="307" t="s">
        <v>286</v>
      </c>
      <c r="C58" s="308"/>
      <c r="D58" s="113">
        <v>3.2039828347154136</v>
      </c>
      <c r="E58" s="115">
        <v>2098</v>
      </c>
      <c r="F58" s="114">
        <v>2118</v>
      </c>
      <c r="G58" s="114">
        <v>2122</v>
      </c>
      <c r="H58" s="114">
        <v>2105</v>
      </c>
      <c r="I58" s="140">
        <v>2123</v>
      </c>
      <c r="J58" s="115">
        <v>-25</v>
      </c>
      <c r="K58" s="116">
        <v>-1.1775788977861517</v>
      </c>
    </row>
    <row r="59" spans="1:11" ht="14.1" customHeight="1" x14ac:dyDescent="0.2">
      <c r="A59" s="306" t="s">
        <v>287</v>
      </c>
      <c r="B59" s="307" t="s">
        <v>288</v>
      </c>
      <c r="C59" s="308"/>
      <c r="D59" s="113">
        <v>2.9122951695911792</v>
      </c>
      <c r="E59" s="115">
        <v>1907</v>
      </c>
      <c r="F59" s="114">
        <v>1928</v>
      </c>
      <c r="G59" s="114">
        <v>1928</v>
      </c>
      <c r="H59" s="114">
        <v>1917</v>
      </c>
      <c r="I59" s="140">
        <v>1928</v>
      </c>
      <c r="J59" s="115">
        <v>-21</v>
      </c>
      <c r="K59" s="116">
        <v>-1.0892116182572613</v>
      </c>
    </row>
    <row r="60" spans="1:11" ht="14.1" customHeight="1" x14ac:dyDescent="0.2">
      <c r="A60" s="306">
        <v>81</v>
      </c>
      <c r="B60" s="307" t="s">
        <v>289</v>
      </c>
      <c r="C60" s="308"/>
      <c r="D60" s="113">
        <v>7.6602373207495305</v>
      </c>
      <c r="E60" s="115">
        <v>5016</v>
      </c>
      <c r="F60" s="114">
        <v>5008</v>
      </c>
      <c r="G60" s="114">
        <v>5002</v>
      </c>
      <c r="H60" s="114">
        <v>4933</v>
      </c>
      <c r="I60" s="140">
        <v>4960</v>
      </c>
      <c r="J60" s="115">
        <v>56</v>
      </c>
      <c r="K60" s="116">
        <v>1.1290322580645162</v>
      </c>
    </row>
    <row r="61" spans="1:11" ht="14.1" customHeight="1" x14ac:dyDescent="0.2">
      <c r="A61" s="306" t="s">
        <v>290</v>
      </c>
      <c r="B61" s="307" t="s">
        <v>291</v>
      </c>
      <c r="C61" s="308"/>
      <c r="D61" s="113">
        <v>1.5958827751561522</v>
      </c>
      <c r="E61" s="115">
        <v>1045</v>
      </c>
      <c r="F61" s="114">
        <v>1049</v>
      </c>
      <c r="G61" s="114">
        <v>1054</v>
      </c>
      <c r="H61" s="114">
        <v>1037</v>
      </c>
      <c r="I61" s="140">
        <v>1055</v>
      </c>
      <c r="J61" s="115">
        <v>-10</v>
      </c>
      <c r="K61" s="116">
        <v>-0.94786729857819907</v>
      </c>
    </row>
    <row r="62" spans="1:11" ht="14.1" customHeight="1" x14ac:dyDescent="0.2">
      <c r="A62" s="306" t="s">
        <v>292</v>
      </c>
      <c r="B62" s="307" t="s">
        <v>293</v>
      </c>
      <c r="C62" s="308"/>
      <c r="D62" s="113">
        <v>3.6804569264366762</v>
      </c>
      <c r="E62" s="115">
        <v>2410</v>
      </c>
      <c r="F62" s="114">
        <v>2413</v>
      </c>
      <c r="G62" s="114">
        <v>2408</v>
      </c>
      <c r="H62" s="114">
        <v>2362</v>
      </c>
      <c r="I62" s="140">
        <v>2357</v>
      </c>
      <c r="J62" s="115">
        <v>53</v>
      </c>
      <c r="K62" s="116">
        <v>2.2486211285532458</v>
      </c>
    </row>
    <row r="63" spans="1:11" ht="14.1" customHeight="1" x14ac:dyDescent="0.2">
      <c r="A63" s="306"/>
      <c r="B63" s="307" t="s">
        <v>294</v>
      </c>
      <c r="C63" s="308"/>
      <c r="D63" s="113">
        <v>3.0497396191261585</v>
      </c>
      <c r="E63" s="115">
        <v>1997</v>
      </c>
      <c r="F63" s="114">
        <v>2004</v>
      </c>
      <c r="G63" s="114">
        <v>1998</v>
      </c>
      <c r="H63" s="114">
        <v>1962</v>
      </c>
      <c r="I63" s="140">
        <v>1952</v>
      </c>
      <c r="J63" s="115">
        <v>45</v>
      </c>
      <c r="K63" s="116">
        <v>2.305327868852459</v>
      </c>
    </row>
    <row r="64" spans="1:11" ht="14.1" customHeight="1" x14ac:dyDescent="0.2">
      <c r="A64" s="306" t="s">
        <v>295</v>
      </c>
      <c r="B64" s="307" t="s">
        <v>296</v>
      </c>
      <c r="C64" s="308"/>
      <c r="D64" s="113">
        <v>0.70402101372917336</v>
      </c>
      <c r="E64" s="115">
        <v>461</v>
      </c>
      <c r="F64" s="114">
        <v>446</v>
      </c>
      <c r="G64" s="114">
        <v>441</v>
      </c>
      <c r="H64" s="114">
        <v>452</v>
      </c>
      <c r="I64" s="140">
        <v>460</v>
      </c>
      <c r="J64" s="115">
        <v>1</v>
      </c>
      <c r="K64" s="116">
        <v>0.21739130434782608</v>
      </c>
    </row>
    <row r="65" spans="1:11" ht="14.1" customHeight="1" x14ac:dyDescent="0.2">
      <c r="A65" s="306" t="s">
        <v>297</v>
      </c>
      <c r="B65" s="307" t="s">
        <v>298</v>
      </c>
      <c r="C65" s="308"/>
      <c r="D65" s="113">
        <v>0.98349139445029854</v>
      </c>
      <c r="E65" s="115">
        <v>644</v>
      </c>
      <c r="F65" s="114">
        <v>643</v>
      </c>
      <c r="G65" s="114">
        <v>645</v>
      </c>
      <c r="H65" s="114">
        <v>632</v>
      </c>
      <c r="I65" s="140">
        <v>638</v>
      </c>
      <c r="J65" s="115">
        <v>6</v>
      </c>
      <c r="K65" s="116">
        <v>0.94043887147335425</v>
      </c>
    </row>
    <row r="66" spans="1:11" ht="14.1" customHeight="1" x14ac:dyDescent="0.2">
      <c r="A66" s="306">
        <v>82</v>
      </c>
      <c r="B66" s="307" t="s">
        <v>299</v>
      </c>
      <c r="C66" s="308"/>
      <c r="D66" s="113">
        <v>3.8056840915685468</v>
      </c>
      <c r="E66" s="115">
        <v>2492</v>
      </c>
      <c r="F66" s="114">
        <v>2493</v>
      </c>
      <c r="G66" s="114">
        <v>2513</v>
      </c>
      <c r="H66" s="114">
        <v>2467</v>
      </c>
      <c r="I66" s="140">
        <v>2458</v>
      </c>
      <c r="J66" s="115">
        <v>34</v>
      </c>
      <c r="K66" s="116">
        <v>1.3832384052074858</v>
      </c>
    </row>
    <row r="67" spans="1:11" ht="14.1" customHeight="1" x14ac:dyDescent="0.2">
      <c r="A67" s="306" t="s">
        <v>300</v>
      </c>
      <c r="B67" s="307" t="s">
        <v>301</v>
      </c>
      <c r="C67" s="308"/>
      <c r="D67" s="113">
        <v>2.8420457842733007</v>
      </c>
      <c r="E67" s="115">
        <v>1861</v>
      </c>
      <c r="F67" s="114">
        <v>1850</v>
      </c>
      <c r="G67" s="114">
        <v>1864</v>
      </c>
      <c r="H67" s="114">
        <v>1836</v>
      </c>
      <c r="I67" s="140">
        <v>1815</v>
      </c>
      <c r="J67" s="115">
        <v>46</v>
      </c>
      <c r="K67" s="116">
        <v>2.5344352617079888</v>
      </c>
    </row>
    <row r="68" spans="1:11" ht="14.1" customHeight="1" x14ac:dyDescent="0.2">
      <c r="A68" s="306" t="s">
        <v>302</v>
      </c>
      <c r="B68" s="307" t="s">
        <v>303</v>
      </c>
      <c r="C68" s="308"/>
      <c r="D68" s="113">
        <v>0.587956811899635</v>
      </c>
      <c r="E68" s="115">
        <v>385</v>
      </c>
      <c r="F68" s="114">
        <v>393</v>
      </c>
      <c r="G68" s="114">
        <v>399</v>
      </c>
      <c r="H68" s="114">
        <v>387</v>
      </c>
      <c r="I68" s="140">
        <v>394</v>
      </c>
      <c r="J68" s="115">
        <v>-9</v>
      </c>
      <c r="K68" s="116">
        <v>-2.2842639593908629</v>
      </c>
    </row>
    <row r="69" spans="1:11" ht="14.1" customHeight="1" x14ac:dyDescent="0.2">
      <c r="A69" s="306">
        <v>83</v>
      </c>
      <c r="B69" s="307" t="s">
        <v>304</v>
      </c>
      <c r="C69" s="308"/>
      <c r="D69" s="113">
        <v>5.4030940272750874</v>
      </c>
      <c r="E69" s="115">
        <v>3538</v>
      </c>
      <c r="F69" s="114">
        <v>3734</v>
      </c>
      <c r="G69" s="114">
        <v>3722</v>
      </c>
      <c r="H69" s="114">
        <v>3621</v>
      </c>
      <c r="I69" s="140">
        <v>3626</v>
      </c>
      <c r="J69" s="115">
        <v>-88</v>
      </c>
      <c r="K69" s="116">
        <v>-2.4269167126309985</v>
      </c>
    </row>
    <row r="70" spans="1:11" ht="14.1" customHeight="1" x14ac:dyDescent="0.2">
      <c r="A70" s="306" t="s">
        <v>305</v>
      </c>
      <c r="B70" s="307" t="s">
        <v>306</v>
      </c>
      <c r="C70" s="308"/>
      <c r="D70" s="113">
        <v>4.5998075777706511</v>
      </c>
      <c r="E70" s="115">
        <v>3012</v>
      </c>
      <c r="F70" s="114">
        <v>3211</v>
      </c>
      <c r="G70" s="114">
        <v>3200</v>
      </c>
      <c r="H70" s="114">
        <v>3114</v>
      </c>
      <c r="I70" s="140">
        <v>3120</v>
      </c>
      <c r="J70" s="115">
        <v>-108</v>
      </c>
      <c r="K70" s="116">
        <v>-3.4615384615384617</v>
      </c>
    </row>
    <row r="71" spans="1:11" ht="14.1" customHeight="1" x14ac:dyDescent="0.2">
      <c r="A71" s="306"/>
      <c r="B71" s="307" t="s">
        <v>307</v>
      </c>
      <c r="C71" s="308"/>
      <c r="D71" s="113">
        <v>2.8710618347306851</v>
      </c>
      <c r="E71" s="115">
        <v>1880</v>
      </c>
      <c r="F71" s="114">
        <v>1974</v>
      </c>
      <c r="G71" s="114">
        <v>1966</v>
      </c>
      <c r="H71" s="114">
        <v>1883</v>
      </c>
      <c r="I71" s="140">
        <v>1886</v>
      </c>
      <c r="J71" s="115">
        <v>-6</v>
      </c>
      <c r="K71" s="116">
        <v>-0.31813361611876989</v>
      </c>
    </row>
    <row r="72" spans="1:11" ht="14.1" customHeight="1" x14ac:dyDescent="0.2">
      <c r="A72" s="306">
        <v>84</v>
      </c>
      <c r="B72" s="307" t="s">
        <v>308</v>
      </c>
      <c r="C72" s="308"/>
      <c r="D72" s="113">
        <v>2.5518852796994547</v>
      </c>
      <c r="E72" s="115">
        <v>1671</v>
      </c>
      <c r="F72" s="114">
        <v>1667</v>
      </c>
      <c r="G72" s="114">
        <v>1665</v>
      </c>
      <c r="H72" s="114">
        <v>1677</v>
      </c>
      <c r="I72" s="140">
        <v>1687</v>
      </c>
      <c r="J72" s="115">
        <v>-16</v>
      </c>
      <c r="K72" s="116">
        <v>-0.94842916419679901</v>
      </c>
    </row>
    <row r="73" spans="1:11" ht="14.1" customHeight="1" x14ac:dyDescent="0.2">
      <c r="A73" s="306" t="s">
        <v>309</v>
      </c>
      <c r="B73" s="307" t="s">
        <v>310</v>
      </c>
      <c r="C73" s="308"/>
      <c r="D73" s="113">
        <v>2.0021074815595363</v>
      </c>
      <c r="E73" s="115">
        <v>1311</v>
      </c>
      <c r="F73" s="114">
        <v>1316</v>
      </c>
      <c r="G73" s="114">
        <v>1311</v>
      </c>
      <c r="H73" s="114">
        <v>1309</v>
      </c>
      <c r="I73" s="140">
        <v>1321</v>
      </c>
      <c r="J73" s="115">
        <v>-10</v>
      </c>
      <c r="K73" s="116">
        <v>-0.75700227100681305</v>
      </c>
    </row>
    <row r="74" spans="1:11" ht="14.1" customHeight="1" x14ac:dyDescent="0.2">
      <c r="A74" s="306" t="s">
        <v>311</v>
      </c>
      <c r="B74" s="307" t="s">
        <v>312</v>
      </c>
      <c r="C74" s="308"/>
      <c r="D74" s="113">
        <v>0.18784074769780548</v>
      </c>
      <c r="E74" s="115">
        <v>123</v>
      </c>
      <c r="F74" s="114">
        <v>110</v>
      </c>
      <c r="G74" s="114">
        <v>110</v>
      </c>
      <c r="H74" s="114">
        <v>115</v>
      </c>
      <c r="I74" s="140">
        <v>114</v>
      </c>
      <c r="J74" s="115">
        <v>9</v>
      </c>
      <c r="K74" s="116">
        <v>7.8947368421052628</v>
      </c>
    </row>
    <row r="75" spans="1:11" ht="14.1" customHeight="1" x14ac:dyDescent="0.2">
      <c r="A75" s="306" t="s">
        <v>313</v>
      </c>
      <c r="B75" s="307" t="s">
        <v>314</v>
      </c>
      <c r="C75" s="308"/>
      <c r="D75" s="113">
        <v>2.2907408255829934E-2</v>
      </c>
      <c r="E75" s="115">
        <v>15</v>
      </c>
      <c r="F75" s="114">
        <v>15</v>
      </c>
      <c r="G75" s="114">
        <v>16</v>
      </c>
      <c r="H75" s="114">
        <v>16</v>
      </c>
      <c r="I75" s="140">
        <v>15</v>
      </c>
      <c r="J75" s="115">
        <v>0</v>
      </c>
      <c r="K75" s="116">
        <v>0</v>
      </c>
    </row>
    <row r="76" spans="1:11" ht="14.1" customHeight="1" x14ac:dyDescent="0.2">
      <c r="A76" s="306">
        <v>91</v>
      </c>
      <c r="B76" s="307" t="s">
        <v>315</v>
      </c>
      <c r="C76" s="308"/>
      <c r="D76" s="113">
        <v>0.12064568348070433</v>
      </c>
      <c r="E76" s="115">
        <v>79</v>
      </c>
      <c r="F76" s="114">
        <v>84</v>
      </c>
      <c r="G76" s="114">
        <v>85</v>
      </c>
      <c r="H76" s="114">
        <v>76</v>
      </c>
      <c r="I76" s="140">
        <v>74</v>
      </c>
      <c r="J76" s="115">
        <v>5</v>
      </c>
      <c r="K76" s="116">
        <v>6.756756756756757</v>
      </c>
    </row>
    <row r="77" spans="1:11" ht="14.1" customHeight="1" x14ac:dyDescent="0.2">
      <c r="A77" s="306">
        <v>92</v>
      </c>
      <c r="B77" s="307" t="s">
        <v>316</v>
      </c>
      <c r="C77" s="308"/>
      <c r="D77" s="113">
        <v>0.89033460087659011</v>
      </c>
      <c r="E77" s="115">
        <v>583</v>
      </c>
      <c r="F77" s="114">
        <v>583</v>
      </c>
      <c r="G77" s="114">
        <v>580</v>
      </c>
      <c r="H77" s="114">
        <v>594</v>
      </c>
      <c r="I77" s="140">
        <v>591</v>
      </c>
      <c r="J77" s="115">
        <v>-8</v>
      </c>
      <c r="K77" s="116">
        <v>-1.3536379018612521</v>
      </c>
    </row>
    <row r="78" spans="1:11" ht="14.1" customHeight="1" x14ac:dyDescent="0.2">
      <c r="A78" s="306">
        <v>93</v>
      </c>
      <c r="B78" s="307" t="s">
        <v>317</v>
      </c>
      <c r="C78" s="308"/>
      <c r="D78" s="113">
        <v>0.10079259632565171</v>
      </c>
      <c r="E78" s="115">
        <v>66</v>
      </c>
      <c r="F78" s="114">
        <v>70</v>
      </c>
      <c r="G78" s="114">
        <v>70</v>
      </c>
      <c r="H78" s="114">
        <v>70</v>
      </c>
      <c r="I78" s="140">
        <v>68</v>
      </c>
      <c r="J78" s="115">
        <v>-2</v>
      </c>
      <c r="K78" s="116">
        <v>-2.9411764705882355</v>
      </c>
    </row>
    <row r="79" spans="1:11" ht="14.1" customHeight="1" x14ac:dyDescent="0.2">
      <c r="A79" s="306">
        <v>94</v>
      </c>
      <c r="B79" s="307" t="s">
        <v>318</v>
      </c>
      <c r="C79" s="308"/>
      <c r="D79" s="113">
        <v>0.10384691742642904</v>
      </c>
      <c r="E79" s="115">
        <v>68</v>
      </c>
      <c r="F79" s="114">
        <v>76</v>
      </c>
      <c r="G79" s="114">
        <v>77</v>
      </c>
      <c r="H79" s="114">
        <v>71</v>
      </c>
      <c r="I79" s="140">
        <v>67</v>
      </c>
      <c r="J79" s="115">
        <v>1</v>
      </c>
      <c r="K79" s="116">
        <v>1.4925373134328359</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1.4263679540630105</v>
      </c>
      <c r="E81" s="143">
        <v>934</v>
      </c>
      <c r="F81" s="144">
        <v>959</v>
      </c>
      <c r="G81" s="144">
        <v>971</v>
      </c>
      <c r="H81" s="144">
        <v>923</v>
      </c>
      <c r="I81" s="145">
        <v>933</v>
      </c>
      <c r="J81" s="143">
        <v>1</v>
      </c>
      <c r="K81" s="146">
        <v>0.10718113612004287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10316</v>
      </c>
      <c r="E12" s="114">
        <v>10784</v>
      </c>
      <c r="F12" s="114">
        <v>11106</v>
      </c>
      <c r="G12" s="114">
        <v>11131</v>
      </c>
      <c r="H12" s="140">
        <v>10902</v>
      </c>
      <c r="I12" s="115">
        <v>-586</v>
      </c>
      <c r="J12" s="116">
        <v>-5.3751605210053199</v>
      </c>
      <c r="K12"/>
      <c r="L12"/>
      <c r="M12"/>
      <c r="N12"/>
      <c r="O12"/>
      <c r="P12"/>
    </row>
    <row r="13" spans="1:16" s="110" customFormat="1" ht="14.45" customHeight="1" x14ac:dyDescent="0.2">
      <c r="A13" s="120" t="s">
        <v>105</v>
      </c>
      <c r="B13" s="119" t="s">
        <v>106</v>
      </c>
      <c r="C13" s="113">
        <v>46.413338503295854</v>
      </c>
      <c r="D13" s="115">
        <v>4788</v>
      </c>
      <c r="E13" s="114">
        <v>5007</v>
      </c>
      <c r="F13" s="114">
        <v>5190</v>
      </c>
      <c r="G13" s="114">
        <v>5170</v>
      </c>
      <c r="H13" s="140">
        <v>5090</v>
      </c>
      <c r="I13" s="115">
        <v>-302</v>
      </c>
      <c r="J13" s="116">
        <v>-5.9332023575638511</v>
      </c>
      <c r="K13"/>
      <c r="L13"/>
      <c r="M13"/>
      <c r="N13"/>
      <c r="O13"/>
      <c r="P13"/>
    </row>
    <row r="14" spans="1:16" s="110" customFormat="1" ht="14.45" customHeight="1" x14ac:dyDescent="0.2">
      <c r="A14" s="120"/>
      <c r="B14" s="119" t="s">
        <v>107</v>
      </c>
      <c r="C14" s="113">
        <v>53.586661496704146</v>
      </c>
      <c r="D14" s="115">
        <v>5528</v>
      </c>
      <c r="E14" s="114">
        <v>5777</v>
      </c>
      <c r="F14" s="114">
        <v>5916</v>
      </c>
      <c r="G14" s="114">
        <v>5961</v>
      </c>
      <c r="H14" s="140">
        <v>5812</v>
      </c>
      <c r="I14" s="115">
        <v>-284</v>
      </c>
      <c r="J14" s="116">
        <v>-4.8864418444597382</v>
      </c>
      <c r="K14"/>
      <c r="L14"/>
      <c r="M14"/>
      <c r="N14"/>
      <c r="O14"/>
      <c r="P14"/>
    </row>
    <row r="15" spans="1:16" s="110" customFormat="1" ht="14.45" customHeight="1" x14ac:dyDescent="0.2">
      <c r="A15" s="118" t="s">
        <v>105</v>
      </c>
      <c r="B15" s="121" t="s">
        <v>108</v>
      </c>
      <c r="C15" s="113">
        <v>15.093059325319892</v>
      </c>
      <c r="D15" s="115">
        <v>1557</v>
      </c>
      <c r="E15" s="114">
        <v>1612</v>
      </c>
      <c r="F15" s="114">
        <v>1686</v>
      </c>
      <c r="G15" s="114">
        <v>1751</v>
      </c>
      <c r="H15" s="140">
        <v>1652</v>
      </c>
      <c r="I15" s="115">
        <v>-95</v>
      </c>
      <c r="J15" s="116">
        <v>-5.7506053268765136</v>
      </c>
      <c r="K15"/>
      <c r="L15"/>
      <c r="M15"/>
      <c r="N15"/>
      <c r="O15"/>
      <c r="P15"/>
    </row>
    <row r="16" spans="1:16" s="110" customFormat="1" ht="14.45" customHeight="1" x14ac:dyDescent="0.2">
      <c r="A16" s="118"/>
      <c r="B16" s="121" t="s">
        <v>109</v>
      </c>
      <c r="C16" s="113">
        <v>36.215587436991079</v>
      </c>
      <c r="D16" s="115">
        <v>3736</v>
      </c>
      <c r="E16" s="114">
        <v>3973</v>
      </c>
      <c r="F16" s="114">
        <v>4114</v>
      </c>
      <c r="G16" s="114">
        <v>4138</v>
      </c>
      <c r="H16" s="140">
        <v>4095</v>
      </c>
      <c r="I16" s="115">
        <v>-359</v>
      </c>
      <c r="J16" s="116">
        <v>-8.7667887667887676</v>
      </c>
      <c r="K16"/>
      <c r="L16"/>
      <c r="M16"/>
      <c r="N16"/>
      <c r="O16"/>
      <c r="P16"/>
    </row>
    <row r="17" spans="1:16" s="110" customFormat="1" ht="14.45" customHeight="1" x14ac:dyDescent="0.2">
      <c r="A17" s="118"/>
      <c r="B17" s="121" t="s">
        <v>110</v>
      </c>
      <c r="C17" s="113">
        <v>24.428072896471502</v>
      </c>
      <c r="D17" s="115">
        <v>2520</v>
      </c>
      <c r="E17" s="114">
        <v>2631</v>
      </c>
      <c r="F17" s="114">
        <v>2705</v>
      </c>
      <c r="G17" s="114">
        <v>2721</v>
      </c>
      <c r="H17" s="140">
        <v>2762</v>
      </c>
      <c r="I17" s="115">
        <v>-242</v>
      </c>
      <c r="J17" s="116">
        <v>-8.7617668356263572</v>
      </c>
      <c r="K17"/>
      <c r="L17"/>
      <c r="M17"/>
      <c r="N17"/>
      <c r="O17"/>
      <c r="P17"/>
    </row>
    <row r="18" spans="1:16" s="110" customFormat="1" ht="14.45" customHeight="1" x14ac:dyDescent="0.2">
      <c r="A18" s="120"/>
      <c r="B18" s="121" t="s">
        <v>111</v>
      </c>
      <c r="C18" s="113">
        <v>24.263280341217527</v>
      </c>
      <c r="D18" s="115">
        <v>2503</v>
      </c>
      <c r="E18" s="114">
        <v>2568</v>
      </c>
      <c r="F18" s="114">
        <v>2601</v>
      </c>
      <c r="G18" s="114">
        <v>2521</v>
      </c>
      <c r="H18" s="140">
        <v>2393</v>
      </c>
      <c r="I18" s="115">
        <v>110</v>
      </c>
      <c r="J18" s="116">
        <v>4.596740493104889</v>
      </c>
      <c r="K18"/>
      <c r="L18"/>
      <c r="M18"/>
      <c r="N18"/>
      <c r="O18"/>
      <c r="P18"/>
    </row>
    <row r="19" spans="1:16" s="110" customFormat="1" ht="14.45" customHeight="1" x14ac:dyDescent="0.2">
      <c r="A19" s="120"/>
      <c r="B19" s="121" t="s">
        <v>112</v>
      </c>
      <c r="C19" s="113">
        <v>3.1601395889879798</v>
      </c>
      <c r="D19" s="115">
        <v>326</v>
      </c>
      <c r="E19" s="114">
        <v>359</v>
      </c>
      <c r="F19" s="114">
        <v>359</v>
      </c>
      <c r="G19" s="114">
        <v>323</v>
      </c>
      <c r="H19" s="140">
        <v>272</v>
      </c>
      <c r="I19" s="115">
        <v>54</v>
      </c>
      <c r="J19" s="116">
        <v>19.852941176470587</v>
      </c>
      <c r="K19"/>
      <c r="L19"/>
      <c r="M19"/>
      <c r="N19"/>
      <c r="O19"/>
      <c r="P19"/>
    </row>
    <row r="20" spans="1:16" s="110" customFormat="1" ht="14.45" customHeight="1" x14ac:dyDescent="0.2">
      <c r="A20" s="120" t="s">
        <v>113</v>
      </c>
      <c r="B20" s="119" t="s">
        <v>116</v>
      </c>
      <c r="C20" s="113">
        <v>97.179139201240787</v>
      </c>
      <c r="D20" s="115">
        <v>10025</v>
      </c>
      <c r="E20" s="114">
        <v>10472</v>
      </c>
      <c r="F20" s="114">
        <v>10779</v>
      </c>
      <c r="G20" s="114">
        <v>10812</v>
      </c>
      <c r="H20" s="140">
        <v>10593</v>
      </c>
      <c r="I20" s="115">
        <v>-568</v>
      </c>
      <c r="J20" s="116">
        <v>-5.3620315302558295</v>
      </c>
      <c r="K20"/>
      <c r="L20"/>
      <c r="M20"/>
      <c r="N20"/>
      <c r="O20"/>
      <c r="P20"/>
    </row>
    <row r="21" spans="1:16" s="110" customFormat="1" ht="14.45" customHeight="1" x14ac:dyDescent="0.2">
      <c r="A21" s="123"/>
      <c r="B21" s="124" t="s">
        <v>117</v>
      </c>
      <c r="C21" s="125">
        <v>2.7917797595967428</v>
      </c>
      <c r="D21" s="143">
        <v>288</v>
      </c>
      <c r="E21" s="144">
        <v>306</v>
      </c>
      <c r="F21" s="144">
        <v>320</v>
      </c>
      <c r="G21" s="144">
        <v>314</v>
      </c>
      <c r="H21" s="145">
        <v>303</v>
      </c>
      <c r="I21" s="143">
        <v>-15</v>
      </c>
      <c r="J21" s="146">
        <v>-4.9504950495049505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81559</v>
      </c>
      <c r="E23" s="114">
        <v>85580</v>
      </c>
      <c r="F23" s="114">
        <v>86543</v>
      </c>
      <c r="G23" s="114">
        <v>87005</v>
      </c>
      <c r="H23" s="140">
        <v>83851</v>
      </c>
      <c r="I23" s="115">
        <v>-2292</v>
      </c>
      <c r="J23" s="116">
        <v>-2.7334199949911153</v>
      </c>
      <c r="K23"/>
      <c r="L23"/>
      <c r="M23"/>
      <c r="N23"/>
      <c r="O23"/>
      <c r="P23"/>
    </row>
    <row r="24" spans="1:16" s="110" customFormat="1" ht="14.45" customHeight="1" x14ac:dyDescent="0.2">
      <c r="A24" s="120" t="s">
        <v>105</v>
      </c>
      <c r="B24" s="119" t="s">
        <v>106</v>
      </c>
      <c r="C24" s="113">
        <v>46.867911573216936</v>
      </c>
      <c r="D24" s="115">
        <v>38225</v>
      </c>
      <c r="E24" s="114">
        <v>39610</v>
      </c>
      <c r="F24" s="114">
        <v>40155</v>
      </c>
      <c r="G24" s="114">
        <v>40183</v>
      </c>
      <c r="H24" s="140">
        <v>38931</v>
      </c>
      <c r="I24" s="115">
        <v>-706</v>
      </c>
      <c r="J24" s="116">
        <v>-1.8134648480645243</v>
      </c>
      <c r="K24"/>
      <c r="L24"/>
      <c r="M24"/>
      <c r="N24"/>
      <c r="O24"/>
      <c r="P24"/>
    </row>
    <row r="25" spans="1:16" s="110" customFormat="1" ht="14.45" customHeight="1" x14ac:dyDescent="0.2">
      <c r="A25" s="120"/>
      <c r="B25" s="119" t="s">
        <v>107</v>
      </c>
      <c r="C25" s="113">
        <v>53.132088426783064</v>
      </c>
      <c r="D25" s="115">
        <v>43334</v>
      </c>
      <c r="E25" s="114">
        <v>45970</v>
      </c>
      <c r="F25" s="114">
        <v>46388</v>
      </c>
      <c r="G25" s="114">
        <v>46822</v>
      </c>
      <c r="H25" s="140">
        <v>44920</v>
      </c>
      <c r="I25" s="115">
        <v>-1586</v>
      </c>
      <c r="J25" s="116">
        <v>-3.5307212822796084</v>
      </c>
      <c r="K25"/>
      <c r="L25"/>
      <c r="M25"/>
      <c r="N25"/>
      <c r="O25"/>
      <c r="P25"/>
    </row>
    <row r="26" spans="1:16" s="110" customFormat="1" ht="14.45" customHeight="1" x14ac:dyDescent="0.2">
      <c r="A26" s="118" t="s">
        <v>105</v>
      </c>
      <c r="B26" s="121" t="s">
        <v>108</v>
      </c>
      <c r="C26" s="113">
        <v>15.201265341654508</v>
      </c>
      <c r="D26" s="115">
        <v>12398</v>
      </c>
      <c r="E26" s="114">
        <v>13314</v>
      </c>
      <c r="F26" s="114">
        <v>13458</v>
      </c>
      <c r="G26" s="114">
        <v>14111</v>
      </c>
      <c r="H26" s="140">
        <v>12350</v>
      </c>
      <c r="I26" s="115">
        <v>48</v>
      </c>
      <c r="J26" s="116">
        <v>0.38866396761133604</v>
      </c>
      <c r="K26"/>
      <c r="L26"/>
      <c r="M26"/>
      <c r="N26"/>
      <c r="O26"/>
      <c r="P26"/>
    </row>
    <row r="27" spans="1:16" s="110" customFormat="1" ht="14.45" customHeight="1" x14ac:dyDescent="0.2">
      <c r="A27" s="118"/>
      <c r="B27" s="121" t="s">
        <v>109</v>
      </c>
      <c r="C27" s="113">
        <v>39.563996615946735</v>
      </c>
      <c r="D27" s="115">
        <v>32268</v>
      </c>
      <c r="E27" s="114">
        <v>34236</v>
      </c>
      <c r="F27" s="114">
        <v>34293</v>
      </c>
      <c r="G27" s="114">
        <v>34505</v>
      </c>
      <c r="H27" s="140">
        <v>34250</v>
      </c>
      <c r="I27" s="115">
        <v>-1982</v>
      </c>
      <c r="J27" s="116">
        <v>-5.7868613138686129</v>
      </c>
      <c r="K27"/>
      <c r="L27"/>
      <c r="M27"/>
      <c r="N27"/>
      <c r="O27"/>
      <c r="P27"/>
    </row>
    <row r="28" spans="1:16" s="110" customFormat="1" ht="14.45" customHeight="1" x14ac:dyDescent="0.2">
      <c r="A28" s="118"/>
      <c r="B28" s="121" t="s">
        <v>110</v>
      </c>
      <c r="C28" s="113">
        <v>23.286209982957121</v>
      </c>
      <c r="D28" s="115">
        <v>18992</v>
      </c>
      <c r="E28" s="114">
        <v>19739</v>
      </c>
      <c r="F28" s="114">
        <v>20130</v>
      </c>
      <c r="G28" s="114">
        <v>20291</v>
      </c>
      <c r="H28" s="140">
        <v>20268</v>
      </c>
      <c r="I28" s="115">
        <v>-1276</v>
      </c>
      <c r="J28" s="116">
        <v>-6.2956384448391551</v>
      </c>
      <c r="K28"/>
      <c r="L28"/>
      <c r="M28"/>
      <c r="N28"/>
      <c r="O28"/>
      <c r="P28"/>
    </row>
    <row r="29" spans="1:16" s="110" customFormat="1" ht="14.45" customHeight="1" x14ac:dyDescent="0.2">
      <c r="A29" s="118"/>
      <c r="B29" s="121" t="s">
        <v>111</v>
      </c>
      <c r="C29" s="113">
        <v>21.948528059441632</v>
      </c>
      <c r="D29" s="115">
        <v>17901</v>
      </c>
      <c r="E29" s="114">
        <v>18291</v>
      </c>
      <c r="F29" s="114">
        <v>18662</v>
      </c>
      <c r="G29" s="114">
        <v>18098</v>
      </c>
      <c r="H29" s="140">
        <v>16983</v>
      </c>
      <c r="I29" s="115">
        <v>918</v>
      </c>
      <c r="J29" s="116">
        <v>5.4054054054054053</v>
      </c>
      <c r="K29"/>
      <c r="L29"/>
      <c r="M29"/>
      <c r="N29"/>
      <c r="O29"/>
      <c r="P29"/>
    </row>
    <row r="30" spans="1:16" s="110" customFormat="1" ht="14.45" customHeight="1" x14ac:dyDescent="0.2">
      <c r="A30" s="120"/>
      <c r="B30" s="121" t="s">
        <v>112</v>
      </c>
      <c r="C30" s="113">
        <v>2.9095501416152723</v>
      </c>
      <c r="D30" s="115">
        <v>2373</v>
      </c>
      <c r="E30" s="114">
        <v>2473</v>
      </c>
      <c r="F30" s="114">
        <v>2529</v>
      </c>
      <c r="G30" s="114">
        <v>2192</v>
      </c>
      <c r="H30" s="140">
        <v>2053</v>
      </c>
      <c r="I30" s="115">
        <v>320</v>
      </c>
      <c r="J30" s="116">
        <v>15.586945932781296</v>
      </c>
      <c r="K30"/>
      <c r="L30"/>
      <c r="M30"/>
      <c r="N30"/>
      <c r="O30"/>
      <c r="P30"/>
    </row>
    <row r="31" spans="1:16" s="110" customFormat="1" ht="14.45" customHeight="1" x14ac:dyDescent="0.2">
      <c r="A31" s="120" t="s">
        <v>113</v>
      </c>
      <c r="B31" s="119" t="s">
        <v>116</v>
      </c>
      <c r="C31" s="113">
        <v>95.87905687906914</v>
      </c>
      <c r="D31" s="115">
        <v>78198</v>
      </c>
      <c r="E31" s="114">
        <v>81803</v>
      </c>
      <c r="F31" s="114">
        <v>82799</v>
      </c>
      <c r="G31" s="114">
        <v>83226</v>
      </c>
      <c r="H31" s="140">
        <v>80446</v>
      </c>
      <c r="I31" s="115">
        <v>-2248</v>
      </c>
      <c r="J31" s="116">
        <v>-2.7944211023543746</v>
      </c>
      <c r="K31"/>
      <c r="L31"/>
      <c r="M31"/>
      <c r="N31"/>
      <c r="O31"/>
      <c r="P31"/>
    </row>
    <row r="32" spans="1:16" s="110" customFormat="1" ht="14.45" customHeight="1" x14ac:dyDescent="0.2">
      <c r="A32" s="123"/>
      <c r="B32" s="124" t="s">
        <v>117</v>
      </c>
      <c r="C32" s="125">
        <v>4.0216285143270518</v>
      </c>
      <c r="D32" s="143">
        <v>3280</v>
      </c>
      <c r="E32" s="144">
        <v>3688</v>
      </c>
      <c r="F32" s="144">
        <v>3655</v>
      </c>
      <c r="G32" s="144">
        <v>3688</v>
      </c>
      <c r="H32" s="145">
        <v>3300</v>
      </c>
      <c r="I32" s="143">
        <v>-20</v>
      </c>
      <c r="J32" s="146">
        <v>-0.60606060606060608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11800</v>
      </c>
      <c r="E56" s="114">
        <v>12248</v>
      </c>
      <c r="F56" s="114">
        <v>12605</v>
      </c>
      <c r="G56" s="114">
        <v>12557</v>
      </c>
      <c r="H56" s="140">
        <v>12174</v>
      </c>
      <c r="I56" s="115">
        <v>-374</v>
      </c>
      <c r="J56" s="116">
        <v>-3.0721209134220469</v>
      </c>
      <c r="K56"/>
      <c r="L56"/>
      <c r="M56"/>
      <c r="N56"/>
      <c r="O56"/>
      <c r="P56"/>
    </row>
    <row r="57" spans="1:16" s="110" customFormat="1" ht="14.45" customHeight="1" x14ac:dyDescent="0.2">
      <c r="A57" s="120" t="s">
        <v>105</v>
      </c>
      <c r="B57" s="119" t="s">
        <v>106</v>
      </c>
      <c r="C57" s="113">
        <v>46.194915254237287</v>
      </c>
      <c r="D57" s="115">
        <v>5451</v>
      </c>
      <c r="E57" s="114">
        <v>5621</v>
      </c>
      <c r="F57" s="114">
        <v>5805</v>
      </c>
      <c r="G57" s="114">
        <v>5765</v>
      </c>
      <c r="H57" s="140">
        <v>5582</v>
      </c>
      <c r="I57" s="115">
        <v>-131</v>
      </c>
      <c r="J57" s="116">
        <v>-2.3468290935148692</v>
      </c>
    </row>
    <row r="58" spans="1:16" s="110" customFormat="1" ht="14.45" customHeight="1" x14ac:dyDescent="0.2">
      <c r="A58" s="120"/>
      <c r="B58" s="119" t="s">
        <v>107</v>
      </c>
      <c r="C58" s="113">
        <v>53.805084745762713</v>
      </c>
      <c r="D58" s="115">
        <v>6349</v>
      </c>
      <c r="E58" s="114">
        <v>6627</v>
      </c>
      <c r="F58" s="114">
        <v>6800</v>
      </c>
      <c r="G58" s="114">
        <v>6792</v>
      </c>
      <c r="H58" s="140">
        <v>6592</v>
      </c>
      <c r="I58" s="115">
        <v>-243</v>
      </c>
      <c r="J58" s="116">
        <v>-3.6862864077669903</v>
      </c>
    </row>
    <row r="59" spans="1:16" s="110" customFormat="1" ht="14.45" customHeight="1" x14ac:dyDescent="0.2">
      <c r="A59" s="118" t="s">
        <v>105</v>
      </c>
      <c r="B59" s="121" t="s">
        <v>108</v>
      </c>
      <c r="C59" s="113">
        <v>10.720338983050848</v>
      </c>
      <c r="D59" s="115">
        <v>1265</v>
      </c>
      <c r="E59" s="114">
        <v>1313</v>
      </c>
      <c r="F59" s="114">
        <v>1388</v>
      </c>
      <c r="G59" s="114">
        <v>1426</v>
      </c>
      <c r="H59" s="140">
        <v>1241</v>
      </c>
      <c r="I59" s="115">
        <v>24</v>
      </c>
      <c r="J59" s="116">
        <v>1.9339242546333602</v>
      </c>
    </row>
    <row r="60" spans="1:16" s="110" customFormat="1" ht="14.45" customHeight="1" x14ac:dyDescent="0.2">
      <c r="A60" s="118"/>
      <c r="B60" s="121" t="s">
        <v>109</v>
      </c>
      <c r="C60" s="113">
        <v>38.33050847457627</v>
      </c>
      <c r="D60" s="115">
        <v>4523</v>
      </c>
      <c r="E60" s="114">
        <v>4761</v>
      </c>
      <c r="F60" s="114">
        <v>4899</v>
      </c>
      <c r="G60" s="114">
        <v>4898</v>
      </c>
      <c r="H60" s="140">
        <v>4812</v>
      </c>
      <c r="I60" s="115">
        <v>-289</v>
      </c>
      <c r="J60" s="116">
        <v>-6.0058187863674144</v>
      </c>
    </row>
    <row r="61" spans="1:16" s="110" customFormat="1" ht="14.45" customHeight="1" x14ac:dyDescent="0.2">
      <c r="A61" s="118"/>
      <c r="B61" s="121" t="s">
        <v>110</v>
      </c>
      <c r="C61" s="113">
        <v>25.652542372881356</v>
      </c>
      <c r="D61" s="115">
        <v>3027</v>
      </c>
      <c r="E61" s="114">
        <v>3136</v>
      </c>
      <c r="F61" s="114">
        <v>3248</v>
      </c>
      <c r="G61" s="114">
        <v>3247</v>
      </c>
      <c r="H61" s="140">
        <v>3298</v>
      </c>
      <c r="I61" s="115">
        <v>-271</v>
      </c>
      <c r="J61" s="116">
        <v>-8.2171012734990896</v>
      </c>
    </row>
    <row r="62" spans="1:16" s="110" customFormat="1" ht="14.45" customHeight="1" x14ac:dyDescent="0.2">
      <c r="A62" s="120"/>
      <c r="B62" s="121" t="s">
        <v>111</v>
      </c>
      <c r="C62" s="113">
        <v>25.296610169491526</v>
      </c>
      <c r="D62" s="115">
        <v>2985</v>
      </c>
      <c r="E62" s="114">
        <v>3038</v>
      </c>
      <c r="F62" s="114">
        <v>3070</v>
      </c>
      <c r="G62" s="114">
        <v>2986</v>
      </c>
      <c r="H62" s="140">
        <v>2823</v>
      </c>
      <c r="I62" s="115">
        <v>162</v>
      </c>
      <c r="J62" s="116">
        <v>5.7385759829968119</v>
      </c>
    </row>
    <row r="63" spans="1:16" s="110" customFormat="1" ht="14.45" customHeight="1" x14ac:dyDescent="0.2">
      <c r="A63" s="120"/>
      <c r="B63" s="121" t="s">
        <v>112</v>
      </c>
      <c r="C63" s="113">
        <v>3.3220338983050848</v>
      </c>
      <c r="D63" s="115">
        <v>392</v>
      </c>
      <c r="E63" s="114">
        <v>416</v>
      </c>
      <c r="F63" s="114">
        <v>427</v>
      </c>
      <c r="G63" s="114">
        <v>383</v>
      </c>
      <c r="H63" s="140">
        <v>340</v>
      </c>
      <c r="I63" s="115">
        <v>52</v>
      </c>
      <c r="J63" s="116">
        <v>15.294117647058824</v>
      </c>
    </row>
    <row r="64" spans="1:16" s="110" customFormat="1" ht="14.45" customHeight="1" x14ac:dyDescent="0.2">
      <c r="A64" s="120" t="s">
        <v>113</v>
      </c>
      <c r="B64" s="119" t="s">
        <v>116</v>
      </c>
      <c r="C64" s="113">
        <v>96.322033898305079</v>
      </c>
      <c r="D64" s="115">
        <v>11366</v>
      </c>
      <c r="E64" s="114">
        <v>11811</v>
      </c>
      <c r="F64" s="114">
        <v>12155</v>
      </c>
      <c r="G64" s="114">
        <v>12120</v>
      </c>
      <c r="H64" s="140">
        <v>11756</v>
      </c>
      <c r="I64" s="115">
        <v>-390</v>
      </c>
      <c r="J64" s="116">
        <v>-3.3174549166383125</v>
      </c>
    </row>
    <row r="65" spans="1:10" s="110" customFormat="1" ht="14.45" customHeight="1" x14ac:dyDescent="0.2">
      <c r="A65" s="123"/>
      <c r="B65" s="124" t="s">
        <v>117</v>
      </c>
      <c r="C65" s="125">
        <v>3.6271186440677967</v>
      </c>
      <c r="D65" s="143">
        <v>428</v>
      </c>
      <c r="E65" s="144">
        <v>429</v>
      </c>
      <c r="F65" s="144">
        <v>442</v>
      </c>
      <c r="G65" s="144">
        <v>429</v>
      </c>
      <c r="H65" s="145">
        <v>409</v>
      </c>
      <c r="I65" s="143">
        <v>19</v>
      </c>
      <c r="J65" s="146">
        <v>4.6454767726161368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10316</v>
      </c>
      <c r="G11" s="114">
        <v>10784</v>
      </c>
      <c r="H11" s="114">
        <v>11106</v>
      </c>
      <c r="I11" s="114">
        <v>11131</v>
      </c>
      <c r="J11" s="140">
        <v>10902</v>
      </c>
      <c r="K11" s="114">
        <v>-586</v>
      </c>
      <c r="L11" s="116">
        <v>-5.3751605210053199</v>
      </c>
    </row>
    <row r="12" spans="1:17" s="110" customFormat="1" ht="24" customHeight="1" x14ac:dyDescent="0.2">
      <c r="A12" s="604" t="s">
        <v>185</v>
      </c>
      <c r="B12" s="605"/>
      <c r="C12" s="605"/>
      <c r="D12" s="606"/>
      <c r="E12" s="113">
        <v>46.413338503295854</v>
      </c>
      <c r="F12" s="115">
        <v>4788</v>
      </c>
      <c r="G12" s="114">
        <v>5007</v>
      </c>
      <c r="H12" s="114">
        <v>5190</v>
      </c>
      <c r="I12" s="114">
        <v>5170</v>
      </c>
      <c r="J12" s="140">
        <v>5090</v>
      </c>
      <c r="K12" s="114">
        <v>-302</v>
      </c>
      <c r="L12" s="116">
        <v>-5.9332023575638511</v>
      </c>
    </row>
    <row r="13" spans="1:17" s="110" customFormat="1" ht="15" customHeight="1" x14ac:dyDescent="0.2">
      <c r="A13" s="120"/>
      <c r="B13" s="612" t="s">
        <v>107</v>
      </c>
      <c r="C13" s="612"/>
      <c r="E13" s="113">
        <v>53.586661496704146</v>
      </c>
      <c r="F13" s="115">
        <v>5528</v>
      </c>
      <c r="G13" s="114">
        <v>5777</v>
      </c>
      <c r="H13" s="114">
        <v>5916</v>
      </c>
      <c r="I13" s="114">
        <v>5961</v>
      </c>
      <c r="J13" s="140">
        <v>5812</v>
      </c>
      <c r="K13" s="114">
        <v>-284</v>
      </c>
      <c r="L13" s="116">
        <v>-4.8864418444597382</v>
      </c>
    </row>
    <row r="14" spans="1:17" s="110" customFormat="1" ht="22.5" customHeight="1" x14ac:dyDescent="0.2">
      <c r="A14" s="604" t="s">
        <v>186</v>
      </c>
      <c r="B14" s="605"/>
      <c r="C14" s="605"/>
      <c r="D14" s="606"/>
      <c r="E14" s="113">
        <v>15.093059325319892</v>
      </c>
      <c r="F14" s="115">
        <v>1557</v>
      </c>
      <c r="G14" s="114">
        <v>1612</v>
      </c>
      <c r="H14" s="114">
        <v>1686</v>
      </c>
      <c r="I14" s="114">
        <v>1751</v>
      </c>
      <c r="J14" s="140">
        <v>1652</v>
      </c>
      <c r="K14" s="114">
        <v>-95</v>
      </c>
      <c r="L14" s="116">
        <v>-5.7506053268765136</v>
      </c>
    </row>
    <row r="15" spans="1:17" s="110" customFormat="1" ht="15" customHeight="1" x14ac:dyDescent="0.2">
      <c r="A15" s="120"/>
      <c r="B15" s="119"/>
      <c r="C15" s="258" t="s">
        <v>106</v>
      </c>
      <c r="E15" s="113">
        <v>51.894669235709699</v>
      </c>
      <c r="F15" s="115">
        <v>808</v>
      </c>
      <c r="G15" s="114">
        <v>858</v>
      </c>
      <c r="H15" s="114">
        <v>871</v>
      </c>
      <c r="I15" s="114">
        <v>906</v>
      </c>
      <c r="J15" s="140">
        <v>885</v>
      </c>
      <c r="K15" s="114">
        <v>-77</v>
      </c>
      <c r="L15" s="116">
        <v>-8.7005649717514117</v>
      </c>
    </row>
    <row r="16" spans="1:17" s="110" customFormat="1" ht="15" customHeight="1" x14ac:dyDescent="0.2">
      <c r="A16" s="120"/>
      <c r="B16" s="119"/>
      <c r="C16" s="258" t="s">
        <v>107</v>
      </c>
      <c r="E16" s="113">
        <v>48.105330764290301</v>
      </c>
      <c r="F16" s="115">
        <v>749</v>
      </c>
      <c r="G16" s="114">
        <v>754</v>
      </c>
      <c r="H16" s="114">
        <v>815</v>
      </c>
      <c r="I16" s="114">
        <v>845</v>
      </c>
      <c r="J16" s="140">
        <v>767</v>
      </c>
      <c r="K16" s="114">
        <v>-18</v>
      </c>
      <c r="L16" s="116">
        <v>-2.3468057366362451</v>
      </c>
    </row>
    <row r="17" spans="1:12" s="110" customFormat="1" ht="15" customHeight="1" x14ac:dyDescent="0.2">
      <c r="A17" s="120"/>
      <c r="B17" s="121" t="s">
        <v>109</v>
      </c>
      <c r="C17" s="258"/>
      <c r="E17" s="113">
        <v>36.215587436991079</v>
      </c>
      <c r="F17" s="115">
        <v>3736</v>
      </c>
      <c r="G17" s="114">
        <v>3973</v>
      </c>
      <c r="H17" s="114">
        <v>4114</v>
      </c>
      <c r="I17" s="114">
        <v>4138</v>
      </c>
      <c r="J17" s="140">
        <v>4095</v>
      </c>
      <c r="K17" s="114">
        <v>-359</v>
      </c>
      <c r="L17" s="116">
        <v>-8.7667887667887676</v>
      </c>
    </row>
    <row r="18" spans="1:12" s="110" customFormat="1" ht="15" customHeight="1" x14ac:dyDescent="0.2">
      <c r="A18" s="120"/>
      <c r="B18" s="119"/>
      <c r="C18" s="258" t="s">
        <v>106</v>
      </c>
      <c r="E18" s="113">
        <v>36.83083511777302</v>
      </c>
      <c r="F18" s="115">
        <v>1376</v>
      </c>
      <c r="G18" s="114">
        <v>1465</v>
      </c>
      <c r="H18" s="114">
        <v>1520</v>
      </c>
      <c r="I18" s="114">
        <v>1524</v>
      </c>
      <c r="J18" s="140">
        <v>1531</v>
      </c>
      <c r="K18" s="114">
        <v>-155</v>
      </c>
      <c r="L18" s="116">
        <v>-10.124101894186806</v>
      </c>
    </row>
    <row r="19" spans="1:12" s="110" customFormat="1" ht="15" customHeight="1" x14ac:dyDescent="0.2">
      <c r="A19" s="120"/>
      <c r="B19" s="119"/>
      <c r="C19" s="258" t="s">
        <v>107</v>
      </c>
      <c r="E19" s="113">
        <v>63.16916488222698</v>
      </c>
      <c r="F19" s="115">
        <v>2360</v>
      </c>
      <c r="G19" s="114">
        <v>2508</v>
      </c>
      <c r="H19" s="114">
        <v>2594</v>
      </c>
      <c r="I19" s="114">
        <v>2614</v>
      </c>
      <c r="J19" s="140">
        <v>2564</v>
      </c>
      <c r="K19" s="114">
        <v>-204</v>
      </c>
      <c r="L19" s="116">
        <v>-7.9563182527301093</v>
      </c>
    </row>
    <row r="20" spans="1:12" s="110" customFormat="1" ht="15" customHeight="1" x14ac:dyDescent="0.2">
      <c r="A20" s="120"/>
      <c r="B20" s="121" t="s">
        <v>110</v>
      </c>
      <c r="C20" s="258"/>
      <c r="E20" s="113">
        <v>24.428072896471502</v>
      </c>
      <c r="F20" s="115">
        <v>2520</v>
      </c>
      <c r="G20" s="114">
        <v>2631</v>
      </c>
      <c r="H20" s="114">
        <v>2705</v>
      </c>
      <c r="I20" s="114">
        <v>2721</v>
      </c>
      <c r="J20" s="140">
        <v>2762</v>
      </c>
      <c r="K20" s="114">
        <v>-242</v>
      </c>
      <c r="L20" s="116">
        <v>-8.7617668356263572</v>
      </c>
    </row>
    <row r="21" spans="1:12" s="110" customFormat="1" ht="15" customHeight="1" x14ac:dyDescent="0.2">
      <c r="A21" s="120"/>
      <c r="B21" s="119"/>
      <c r="C21" s="258" t="s">
        <v>106</v>
      </c>
      <c r="E21" s="113">
        <v>42.460317460317462</v>
      </c>
      <c r="F21" s="115">
        <v>1070</v>
      </c>
      <c r="G21" s="114">
        <v>1134</v>
      </c>
      <c r="H21" s="114">
        <v>1192</v>
      </c>
      <c r="I21" s="114">
        <v>1188</v>
      </c>
      <c r="J21" s="140">
        <v>1212</v>
      </c>
      <c r="K21" s="114">
        <v>-142</v>
      </c>
      <c r="L21" s="116">
        <v>-11.716171617161717</v>
      </c>
    </row>
    <row r="22" spans="1:12" s="110" customFormat="1" ht="15" customHeight="1" x14ac:dyDescent="0.2">
      <c r="A22" s="120"/>
      <c r="B22" s="119"/>
      <c r="C22" s="258" t="s">
        <v>107</v>
      </c>
      <c r="E22" s="113">
        <v>57.539682539682538</v>
      </c>
      <c r="F22" s="115">
        <v>1450</v>
      </c>
      <c r="G22" s="114">
        <v>1497</v>
      </c>
      <c r="H22" s="114">
        <v>1513</v>
      </c>
      <c r="I22" s="114">
        <v>1533</v>
      </c>
      <c r="J22" s="140">
        <v>1550</v>
      </c>
      <c r="K22" s="114">
        <v>-100</v>
      </c>
      <c r="L22" s="116">
        <v>-6.4516129032258061</v>
      </c>
    </row>
    <row r="23" spans="1:12" s="110" customFormat="1" ht="15" customHeight="1" x14ac:dyDescent="0.2">
      <c r="A23" s="120"/>
      <c r="B23" s="121" t="s">
        <v>111</v>
      </c>
      <c r="C23" s="258"/>
      <c r="E23" s="113">
        <v>24.263280341217527</v>
      </c>
      <c r="F23" s="115">
        <v>2503</v>
      </c>
      <c r="G23" s="114">
        <v>2568</v>
      </c>
      <c r="H23" s="114">
        <v>2601</v>
      </c>
      <c r="I23" s="114">
        <v>2521</v>
      </c>
      <c r="J23" s="140">
        <v>2393</v>
      </c>
      <c r="K23" s="114">
        <v>110</v>
      </c>
      <c r="L23" s="116">
        <v>4.596740493104889</v>
      </c>
    </row>
    <row r="24" spans="1:12" s="110" customFormat="1" ht="15" customHeight="1" x14ac:dyDescent="0.2">
      <c r="A24" s="120"/>
      <c r="B24" s="119"/>
      <c r="C24" s="258" t="s">
        <v>106</v>
      </c>
      <c r="E24" s="113">
        <v>61.286456252497004</v>
      </c>
      <c r="F24" s="115">
        <v>1534</v>
      </c>
      <c r="G24" s="114">
        <v>1550</v>
      </c>
      <c r="H24" s="114">
        <v>1607</v>
      </c>
      <c r="I24" s="114">
        <v>1552</v>
      </c>
      <c r="J24" s="140">
        <v>1462</v>
      </c>
      <c r="K24" s="114">
        <v>72</v>
      </c>
      <c r="L24" s="116">
        <v>4.9247606019151844</v>
      </c>
    </row>
    <row r="25" spans="1:12" s="110" customFormat="1" ht="15" customHeight="1" x14ac:dyDescent="0.2">
      <c r="A25" s="120"/>
      <c r="B25" s="119"/>
      <c r="C25" s="258" t="s">
        <v>107</v>
      </c>
      <c r="E25" s="113">
        <v>38.713543747502996</v>
      </c>
      <c r="F25" s="115">
        <v>969</v>
      </c>
      <c r="G25" s="114">
        <v>1018</v>
      </c>
      <c r="H25" s="114">
        <v>994</v>
      </c>
      <c r="I25" s="114">
        <v>969</v>
      </c>
      <c r="J25" s="140">
        <v>931</v>
      </c>
      <c r="K25" s="114">
        <v>38</v>
      </c>
      <c r="L25" s="116">
        <v>4.0816326530612246</v>
      </c>
    </row>
    <row r="26" spans="1:12" s="110" customFormat="1" ht="15" customHeight="1" x14ac:dyDescent="0.2">
      <c r="A26" s="120"/>
      <c r="C26" s="121" t="s">
        <v>187</v>
      </c>
      <c r="D26" s="110" t="s">
        <v>188</v>
      </c>
      <c r="E26" s="113">
        <v>3.1601395889879798</v>
      </c>
      <c r="F26" s="115">
        <v>326</v>
      </c>
      <c r="G26" s="114">
        <v>359</v>
      </c>
      <c r="H26" s="114">
        <v>359</v>
      </c>
      <c r="I26" s="114">
        <v>323</v>
      </c>
      <c r="J26" s="140">
        <v>272</v>
      </c>
      <c r="K26" s="114">
        <v>54</v>
      </c>
      <c r="L26" s="116">
        <v>19.852941176470587</v>
      </c>
    </row>
    <row r="27" spans="1:12" s="110" customFormat="1" ht="15" customHeight="1" x14ac:dyDescent="0.2">
      <c r="A27" s="120"/>
      <c r="B27" s="119"/>
      <c r="D27" s="259" t="s">
        <v>106</v>
      </c>
      <c r="E27" s="113">
        <v>58.895705521472394</v>
      </c>
      <c r="F27" s="115">
        <v>192</v>
      </c>
      <c r="G27" s="114">
        <v>188</v>
      </c>
      <c r="H27" s="114">
        <v>202</v>
      </c>
      <c r="I27" s="114">
        <v>169</v>
      </c>
      <c r="J27" s="140">
        <v>154</v>
      </c>
      <c r="K27" s="114">
        <v>38</v>
      </c>
      <c r="L27" s="116">
        <v>24.675324675324674</v>
      </c>
    </row>
    <row r="28" spans="1:12" s="110" customFormat="1" ht="15" customHeight="1" x14ac:dyDescent="0.2">
      <c r="A28" s="120"/>
      <c r="B28" s="119"/>
      <c r="D28" s="259" t="s">
        <v>107</v>
      </c>
      <c r="E28" s="113">
        <v>41.104294478527606</v>
      </c>
      <c r="F28" s="115">
        <v>134</v>
      </c>
      <c r="G28" s="114">
        <v>171</v>
      </c>
      <c r="H28" s="114">
        <v>157</v>
      </c>
      <c r="I28" s="114">
        <v>154</v>
      </c>
      <c r="J28" s="140">
        <v>118</v>
      </c>
      <c r="K28" s="114">
        <v>16</v>
      </c>
      <c r="L28" s="116">
        <v>13.559322033898304</v>
      </c>
    </row>
    <row r="29" spans="1:12" s="110" customFormat="1" ht="24" customHeight="1" x14ac:dyDescent="0.2">
      <c r="A29" s="604" t="s">
        <v>189</v>
      </c>
      <c r="B29" s="605"/>
      <c r="C29" s="605"/>
      <c r="D29" s="606"/>
      <c r="E29" s="113">
        <v>97.179139201240787</v>
      </c>
      <c r="F29" s="115">
        <v>10025</v>
      </c>
      <c r="G29" s="114">
        <v>10472</v>
      </c>
      <c r="H29" s="114">
        <v>10779</v>
      </c>
      <c r="I29" s="114">
        <v>10812</v>
      </c>
      <c r="J29" s="140">
        <v>10593</v>
      </c>
      <c r="K29" s="114">
        <v>-568</v>
      </c>
      <c r="L29" s="116">
        <v>-5.3620315302558295</v>
      </c>
    </row>
    <row r="30" spans="1:12" s="110" customFormat="1" ht="15" customHeight="1" x14ac:dyDescent="0.2">
      <c r="A30" s="120"/>
      <c r="B30" s="119"/>
      <c r="C30" s="258" t="s">
        <v>106</v>
      </c>
      <c r="E30" s="113">
        <v>46.334164588528679</v>
      </c>
      <c r="F30" s="115">
        <v>4645</v>
      </c>
      <c r="G30" s="114">
        <v>4849</v>
      </c>
      <c r="H30" s="114">
        <v>5023</v>
      </c>
      <c r="I30" s="114">
        <v>5001</v>
      </c>
      <c r="J30" s="140">
        <v>4925</v>
      </c>
      <c r="K30" s="114">
        <v>-280</v>
      </c>
      <c r="L30" s="116">
        <v>-5.6852791878172591</v>
      </c>
    </row>
    <row r="31" spans="1:12" s="110" customFormat="1" ht="15" customHeight="1" x14ac:dyDescent="0.2">
      <c r="A31" s="120"/>
      <c r="B31" s="119"/>
      <c r="C31" s="258" t="s">
        <v>107</v>
      </c>
      <c r="E31" s="113">
        <v>53.665835411471321</v>
      </c>
      <c r="F31" s="115">
        <v>5380</v>
      </c>
      <c r="G31" s="114">
        <v>5623</v>
      </c>
      <c r="H31" s="114">
        <v>5756</v>
      </c>
      <c r="I31" s="114">
        <v>5811</v>
      </c>
      <c r="J31" s="140">
        <v>5668</v>
      </c>
      <c r="K31" s="114">
        <v>-288</v>
      </c>
      <c r="L31" s="116">
        <v>-5.0811573747353567</v>
      </c>
    </row>
    <row r="32" spans="1:12" s="110" customFormat="1" ht="15" customHeight="1" x14ac:dyDescent="0.2">
      <c r="A32" s="120"/>
      <c r="B32" s="119" t="s">
        <v>117</v>
      </c>
      <c r="C32" s="258"/>
      <c r="E32" s="113">
        <v>2.7917797595967428</v>
      </c>
      <c r="F32" s="114">
        <v>288</v>
      </c>
      <c r="G32" s="114">
        <v>306</v>
      </c>
      <c r="H32" s="114">
        <v>320</v>
      </c>
      <c r="I32" s="114">
        <v>314</v>
      </c>
      <c r="J32" s="140">
        <v>303</v>
      </c>
      <c r="K32" s="114">
        <v>-15</v>
      </c>
      <c r="L32" s="116">
        <v>-4.9504950495049505</v>
      </c>
    </row>
    <row r="33" spans="1:12" s="110" customFormat="1" ht="15" customHeight="1" x14ac:dyDescent="0.2">
      <c r="A33" s="120"/>
      <c r="B33" s="119"/>
      <c r="C33" s="258" t="s">
        <v>106</v>
      </c>
      <c r="E33" s="113">
        <v>49.305555555555557</v>
      </c>
      <c r="F33" s="114">
        <v>142</v>
      </c>
      <c r="G33" s="114">
        <v>157</v>
      </c>
      <c r="H33" s="114">
        <v>164</v>
      </c>
      <c r="I33" s="114">
        <v>167</v>
      </c>
      <c r="J33" s="140">
        <v>163</v>
      </c>
      <c r="K33" s="114">
        <v>-21</v>
      </c>
      <c r="L33" s="116">
        <v>-12.883435582822086</v>
      </c>
    </row>
    <row r="34" spans="1:12" s="110" customFormat="1" ht="15" customHeight="1" x14ac:dyDescent="0.2">
      <c r="A34" s="120"/>
      <c r="B34" s="119"/>
      <c r="C34" s="258" t="s">
        <v>107</v>
      </c>
      <c r="E34" s="113">
        <v>50.694444444444443</v>
      </c>
      <c r="F34" s="114">
        <v>146</v>
      </c>
      <c r="G34" s="114">
        <v>149</v>
      </c>
      <c r="H34" s="114">
        <v>156</v>
      </c>
      <c r="I34" s="114">
        <v>147</v>
      </c>
      <c r="J34" s="140">
        <v>140</v>
      </c>
      <c r="K34" s="114">
        <v>6</v>
      </c>
      <c r="L34" s="116">
        <v>4.2857142857142856</v>
      </c>
    </row>
    <row r="35" spans="1:12" s="110" customFormat="1" ht="24" customHeight="1" x14ac:dyDescent="0.2">
      <c r="A35" s="604" t="s">
        <v>192</v>
      </c>
      <c r="B35" s="605"/>
      <c r="C35" s="605"/>
      <c r="D35" s="606"/>
      <c r="E35" s="113">
        <v>11.176812718107794</v>
      </c>
      <c r="F35" s="114">
        <v>1153</v>
      </c>
      <c r="G35" s="114">
        <v>1183</v>
      </c>
      <c r="H35" s="114">
        <v>1249</v>
      </c>
      <c r="I35" s="114">
        <v>1338</v>
      </c>
      <c r="J35" s="114">
        <v>1180</v>
      </c>
      <c r="K35" s="318">
        <v>-27</v>
      </c>
      <c r="L35" s="319">
        <v>-2.2881355932203391</v>
      </c>
    </row>
    <row r="36" spans="1:12" s="110" customFormat="1" ht="15" customHeight="1" x14ac:dyDescent="0.2">
      <c r="A36" s="120"/>
      <c r="B36" s="119"/>
      <c r="C36" s="258" t="s">
        <v>106</v>
      </c>
      <c r="E36" s="113">
        <v>47.181266261925416</v>
      </c>
      <c r="F36" s="114">
        <v>544</v>
      </c>
      <c r="G36" s="114">
        <v>564</v>
      </c>
      <c r="H36" s="114">
        <v>579</v>
      </c>
      <c r="I36" s="114">
        <v>644</v>
      </c>
      <c r="J36" s="114">
        <v>569</v>
      </c>
      <c r="K36" s="318">
        <v>-25</v>
      </c>
      <c r="L36" s="116">
        <v>-4.3936731107205622</v>
      </c>
    </row>
    <row r="37" spans="1:12" s="110" customFormat="1" ht="15" customHeight="1" x14ac:dyDescent="0.2">
      <c r="A37" s="120"/>
      <c r="B37" s="119"/>
      <c r="C37" s="258" t="s">
        <v>107</v>
      </c>
      <c r="E37" s="113">
        <v>52.818733738074584</v>
      </c>
      <c r="F37" s="114">
        <v>609</v>
      </c>
      <c r="G37" s="114">
        <v>619</v>
      </c>
      <c r="H37" s="114">
        <v>670</v>
      </c>
      <c r="I37" s="114">
        <v>694</v>
      </c>
      <c r="J37" s="140">
        <v>611</v>
      </c>
      <c r="K37" s="114">
        <v>-2</v>
      </c>
      <c r="L37" s="116">
        <v>-0.32733224222585927</v>
      </c>
    </row>
    <row r="38" spans="1:12" s="110" customFormat="1" ht="15" customHeight="1" x14ac:dyDescent="0.2">
      <c r="A38" s="120"/>
      <c r="B38" s="119" t="s">
        <v>328</v>
      </c>
      <c r="C38" s="258"/>
      <c r="E38" s="113">
        <v>61.516091508336565</v>
      </c>
      <c r="F38" s="114">
        <v>6346</v>
      </c>
      <c r="G38" s="114">
        <v>6603</v>
      </c>
      <c r="H38" s="114">
        <v>6772</v>
      </c>
      <c r="I38" s="114">
        <v>6709</v>
      </c>
      <c r="J38" s="140">
        <v>6619</v>
      </c>
      <c r="K38" s="114">
        <v>-273</v>
      </c>
      <c r="L38" s="116">
        <v>-4.1244901042453543</v>
      </c>
    </row>
    <row r="39" spans="1:12" s="110" customFormat="1" ht="15" customHeight="1" x14ac:dyDescent="0.2">
      <c r="A39" s="120"/>
      <c r="B39" s="119"/>
      <c r="C39" s="258" t="s">
        <v>106</v>
      </c>
      <c r="E39" s="113">
        <v>44.941695556255908</v>
      </c>
      <c r="F39" s="115">
        <v>2852</v>
      </c>
      <c r="G39" s="114">
        <v>2969</v>
      </c>
      <c r="H39" s="114">
        <v>3081</v>
      </c>
      <c r="I39" s="114">
        <v>3016</v>
      </c>
      <c r="J39" s="140">
        <v>2985</v>
      </c>
      <c r="K39" s="114">
        <v>-133</v>
      </c>
      <c r="L39" s="116">
        <v>-4.4556113902847567</v>
      </c>
    </row>
    <row r="40" spans="1:12" s="110" customFormat="1" ht="15" customHeight="1" x14ac:dyDescent="0.2">
      <c r="A40" s="120"/>
      <c r="B40" s="119"/>
      <c r="C40" s="258" t="s">
        <v>107</v>
      </c>
      <c r="E40" s="113">
        <v>55.058304443744092</v>
      </c>
      <c r="F40" s="115">
        <v>3494</v>
      </c>
      <c r="G40" s="114">
        <v>3634</v>
      </c>
      <c r="H40" s="114">
        <v>3691</v>
      </c>
      <c r="I40" s="114">
        <v>3693</v>
      </c>
      <c r="J40" s="140">
        <v>3634</v>
      </c>
      <c r="K40" s="114">
        <v>-140</v>
      </c>
      <c r="L40" s="116">
        <v>-3.8525041276829941</v>
      </c>
    </row>
    <row r="41" spans="1:12" s="110" customFormat="1" ht="15" customHeight="1" x14ac:dyDescent="0.2">
      <c r="A41" s="120"/>
      <c r="B41" s="320" t="s">
        <v>516</v>
      </c>
      <c r="C41" s="258"/>
      <c r="E41" s="113">
        <v>6.5044590926715777</v>
      </c>
      <c r="F41" s="115">
        <v>671</v>
      </c>
      <c r="G41" s="114">
        <v>681</v>
      </c>
      <c r="H41" s="114">
        <v>697</v>
      </c>
      <c r="I41" s="114">
        <v>687</v>
      </c>
      <c r="J41" s="140">
        <v>663</v>
      </c>
      <c r="K41" s="114">
        <v>8</v>
      </c>
      <c r="L41" s="116">
        <v>1.2066365007541477</v>
      </c>
    </row>
    <row r="42" spans="1:12" s="110" customFormat="1" ht="15" customHeight="1" x14ac:dyDescent="0.2">
      <c r="A42" s="120"/>
      <c r="B42" s="119"/>
      <c r="C42" s="268" t="s">
        <v>106</v>
      </c>
      <c r="D42" s="182"/>
      <c r="E42" s="113">
        <v>46.944858420268254</v>
      </c>
      <c r="F42" s="115">
        <v>315</v>
      </c>
      <c r="G42" s="114">
        <v>326</v>
      </c>
      <c r="H42" s="114">
        <v>336</v>
      </c>
      <c r="I42" s="114">
        <v>331</v>
      </c>
      <c r="J42" s="140">
        <v>318</v>
      </c>
      <c r="K42" s="114">
        <v>-3</v>
      </c>
      <c r="L42" s="116">
        <v>-0.94339622641509435</v>
      </c>
    </row>
    <row r="43" spans="1:12" s="110" customFormat="1" ht="15" customHeight="1" x14ac:dyDescent="0.2">
      <c r="A43" s="120"/>
      <c r="B43" s="119"/>
      <c r="C43" s="268" t="s">
        <v>107</v>
      </c>
      <c r="D43" s="182"/>
      <c r="E43" s="113">
        <v>53.055141579731746</v>
      </c>
      <c r="F43" s="115">
        <v>356</v>
      </c>
      <c r="G43" s="114">
        <v>355</v>
      </c>
      <c r="H43" s="114">
        <v>361</v>
      </c>
      <c r="I43" s="114">
        <v>356</v>
      </c>
      <c r="J43" s="140">
        <v>345</v>
      </c>
      <c r="K43" s="114">
        <v>11</v>
      </c>
      <c r="L43" s="116">
        <v>3.1884057971014492</v>
      </c>
    </row>
    <row r="44" spans="1:12" s="110" customFormat="1" ht="15" customHeight="1" x14ac:dyDescent="0.2">
      <c r="A44" s="120"/>
      <c r="B44" s="119" t="s">
        <v>205</v>
      </c>
      <c r="C44" s="268"/>
      <c r="D44" s="182"/>
      <c r="E44" s="113">
        <v>20.802636680884063</v>
      </c>
      <c r="F44" s="115">
        <v>2146</v>
      </c>
      <c r="G44" s="114">
        <v>2317</v>
      </c>
      <c r="H44" s="114">
        <v>2388</v>
      </c>
      <c r="I44" s="114">
        <v>2397</v>
      </c>
      <c r="J44" s="140">
        <v>2440</v>
      </c>
      <c r="K44" s="114">
        <v>-294</v>
      </c>
      <c r="L44" s="116">
        <v>-12.049180327868852</v>
      </c>
    </row>
    <row r="45" spans="1:12" s="110" customFormat="1" ht="15" customHeight="1" x14ac:dyDescent="0.2">
      <c r="A45" s="120"/>
      <c r="B45" s="119"/>
      <c r="C45" s="268" t="s">
        <v>106</v>
      </c>
      <c r="D45" s="182"/>
      <c r="E45" s="113">
        <v>50.186393289841568</v>
      </c>
      <c r="F45" s="115">
        <v>1077</v>
      </c>
      <c r="G45" s="114">
        <v>1148</v>
      </c>
      <c r="H45" s="114">
        <v>1194</v>
      </c>
      <c r="I45" s="114">
        <v>1179</v>
      </c>
      <c r="J45" s="140">
        <v>1218</v>
      </c>
      <c r="K45" s="114">
        <v>-141</v>
      </c>
      <c r="L45" s="116">
        <v>-11.576354679802956</v>
      </c>
    </row>
    <row r="46" spans="1:12" s="110" customFormat="1" ht="15" customHeight="1" x14ac:dyDescent="0.2">
      <c r="A46" s="123"/>
      <c r="B46" s="124"/>
      <c r="C46" s="260" t="s">
        <v>107</v>
      </c>
      <c r="D46" s="261"/>
      <c r="E46" s="125">
        <v>49.813606710158432</v>
      </c>
      <c r="F46" s="143">
        <v>1069</v>
      </c>
      <c r="G46" s="144">
        <v>1169</v>
      </c>
      <c r="H46" s="144">
        <v>1194</v>
      </c>
      <c r="I46" s="144">
        <v>1218</v>
      </c>
      <c r="J46" s="145">
        <v>1222</v>
      </c>
      <c r="K46" s="144">
        <v>-153</v>
      </c>
      <c r="L46" s="146">
        <v>-12.520458265139116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10316</v>
      </c>
      <c r="E11" s="114">
        <v>10784</v>
      </c>
      <c r="F11" s="114">
        <v>11106</v>
      </c>
      <c r="G11" s="114">
        <v>11131</v>
      </c>
      <c r="H11" s="140">
        <v>10902</v>
      </c>
      <c r="I11" s="115">
        <v>-586</v>
      </c>
      <c r="J11" s="116">
        <v>-5.3751605210053199</v>
      </c>
    </row>
    <row r="12" spans="1:15" s="110" customFormat="1" ht="24.95" customHeight="1" x14ac:dyDescent="0.2">
      <c r="A12" s="193" t="s">
        <v>132</v>
      </c>
      <c r="B12" s="194" t="s">
        <v>133</v>
      </c>
      <c r="C12" s="113">
        <v>5.9906940674680111</v>
      </c>
      <c r="D12" s="115">
        <v>618</v>
      </c>
      <c r="E12" s="114">
        <v>642</v>
      </c>
      <c r="F12" s="114">
        <v>692</v>
      </c>
      <c r="G12" s="114">
        <v>659</v>
      </c>
      <c r="H12" s="140">
        <v>633</v>
      </c>
      <c r="I12" s="115">
        <v>-15</v>
      </c>
      <c r="J12" s="116">
        <v>-2.3696682464454977</v>
      </c>
    </row>
    <row r="13" spans="1:15" s="110" customFormat="1" ht="24.95" customHeight="1" x14ac:dyDescent="0.2">
      <c r="A13" s="193" t="s">
        <v>134</v>
      </c>
      <c r="B13" s="199" t="s">
        <v>214</v>
      </c>
      <c r="C13" s="113">
        <v>0.85304381543233809</v>
      </c>
      <c r="D13" s="115">
        <v>88</v>
      </c>
      <c r="E13" s="114">
        <v>88</v>
      </c>
      <c r="F13" s="114">
        <v>90</v>
      </c>
      <c r="G13" s="114">
        <v>91</v>
      </c>
      <c r="H13" s="140">
        <v>86</v>
      </c>
      <c r="I13" s="115">
        <v>2</v>
      </c>
      <c r="J13" s="116">
        <v>2.3255813953488373</v>
      </c>
    </row>
    <row r="14" spans="1:15" s="287" customFormat="1" ht="24.95" customHeight="1" x14ac:dyDescent="0.2">
      <c r="A14" s="193" t="s">
        <v>215</v>
      </c>
      <c r="B14" s="199" t="s">
        <v>137</v>
      </c>
      <c r="C14" s="113">
        <v>7.4932144241954246</v>
      </c>
      <c r="D14" s="115">
        <v>773</v>
      </c>
      <c r="E14" s="114">
        <v>823</v>
      </c>
      <c r="F14" s="114">
        <v>827</v>
      </c>
      <c r="G14" s="114">
        <v>835</v>
      </c>
      <c r="H14" s="140">
        <v>864</v>
      </c>
      <c r="I14" s="115">
        <v>-91</v>
      </c>
      <c r="J14" s="116">
        <v>-10.532407407407407</v>
      </c>
      <c r="K14" s="110"/>
      <c r="L14" s="110"/>
      <c r="M14" s="110"/>
      <c r="N14" s="110"/>
      <c r="O14" s="110"/>
    </row>
    <row r="15" spans="1:15" s="110" customFormat="1" ht="24.95" customHeight="1" x14ac:dyDescent="0.2">
      <c r="A15" s="193" t="s">
        <v>216</v>
      </c>
      <c r="B15" s="199" t="s">
        <v>217</v>
      </c>
      <c r="C15" s="113">
        <v>2.8111671190383869</v>
      </c>
      <c r="D15" s="115">
        <v>290</v>
      </c>
      <c r="E15" s="114">
        <v>307</v>
      </c>
      <c r="F15" s="114">
        <v>296</v>
      </c>
      <c r="G15" s="114">
        <v>294</v>
      </c>
      <c r="H15" s="140">
        <v>315</v>
      </c>
      <c r="I15" s="115">
        <v>-25</v>
      </c>
      <c r="J15" s="116">
        <v>-7.9365079365079367</v>
      </c>
    </row>
    <row r="16" spans="1:15" s="287" customFormat="1" ht="24.95" customHeight="1" x14ac:dyDescent="0.2">
      <c r="A16" s="193" t="s">
        <v>218</v>
      </c>
      <c r="B16" s="199" t="s">
        <v>141</v>
      </c>
      <c r="C16" s="113">
        <v>3.2570763861962</v>
      </c>
      <c r="D16" s="115">
        <v>336</v>
      </c>
      <c r="E16" s="114">
        <v>364</v>
      </c>
      <c r="F16" s="114">
        <v>386</v>
      </c>
      <c r="G16" s="114">
        <v>401</v>
      </c>
      <c r="H16" s="140">
        <v>405</v>
      </c>
      <c r="I16" s="115">
        <v>-69</v>
      </c>
      <c r="J16" s="116">
        <v>-17.037037037037038</v>
      </c>
      <c r="K16" s="110"/>
      <c r="L16" s="110"/>
      <c r="M16" s="110"/>
      <c r="N16" s="110"/>
      <c r="O16" s="110"/>
    </row>
    <row r="17" spans="1:15" s="110" customFormat="1" ht="24.95" customHeight="1" x14ac:dyDescent="0.2">
      <c r="A17" s="193" t="s">
        <v>142</v>
      </c>
      <c r="B17" s="199" t="s">
        <v>220</v>
      </c>
      <c r="C17" s="113">
        <v>1.4249709189608375</v>
      </c>
      <c r="D17" s="115">
        <v>147</v>
      </c>
      <c r="E17" s="114">
        <v>152</v>
      </c>
      <c r="F17" s="114">
        <v>145</v>
      </c>
      <c r="G17" s="114">
        <v>140</v>
      </c>
      <c r="H17" s="140">
        <v>144</v>
      </c>
      <c r="I17" s="115">
        <v>3</v>
      </c>
      <c r="J17" s="116">
        <v>2.0833333333333335</v>
      </c>
    </row>
    <row r="18" spans="1:15" s="287" customFormat="1" ht="24.95" customHeight="1" x14ac:dyDescent="0.2">
      <c r="A18" s="201" t="s">
        <v>144</v>
      </c>
      <c r="B18" s="202" t="s">
        <v>145</v>
      </c>
      <c r="C18" s="113">
        <v>7.9100426521907714</v>
      </c>
      <c r="D18" s="115">
        <v>816</v>
      </c>
      <c r="E18" s="114">
        <v>837</v>
      </c>
      <c r="F18" s="114">
        <v>864</v>
      </c>
      <c r="G18" s="114">
        <v>862</v>
      </c>
      <c r="H18" s="140">
        <v>848</v>
      </c>
      <c r="I18" s="115">
        <v>-32</v>
      </c>
      <c r="J18" s="116">
        <v>-3.7735849056603774</v>
      </c>
      <c r="K18" s="110"/>
      <c r="L18" s="110"/>
      <c r="M18" s="110"/>
      <c r="N18" s="110"/>
      <c r="O18" s="110"/>
    </row>
    <row r="19" spans="1:15" s="110" customFormat="1" ht="24.95" customHeight="1" x14ac:dyDescent="0.2">
      <c r="A19" s="193" t="s">
        <v>146</v>
      </c>
      <c r="B19" s="199" t="s">
        <v>147</v>
      </c>
      <c r="C19" s="113">
        <v>23.148507173322994</v>
      </c>
      <c r="D19" s="115">
        <v>2388</v>
      </c>
      <c r="E19" s="114">
        <v>2482</v>
      </c>
      <c r="F19" s="114">
        <v>2483</v>
      </c>
      <c r="G19" s="114">
        <v>2533</v>
      </c>
      <c r="H19" s="140">
        <v>2532</v>
      </c>
      <c r="I19" s="115">
        <v>-144</v>
      </c>
      <c r="J19" s="116">
        <v>-5.6872037914691944</v>
      </c>
    </row>
    <row r="20" spans="1:15" s="287" customFormat="1" ht="24.95" customHeight="1" x14ac:dyDescent="0.2">
      <c r="A20" s="193" t="s">
        <v>148</v>
      </c>
      <c r="B20" s="199" t="s">
        <v>149</v>
      </c>
      <c r="C20" s="113">
        <v>6.2718107793718492</v>
      </c>
      <c r="D20" s="115">
        <v>647</v>
      </c>
      <c r="E20" s="114">
        <v>667</v>
      </c>
      <c r="F20" s="114">
        <v>667</v>
      </c>
      <c r="G20" s="114">
        <v>693</v>
      </c>
      <c r="H20" s="140">
        <v>713</v>
      </c>
      <c r="I20" s="115">
        <v>-66</v>
      </c>
      <c r="J20" s="116">
        <v>-9.2566619915848527</v>
      </c>
      <c r="K20" s="110"/>
      <c r="L20" s="110"/>
      <c r="M20" s="110"/>
      <c r="N20" s="110"/>
      <c r="O20" s="110"/>
    </row>
    <row r="21" spans="1:15" s="110" customFormat="1" ht="24.95" customHeight="1" x14ac:dyDescent="0.2">
      <c r="A21" s="201" t="s">
        <v>150</v>
      </c>
      <c r="B21" s="202" t="s">
        <v>151</v>
      </c>
      <c r="C21" s="113">
        <v>10.265606824350524</v>
      </c>
      <c r="D21" s="115">
        <v>1059</v>
      </c>
      <c r="E21" s="114">
        <v>1214</v>
      </c>
      <c r="F21" s="114">
        <v>1306</v>
      </c>
      <c r="G21" s="114">
        <v>1318</v>
      </c>
      <c r="H21" s="140">
        <v>1204</v>
      </c>
      <c r="I21" s="115">
        <v>-145</v>
      </c>
      <c r="J21" s="116">
        <v>-12.043189368770765</v>
      </c>
    </row>
    <row r="22" spans="1:15" s="110" customFormat="1" ht="24.95" customHeight="1" x14ac:dyDescent="0.2">
      <c r="A22" s="201" t="s">
        <v>152</v>
      </c>
      <c r="B22" s="199" t="s">
        <v>153</v>
      </c>
      <c r="C22" s="113">
        <v>0.94028693291973631</v>
      </c>
      <c r="D22" s="115">
        <v>97</v>
      </c>
      <c r="E22" s="114">
        <v>107</v>
      </c>
      <c r="F22" s="114">
        <v>108</v>
      </c>
      <c r="G22" s="114">
        <v>102</v>
      </c>
      <c r="H22" s="140">
        <v>101</v>
      </c>
      <c r="I22" s="115">
        <v>-4</v>
      </c>
      <c r="J22" s="116">
        <v>-3.9603960396039604</v>
      </c>
    </row>
    <row r="23" spans="1:15" s="110" customFormat="1" ht="24.95" customHeight="1" x14ac:dyDescent="0.2">
      <c r="A23" s="193" t="s">
        <v>154</v>
      </c>
      <c r="B23" s="199" t="s">
        <v>155</v>
      </c>
      <c r="C23" s="113">
        <v>0.70763861962000774</v>
      </c>
      <c r="D23" s="115">
        <v>73</v>
      </c>
      <c r="E23" s="114">
        <v>71</v>
      </c>
      <c r="F23" s="114">
        <v>73</v>
      </c>
      <c r="G23" s="114">
        <v>69</v>
      </c>
      <c r="H23" s="140">
        <v>63</v>
      </c>
      <c r="I23" s="115">
        <v>10</v>
      </c>
      <c r="J23" s="116">
        <v>15.873015873015873</v>
      </c>
    </row>
    <row r="24" spans="1:15" s="110" customFormat="1" ht="24.95" customHeight="1" x14ac:dyDescent="0.2">
      <c r="A24" s="193" t="s">
        <v>156</v>
      </c>
      <c r="B24" s="199" t="s">
        <v>221</v>
      </c>
      <c r="C24" s="113">
        <v>6.4753780535091119</v>
      </c>
      <c r="D24" s="115">
        <v>668</v>
      </c>
      <c r="E24" s="114">
        <v>688</v>
      </c>
      <c r="F24" s="114">
        <v>704</v>
      </c>
      <c r="G24" s="114">
        <v>684</v>
      </c>
      <c r="H24" s="140">
        <v>676</v>
      </c>
      <c r="I24" s="115">
        <v>-8</v>
      </c>
      <c r="J24" s="116">
        <v>-1.1834319526627219</v>
      </c>
    </row>
    <row r="25" spans="1:15" s="110" customFormat="1" ht="24.95" customHeight="1" x14ac:dyDescent="0.2">
      <c r="A25" s="193" t="s">
        <v>222</v>
      </c>
      <c r="B25" s="204" t="s">
        <v>159</v>
      </c>
      <c r="C25" s="113">
        <v>7.8034121752617294</v>
      </c>
      <c r="D25" s="115">
        <v>805</v>
      </c>
      <c r="E25" s="114">
        <v>821</v>
      </c>
      <c r="F25" s="114">
        <v>867</v>
      </c>
      <c r="G25" s="114">
        <v>802</v>
      </c>
      <c r="H25" s="140">
        <v>800</v>
      </c>
      <c r="I25" s="115">
        <v>5</v>
      </c>
      <c r="J25" s="116">
        <v>0.625</v>
      </c>
    </row>
    <row r="26" spans="1:15" s="110" customFormat="1" ht="24.95" customHeight="1" x14ac:dyDescent="0.2">
      <c r="A26" s="201">
        <v>782.78300000000002</v>
      </c>
      <c r="B26" s="203" t="s">
        <v>160</v>
      </c>
      <c r="C26" s="113">
        <v>0.19387359441644048</v>
      </c>
      <c r="D26" s="115">
        <v>20</v>
      </c>
      <c r="E26" s="114">
        <v>15</v>
      </c>
      <c r="F26" s="114">
        <v>12</v>
      </c>
      <c r="G26" s="114">
        <v>16</v>
      </c>
      <c r="H26" s="140">
        <v>13</v>
      </c>
      <c r="I26" s="115">
        <v>7</v>
      </c>
      <c r="J26" s="116">
        <v>53.846153846153847</v>
      </c>
    </row>
    <row r="27" spans="1:15" s="110" customFormat="1" ht="24.95" customHeight="1" x14ac:dyDescent="0.2">
      <c r="A27" s="193" t="s">
        <v>161</v>
      </c>
      <c r="B27" s="199" t="s">
        <v>162</v>
      </c>
      <c r="C27" s="113">
        <v>3.664210934470725</v>
      </c>
      <c r="D27" s="115">
        <v>378</v>
      </c>
      <c r="E27" s="114">
        <v>383</v>
      </c>
      <c r="F27" s="114">
        <v>418</v>
      </c>
      <c r="G27" s="114">
        <v>419</v>
      </c>
      <c r="H27" s="140">
        <v>399</v>
      </c>
      <c r="I27" s="115">
        <v>-21</v>
      </c>
      <c r="J27" s="116">
        <v>-5.2631578947368425</v>
      </c>
    </row>
    <row r="28" spans="1:15" s="110" customFormat="1" ht="24.95" customHeight="1" x14ac:dyDescent="0.2">
      <c r="A28" s="193" t="s">
        <v>163</v>
      </c>
      <c r="B28" s="199" t="s">
        <v>164</v>
      </c>
      <c r="C28" s="113">
        <v>0.76580069794493988</v>
      </c>
      <c r="D28" s="115">
        <v>79</v>
      </c>
      <c r="E28" s="114">
        <v>87</v>
      </c>
      <c r="F28" s="114">
        <v>81</v>
      </c>
      <c r="G28" s="114">
        <v>95</v>
      </c>
      <c r="H28" s="140">
        <v>93</v>
      </c>
      <c r="I28" s="115">
        <v>-14</v>
      </c>
      <c r="J28" s="116">
        <v>-15.053763440860216</v>
      </c>
    </row>
    <row r="29" spans="1:15" s="110" customFormat="1" ht="24.95" customHeight="1" x14ac:dyDescent="0.2">
      <c r="A29" s="193">
        <v>86</v>
      </c>
      <c r="B29" s="199" t="s">
        <v>165</v>
      </c>
      <c r="C29" s="113">
        <v>6.0973245443970532</v>
      </c>
      <c r="D29" s="115">
        <v>629</v>
      </c>
      <c r="E29" s="114">
        <v>624</v>
      </c>
      <c r="F29" s="114">
        <v>623</v>
      </c>
      <c r="G29" s="114">
        <v>638</v>
      </c>
      <c r="H29" s="140">
        <v>630</v>
      </c>
      <c r="I29" s="115">
        <v>-1</v>
      </c>
      <c r="J29" s="116">
        <v>-0.15873015873015872</v>
      </c>
    </row>
    <row r="30" spans="1:15" s="110" customFormat="1" ht="24.95" customHeight="1" x14ac:dyDescent="0.2">
      <c r="A30" s="193">
        <v>87.88</v>
      </c>
      <c r="B30" s="204" t="s">
        <v>166</v>
      </c>
      <c r="C30" s="113">
        <v>4.3815432338115547</v>
      </c>
      <c r="D30" s="115">
        <v>452</v>
      </c>
      <c r="E30" s="114">
        <v>461</v>
      </c>
      <c r="F30" s="114">
        <v>481</v>
      </c>
      <c r="G30" s="114">
        <v>475</v>
      </c>
      <c r="H30" s="140">
        <v>465</v>
      </c>
      <c r="I30" s="115">
        <v>-13</v>
      </c>
      <c r="J30" s="116">
        <v>-2.795698924731183</v>
      </c>
    </row>
    <row r="31" spans="1:15" s="110" customFormat="1" ht="24.95" customHeight="1" x14ac:dyDescent="0.2">
      <c r="A31" s="193" t="s">
        <v>167</v>
      </c>
      <c r="B31" s="199" t="s">
        <v>168</v>
      </c>
      <c r="C31" s="113">
        <v>7.0376114773167897</v>
      </c>
      <c r="D31" s="115">
        <v>726</v>
      </c>
      <c r="E31" s="114">
        <v>774</v>
      </c>
      <c r="F31" s="114">
        <v>810</v>
      </c>
      <c r="G31" s="114">
        <v>840</v>
      </c>
      <c r="H31" s="140">
        <v>782</v>
      </c>
      <c r="I31" s="115">
        <v>-56</v>
      </c>
      <c r="J31" s="116">
        <v>-7.1611253196930944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5.9906940674680111</v>
      </c>
      <c r="D34" s="115">
        <v>618</v>
      </c>
      <c r="E34" s="114">
        <v>642</v>
      </c>
      <c r="F34" s="114">
        <v>692</v>
      </c>
      <c r="G34" s="114">
        <v>659</v>
      </c>
      <c r="H34" s="140">
        <v>633</v>
      </c>
      <c r="I34" s="115">
        <v>-15</v>
      </c>
      <c r="J34" s="116">
        <v>-2.3696682464454977</v>
      </c>
    </row>
    <row r="35" spans="1:10" s="110" customFormat="1" ht="24.95" customHeight="1" x14ac:dyDescent="0.2">
      <c r="A35" s="292" t="s">
        <v>171</v>
      </c>
      <c r="B35" s="293" t="s">
        <v>172</v>
      </c>
      <c r="C35" s="113">
        <v>16.256300891818533</v>
      </c>
      <c r="D35" s="115">
        <v>1677</v>
      </c>
      <c r="E35" s="114">
        <v>1748</v>
      </c>
      <c r="F35" s="114">
        <v>1781</v>
      </c>
      <c r="G35" s="114">
        <v>1788</v>
      </c>
      <c r="H35" s="140">
        <v>1798</v>
      </c>
      <c r="I35" s="115">
        <v>-121</v>
      </c>
      <c r="J35" s="116">
        <v>-6.7296996662958843</v>
      </c>
    </row>
    <row r="36" spans="1:10" s="110" customFormat="1" ht="24.95" customHeight="1" x14ac:dyDescent="0.2">
      <c r="A36" s="294" t="s">
        <v>173</v>
      </c>
      <c r="B36" s="295" t="s">
        <v>174</v>
      </c>
      <c r="C36" s="125">
        <v>77.753005040713461</v>
      </c>
      <c r="D36" s="143">
        <v>8021</v>
      </c>
      <c r="E36" s="144">
        <v>8394</v>
      </c>
      <c r="F36" s="144">
        <v>8633</v>
      </c>
      <c r="G36" s="144">
        <v>8684</v>
      </c>
      <c r="H36" s="145">
        <v>8471</v>
      </c>
      <c r="I36" s="143">
        <v>-450</v>
      </c>
      <c r="J36" s="146">
        <v>-5.312241766025263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10316</v>
      </c>
      <c r="F11" s="264">
        <v>10784</v>
      </c>
      <c r="G11" s="264">
        <v>11106</v>
      </c>
      <c r="H11" s="264">
        <v>11131</v>
      </c>
      <c r="I11" s="265">
        <v>10902</v>
      </c>
      <c r="J11" s="263">
        <v>-586</v>
      </c>
      <c r="K11" s="266">
        <v>-5.3751605210053199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44.998061264055835</v>
      </c>
      <c r="E13" s="115">
        <v>4642</v>
      </c>
      <c r="F13" s="114">
        <v>4901</v>
      </c>
      <c r="G13" s="114">
        <v>5035</v>
      </c>
      <c r="H13" s="114">
        <v>5069</v>
      </c>
      <c r="I13" s="140">
        <v>4953</v>
      </c>
      <c r="J13" s="115">
        <v>-311</v>
      </c>
      <c r="K13" s="116">
        <v>-6.2790228144558853</v>
      </c>
    </row>
    <row r="14" spans="1:15" ht="15.95" customHeight="1" x14ac:dyDescent="0.2">
      <c r="A14" s="306" t="s">
        <v>230</v>
      </c>
      <c r="B14" s="307"/>
      <c r="C14" s="308"/>
      <c r="D14" s="113">
        <v>44.862349747964331</v>
      </c>
      <c r="E14" s="115">
        <v>4628</v>
      </c>
      <c r="F14" s="114">
        <v>4817</v>
      </c>
      <c r="G14" s="114">
        <v>4984</v>
      </c>
      <c r="H14" s="114">
        <v>4953</v>
      </c>
      <c r="I14" s="140">
        <v>4839</v>
      </c>
      <c r="J14" s="115">
        <v>-211</v>
      </c>
      <c r="K14" s="116">
        <v>-4.3604050423641247</v>
      </c>
    </row>
    <row r="15" spans="1:15" ht="15.95" customHeight="1" x14ac:dyDescent="0.2">
      <c r="A15" s="306" t="s">
        <v>231</v>
      </c>
      <c r="B15" s="307"/>
      <c r="C15" s="308"/>
      <c r="D15" s="113">
        <v>4.7208220240403254</v>
      </c>
      <c r="E15" s="115">
        <v>487</v>
      </c>
      <c r="F15" s="114">
        <v>507</v>
      </c>
      <c r="G15" s="114">
        <v>522</v>
      </c>
      <c r="H15" s="114">
        <v>515</v>
      </c>
      <c r="I15" s="140">
        <v>530</v>
      </c>
      <c r="J15" s="115">
        <v>-43</v>
      </c>
      <c r="K15" s="116">
        <v>-8.1132075471698109</v>
      </c>
    </row>
    <row r="16" spans="1:15" ht="15.95" customHeight="1" x14ac:dyDescent="0.2">
      <c r="A16" s="306" t="s">
        <v>232</v>
      </c>
      <c r="B16" s="307"/>
      <c r="C16" s="308"/>
      <c r="D16" s="113">
        <v>3.0050407134548274</v>
      </c>
      <c r="E16" s="115">
        <v>310</v>
      </c>
      <c r="F16" s="114">
        <v>292</v>
      </c>
      <c r="G16" s="114">
        <v>293</v>
      </c>
      <c r="H16" s="114">
        <v>292</v>
      </c>
      <c r="I16" s="140">
        <v>309</v>
      </c>
      <c r="J16" s="115">
        <v>1</v>
      </c>
      <c r="K16" s="116">
        <v>0.32362459546925565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4.3330748352074444</v>
      </c>
      <c r="E18" s="115">
        <v>447</v>
      </c>
      <c r="F18" s="114">
        <v>475</v>
      </c>
      <c r="G18" s="114">
        <v>526</v>
      </c>
      <c r="H18" s="114">
        <v>472</v>
      </c>
      <c r="I18" s="140">
        <v>472</v>
      </c>
      <c r="J18" s="115">
        <v>-25</v>
      </c>
      <c r="K18" s="116">
        <v>-5.2966101694915251</v>
      </c>
    </row>
    <row r="19" spans="1:11" ht="14.1" customHeight="1" x14ac:dyDescent="0.2">
      <c r="A19" s="306" t="s">
        <v>235</v>
      </c>
      <c r="B19" s="307" t="s">
        <v>236</v>
      </c>
      <c r="C19" s="308"/>
      <c r="D19" s="113">
        <v>3.1019775106630476</v>
      </c>
      <c r="E19" s="115">
        <v>320</v>
      </c>
      <c r="F19" s="114">
        <v>346</v>
      </c>
      <c r="G19" s="114">
        <v>355</v>
      </c>
      <c r="H19" s="114">
        <v>334</v>
      </c>
      <c r="I19" s="140">
        <v>335</v>
      </c>
      <c r="J19" s="115">
        <v>-15</v>
      </c>
      <c r="K19" s="116">
        <v>-4.4776119402985071</v>
      </c>
    </row>
    <row r="20" spans="1:11" ht="14.1" customHeight="1" x14ac:dyDescent="0.2">
      <c r="A20" s="306">
        <v>12</v>
      </c>
      <c r="B20" s="307" t="s">
        <v>237</v>
      </c>
      <c r="C20" s="308"/>
      <c r="D20" s="113">
        <v>1.3668088406359054</v>
      </c>
      <c r="E20" s="115">
        <v>141</v>
      </c>
      <c r="F20" s="114">
        <v>137</v>
      </c>
      <c r="G20" s="114">
        <v>154</v>
      </c>
      <c r="H20" s="114">
        <v>152</v>
      </c>
      <c r="I20" s="140">
        <v>137</v>
      </c>
      <c r="J20" s="115">
        <v>4</v>
      </c>
      <c r="K20" s="116">
        <v>2.9197080291970803</v>
      </c>
    </row>
    <row r="21" spans="1:11" ht="14.1" customHeight="1" x14ac:dyDescent="0.2">
      <c r="A21" s="306">
        <v>21</v>
      </c>
      <c r="B21" s="307" t="s">
        <v>238</v>
      </c>
      <c r="C21" s="308"/>
      <c r="D21" s="113">
        <v>0.10663047692904226</v>
      </c>
      <c r="E21" s="115">
        <v>11</v>
      </c>
      <c r="F21" s="114">
        <v>11</v>
      </c>
      <c r="G21" s="114">
        <v>12</v>
      </c>
      <c r="H21" s="114">
        <v>11</v>
      </c>
      <c r="I21" s="140">
        <v>12</v>
      </c>
      <c r="J21" s="115">
        <v>-1</v>
      </c>
      <c r="K21" s="116">
        <v>-8.3333333333333339</v>
      </c>
    </row>
    <row r="22" spans="1:11" ht="14.1" customHeight="1" x14ac:dyDescent="0.2">
      <c r="A22" s="306">
        <v>22</v>
      </c>
      <c r="B22" s="307" t="s">
        <v>239</v>
      </c>
      <c r="C22" s="308"/>
      <c r="D22" s="113">
        <v>0.62039550213260952</v>
      </c>
      <c r="E22" s="115">
        <v>64</v>
      </c>
      <c r="F22" s="114">
        <v>63</v>
      </c>
      <c r="G22" s="114">
        <v>66</v>
      </c>
      <c r="H22" s="114">
        <v>70</v>
      </c>
      <c r="I22" s="140">
        <v>76</v>
      </c>
      <c r="J22" s="115">
        <v>-12</v>
      </c>
      <c r="K22" s="116">
        <v>-15.789473684210526</v>
      </c>
    </row>
    <row r="23" spans="1:11" ht="14.1" customHeight="1" x14ac:dyDescent="0.2">
      <c r="A23" s="306">
        <v>23</v>
      </c>
      <c r="B23" s="307" t="s">
        <v>240</v>
      </c>
      <c r="C23" s="308"/>
      <c r="D23" s="113">
        <v>0.13571151609150833</v>
      </c>
      <c r="E23" s="115">
        <v>14</v>
      </c>
      <c r="F23" s="114">
        <v>23</v>
      </c>
      <c r="G23" s="114">
        <v>16</v>
      </c>
      <c r="H23" s="114">
        <v>13</v>
      </c>
      <c r="I23" s="140">
        <v>12</v>
      </c>
      <c r="J23" s="115">
        <v>2</v>
      </c>
      <c r="K23" s="116">
        <v>16.666666666666668</v>
      </c>
    </row>
    <row r="24" spans="1:11" ht="14.1" customHeight="1" x14ac:dyDescent="0.2">
      <c r="A24" s="306">
        <v>24</v>
      </c>
      <c r="B24" s="307" t="s">
        <v>241</v>
      </c>
      <c r="C24" s="308"/>
      <c r="D24" s="113">
        <v>0.90151221403644821</v>
      </c>
      <c r="E24" s="115">
        <v>93</v>
      </c>
      <c r="F24" s="114">
        <v>100</v>
      </c>
      <c r="G24" s="114">
        <v>103</v>
      </c>
      <c r="H24" s="114">
        <v>105</v>
      </c>
      <c r="I24" s="140">
        <v>104</v>
      </c>
      <c r="J24" s="115">
        <v>-11</v>
      </c>
      <c r="K24" s="116">
        <v>-10.576923076923077</v>
      </c>
    </row>
    <row r="25" spans="1:11" ht="14.1" customHeight="1" x14ac:dyDescent="0.2">
      <c r="A25" s="306">
        <v>25</v>
      </c>
      <c r="B25" s="307" t="s">
        <v>242</v>
      </c>
      <c r="C25" s="308"/>
      <c r="D25" s="113">
        <v>1.5994571539356339</v>
      </c>
      <c r="E25" s="115">
        <v>165</v>
      </c>
      <c r="F25" s="114">
        <v>172</v>
      </c>
      <c r="G25" s="114">
        <v>175</v>
      </c>
      <c r="H25" s="114">
        <v>182</v>
      </c>
      <c r="I25" s="140">
        <v>190</v>
      </c>
      <c r="J25" s="115">
        <v>-25</v>
      </c>
      <c r="K25" s="116">
        <v>-13.157894736842104</v>
      </c>
    </row>
    <row r="26" spans="1:11" ht="14.1" customHeight="1" x14ac:dyDescent="0.2">
      <c r="A26" s="306">
        <v>26</v>
      </c>
      <c r="B26" s="307" t="s">
        <v>243</v>
      </c>
      <c r="C26" s="308"/>
      <c r="D26" s="113">
        <v>1.1632415664986429</v>
      </c>
      <c r="E26" s="115">
        <v>120</v>
      </c>
      <c r="F26" s="114">
        <v>118</v>
      </c>
      <c r="G26" s="114">
        <v>122</v>
      </c>
      <c r="H26" s="114">
        <v>114</v>
      </c>
      <c r="I26" s="140">
        <v>121</v>
      </c>
      <c r="J26" s="115">
        <v>-1</v>
      </c>
      <c r="K26" s="116">
        <v>-0.82644628099173556</v>
      </c>
    </row>
    <row r="27" spans="1:11" ht="14.1" customHeight="1" x14ac:dyDescent="0.2">
      <c r="A27" s="306">
        <v>27</v>
      </c>
      <c r="B27" s="307" t="s">
        <v>244</v>
      </c>
      <c r="C27" s="308"/>
      <c r="D27" s="113">
        <v>0.31019775106630476</v>
      </c>
      <c r="E27" s="115">
        <v>32</v>
      </c>
      <c r="F27" s="114">
        <v>32</v>
      </c>
      <c r="G27" s="114">
        <v>31</v>
      </c>
      <c r="H27" s="114">
        <v>36</v>
      </c>
      <c r="I27" s="140">
        <v>33</v>
      </c>
      <c r="J27" s="115">
        <v>-1</v>
      </c>
      <c r="K27" s="116">
        <v>-3.0303030303030303</v>
      </c>
    </row>
    <row r="28" spans="1:11" ht="14.1" customHeight="1" x14ac:dyDescent="0.2">
      <c r="A28" s="306">
        <v>28</v>
      </c>
      <c r="B28" s="307" t="s">
        <v>245</v>
      </c>
      <c r="C28" s="308"/>
      <c r="D28" s="113">
        <v>0.1647925552539744</v>
      </c>
      <c r="E28" s="115">
        <v>17</v>
      </c>
      <c r="F28" s="114">
        <v>16</v>
      </c>
      <c r="G28" s="114">
        <v>15</v>
      </c>
      <c r="H28" s="114">
        <v>17</v>
      </c>
      <c r="I28" s="140">
        <v>19</v>
      </c>
      <c r="J28" s="115">
        <v>-2</v>
      </c>
      <c r="K28" s="116">
        <v>-10.526315789473685</v>
      </c>
    </row>
    <row r="29" spans="1:11" ht="14.1" customHeight="1" x14ac:dyDescent="0.2">
      <c r="A29" s="306">
        <v>29</v>
      </c>
      <c r="B29" s="307" t="s">
        <v>246</v>
      </c>
      <c r="C29" s="308"/>
      <c r="D29" s="113">
        <v>2.9662659945715393</v>
      </c>
      <c r="E29" s="115">
        <v>306</v>
      </c>
      <c r="F29" s="114">
        <v>352</v>
      </c>
      <c r="G29" s="114">
        <v>339</v>
      </c>
      <c r="H29" s="114">
        <v>350</v>
      </c>
      <c r="I29" s="140">
        <v>335</v>
      </c>
      <c r="J29" s="115">
        <v>-29</v>
      </c>
      <c r="K29" s="116">
        <v>-8.656716417910447</v>
      </c>
    </row>
    <row r="30" spans="1:11" ht="14.1" customHeight="1" x14ac:dyDescent="0.2">
      <c r="A30" s="306" t="s">
        <v>247</v>
      </c>
      <c r="B30" s="307" t="s">
        <v>248</v>
      </c>
      <c r="C30" s="308"/>
      <c r="D30" s="113">
        <v>0.74641333850329583</v>
      </c>
      <c r="E30" s="115">
        <v>77</v>
      </c>
      <c r="F30" s="114">
        <v>76</v>
      </c>
      <c r="G30" s="114">
        <v>75</v>
      </c>
      <c r="H30" s="114">
        <v>75</v>
      </c>
      <c r="I30" s="140">
        <v>74</v>
      </c>
      <c r="J30" s="115">
        <v>3</v>
      </c>
      <c r="K30" s="116">
        <v>4.0540540540540544</v>
      </c>
    </row>
    <row r="31" spans="1:11" ht="14.1" customHeight="1" x14ac:dyDescent="0.2">
      <c r="A31" s="306" t="s">
        <v>249</v>
      </c>
      <c r="B31" s="307" t="s">
        <v>250</v>
      </c>
      <c r="C31" s="308"/>
      <c r="D31" s="113">
        <v>2.2198526560682437</v>
      </c>
      <c r="E31" s="115">
        <v>229</v>
      </c>
      <c r="F31" s="114">
        <v>276</v>
      </c>
      <c r="G31" s="114">
        <v>264</v>
      </c>
      <c r="H31" s="114">
        <v>275</v>
      </c>
      <c r="I31" s="140">
        <v>261</v>
      </c>
      <c r="J31" s="115">
        <v>-32</v>
      </c>
      <c r="K31" s="116">
        <v>-12.260536398467433</v>
      </c>
    </row>
    <row r="32" spans="1:11" ht="14.1" customHeight="1" x14ac:dyDescent="0.2">
      <c r="A32" s="306">
        <v>31</v>
      </c>
      <c r="B32" s="307" t="s">
        <v>251</v>
      </c>
      <c r="C32" s="308"/>
      <c r="D32" s="113">
        <v>0.32958511050794881</v>
      </c>
      <c r="E32" s="115">
        <v>34</v>
      </c>
      <c r="F32" s="114">
        <v>35</v>
      </c>
      <c r="G32" s="114">
        <v>36</v>
      </c>
      <c r="H32" s="114">
        <v>36</v>
      </c>
      <c r="I32" s="140">
        <v>32</v>
      </c>
      <c r="J32" s="115">
        <v>2</v>
      </c>
      <c r="K32" s="116">
        <v>6.25</v>
      </c>
    </row>
    <row r="33" spans="1:11" ht="14.1" customHeight="1" x14ac:dyDescent="0.2">
      <c r="A33" s="306">
        <v>32</v>
      </c>
      <c r="B33" s="307" t="s">
        <v>252</v>
      </c>
      <c r="C33" s="308"/>
      <c r="D33" s="113">
        <v>1.1826289259402869</v>
      </c>
      <c r="E33" s="115">
        <v>122</v>
      </c>
      <c r="F33" s="114">
        <v>128</v>
      </c>
      <c r="G33" s="114">
        <v>157</v>
      </c>
      <c r="H33" s="114">
        <v>159</v>
      </c>
      <c r="I33" s="140">
        <v>155</v>
      </c>
      <c r="J33" s="115">
        <v>-33</v>
      </c>
      <c r="K33" s="116">
        <v>-21.29032258064516</v>
      </c>
    </row>
    <row r="34" spans="1:11" ht="14.1" customHeight="1" x14ac:dyDescent="0.2">
      <c r="A34" s="306">
        <v>33</v>
      </c>
      <c r="B34" s="307" t="s">
        <v>253</v>
      </c>
      <c r="C34" s="308"/>
      <c r="D34" s="113">
        <v>0.74641333850329583</v>
      </c>
      <c r="E34" s="115">
        <v>77</v>
      </c>
      <c r="F34" s="114">
        <v>91</v>
      </c>
      <c r="G34" s="114">
        <v>91</v>
      </c>
      <c r="H34" s="114">
        <v>97</v>
      </c>
      <c r="I34" s="140">
        <v>92</v>
      </c>
      <c r="J34" s="115">
        <v>-15</v>
      </c>
      <c r="K34" s="116">
        <v>-16.304347826086957</v>
      </c>
    </row>
    <row r="35" spans="1:11" ht="14.1" customHeight="1" x14ac:dyDescent="0.2">
      <c r="A35" s="306">
        <v>34</v>
      </c>
      <c r="B35" s="307" t="s">
        <v>254</v>
      </c>
      <c r="C35" s="308"/>
      <c r="D35" s="113">
        <v>8.0942225668863905</v>
      </c>
      <c r="E35" s="115">
        <v>835</v>
      </c>
      <c r="F35" s="114">
        <v>849</v>
      </c>
      <c r="G35" s="114">
        <v>885</v>
      </c>
      <c r="H35" s="114">
        <v>863</v>
      </c>
      <c r="I35" s="140">
        <v>822</v>
      </c>
      <c r="J35" s="115">
        <v>13</v>
      </c>
      <c r="K35" s="116">
        <v>1.5815085158150852</v>
      </c>
    </row>
    <row r="36" spans="1:11" ht="14.1" customHeight="1" x14ac:dyDescent="0.2">
      <c r="A36" s="306">
        <v>41</v>
      </c>
      <c r="B36" s="307" t="s">
        <v>255</v>
      </c>
      <c r="C36" s="308"/>
      <c r="D36" s="113">
        <v>0.22295463357890655</v>
      </c>
      <c r="E36" s="115">
        <v>23</v>
      </c>
      <c r="F36" s="114">
        <v>21</v>
      </c>
      <c r="G36" s="114">
        <v>19</v>
      </c>
      <c r="H36" s="114">
        <v>19</v>
      </c>
      <c r="I36" s="140">
        <v>18</v>
      </c>
      <c r="J36" s="115">
        <v>5</v>
      </c>
      <c r="K36" s="116">
        <v>27.777777777777779</v>
      </c>
    </row>
    <row r="37" spans="1:11" ht="14.1" customHeight="1" x14ac:dyDescent="0.2">
      <c r="A37" s="306">
        <v>42</v>
      </c>
      <c r="B37" s="307" t="s">
        <v>256</v>
      </c>
      <c r="C37" s="308"/>
      <c r="D37" s="113" t="s">
        <v>513</v>
      </c>
      <c r="E37" s="115" t="s">
        <v>513</v>
      </c>
      <c r="F37" s="114" t="s">
        <v>513</v>
      </c>
      <c r="G37" s="114">
        <v>0</v>
      </c>
      <c r="H37" s="114">
        <v>0</v>
      </c>
      <c r="I37" s="140" t="s">
        <v>513</v>
      </c>
      <c r="J37" s="115" t="s">
        <v>513</v>
      </c>
      <c r="K37" s="116" t="s">
        <v>513</v>
      </c>
    </row>
    <row r="38" spans="1:11" ht="14.1" customHeight="1" x14ac:dyDescent="0.2">
      <c r="A38" s="306">
        <v>43</v>
      </c>
      <c r="B38" s="307" t="s">
        <v>257</v>
      </c>
      <c r="C38" s="308"/>
      <c r="D38" s="113">
        <v>0.35866614967041488</v>
      </c>
      <c r="E38" s="115">
        <v>37</v>
      </c>
      <c r="F38" s="114">
        <v>35</v>
      </c>
      <c r="G38" s="114">
        <v>38</v>
      </c>
      <c r="H38" s="114">
        <v>37</v>
      </c>
      <c r="I38" s="140">
        <v>37</v>
      </c>
      <c r="J38" s="115">
        <v>0</v>
      </c>
      <c r="K38" s="116">
        <v>0</v>
      </c>
    </row>
    <row r="39" spans="1:11" ht="14.1" customHeight="1" x14ac:dyDescent="0.2">
      <c r="A39" s="306">
        <v>51</v>
      </c>
      <c r="B39" s="307" t="s">
        <v>258</v>
      </c>
      <c r="C39" s="308"/>
      <c r="D39" s="113">
        <v>12.727801473439317</v>
      </c>
      <c r="E39" s="115">
        <v>1313</v>
      </c>
      <c r="F39" s="114">
        <v>1380</v>
      </c>
      <c r="G39" s="114">
        <v>1380</v>
      </c>
      <c r="H39" s="114">
        <v>1421</v>
      </c>
      <c r="I39" s="140">
        <v>1494</v>
      </c>
      <c r="J39" s="115">
        <v>-181</v>
      </c>
      <c r="K39" s="116">
        <v>-12.115127175368139</v>
      </c>
    </row>
    <row r="40" spans="1:11" ht="14.1" customHeight="1" x14ac:dyDescent="0.2">
      <c r="A40" s="306" t="s">
        <v>259</v>
      </c>
      <c r="B40" s="307" t="s">
        <v>260</v>
      </c>
      <c r="C40" s="308"/>
      <c r="D40" s="113">
        <v>12.446684761535479</v>
      </c>
      <c r="E40" s="115">
        <v>1284</v>
      </c>
      <c r="F40" s="114">
        <v>1352</v>
      </c>
      <c r="G40" s="114">
        <v>1352</v>
      </c>
      <c r="H40" s="114">
        <v>1402</v>
      </c>
      <c r="I40" s="140">
        <v>1475</v>
      </c>
      <c r="J40" s="115">
        <v>-191</v>
      </c>
      <c r="K40" s="116">
        <v>-12.949152542372881</v>
      </c>
    </row>
    <row r="41" spans="1:11" ht="14.1" customHeight="1" x14ac:dyDescent="0.2">
      <c r="A41" s="306"/>
      <c r="B41" s="307" t="s">
        <v>261</v>
      </c>
      <c r="C41" s="308"/>
      <c r="D41" s="113">
        <v>3.8774718883288095</v>
      </c>
      <c r="E41" s="115">
        <v>400</v>
      </c>
      <c r="F41" s="114">
        <v>412</v>
      </c>
      <c r="G41" s="114">
        <v>426</v>
      </c>
      <c r="H41" s="114">
        <v>448</v>
      </c>
      <c r="I41" s="140">
        <v>442</v>
      </c>
      <c r="J41" s="115">
        <v>-42</v>
      </c>
      <c r="K41" s="116">
        <v>-9.502262443438914</v>
      </c>
    </row>
    <row r="42" spans="1:11" ht="14.1" customHeight="1" x14ac:dyDescent="0.2">
      <c r="A42" s="306">
        <v>52</v>
      </c>
      <c r="B42" s="307" t="s">
        <v>262</v>
      </c>
      <c r="C42" s="308"/>
      <c r="D42" s="113">
        <v>6.126405583559519</v>
      </c>
      <c r="E42" s="115">
        <v>632</v>
      </c>
      <c r="F42" s="114">
        <v>653</v>
      </c>
      <c r="G42" s="114">
        <v>667</v>
      </c>
      <c r="H42" s="114">
        <v>664</v>
      </c>
      <c r="I42" s="140">
        <v>661</v>
      </c>
      <c r="J42" s="115">
        <v>-29</v>
      </c>
      <c r="K42" s="116">
        <v>-4.3872919818456886</v>
      </c>
    </row>
    <row r="43" spans="1:11" ht="14.1" customHeight="1" x14ac:dyDescent="0.2">
      <c r="A43" s="306" t="s">
        <v>263</v>
      </c>
      <c r="B43" s="307" t="s">
        <v>264</v>
      </c>
      <c r="C43" s="308"/>
      <c r="D43" s="113">
        <v>5.7871267933307484</v>
      </c>
      <c r="E43" s="115">
        <v>597</v>
      </c>
      <c r="F43" s="114">
        <v>616</v>
      </c>
      <c r="G43" s="114">
        <v>621</v>
      </c>
      <c r="H43" s="114">
        <v>622</v>
      </c>
      <c r="I43" s="140">
        <v>623</v>
      </c>
      <c r="J43" s="115">
        <v>-26</v>
      </c>
      <c r="K43" s="116">
        <v>-4.173354735152488</v>
      </c>
    </row>
    <row r="44" spans="1:11" ht="14.1" customHeight="1" x14ac:dyDescent="0.2">
      <c r="A44" s="306">
        <v>53</v>
      </c>
      <c r="B44" s="307" t="s">
        <v>265</v>
      </c>
      <c r="C44" s="308"/>
      <c r="D44" s="113">
        <v>1.1729352462194649</v>
      </c>
      <c r="E44" s="115">
        <v>121</v>
      </c>
      <c r="F44" s="114">
        <v>114</v>
      </c>
      <c r="G44" s="114">
        <v>126</v>
      </c>
      <c r="H44" s="114">
        <v>120</v>
      </c>
      <c r="I44" s="140">
        <v>132</v>
      </c>
      <c r="J44" s="115">
        <v>-11</v>
      </c>
      <c r="K44" s="116">
        <v>-8.3333333333333339</v>
      </c>
    </row>
    <row r="45" spans="1:11" ht="14.1" customHeight="1" x14ac:dyDescent="0.2">
      <c r="A45" s="306" t="s">
        <v>266</v>
      </c>
      <c r="B45" s="307" t="s">
        <v>267</v>
      </c>
      <c r="C45" s="308"/>
      <c r="D45" s="113">
        <v>1.1147731678945327</v>
      </c>
      <c r="E45" s="115">
        <v>115</v>
      </c>
      <c r="F45" s="114">
        <v>108</v>
      </c>
      <c r="G45" s="114">
        <v>121</v>
      </c>
      <c r="H45" s="114">
        <v>115</v>
      </c>
      <c r="I45" s="140">
        <v>127</v>
      </c>
      <c r="J45" s="115">
        <v>-12</v>
      </c>
      <c r="K45" s="116">
        <v>-9.4488188976377945</v>
      </c>
    </row>
    <row r="46" spans="1:11" ht="14.1" customHeight="1" x14ac:dyDescent="0.2">
      <c r="A46" s="306">
        <v>54</v>
      </c>
      <c r="B46" s="307" t="s">
        <v>268</v>
      </c>
      <c r="C46" s="308"/>
      <c r="D46" s="113">
        <v>11.632415664986429</v>
      </c>
      <c r="E46" s="115">
        <v>1200</v>
      </c>
      <c r="F46" s="114">
        <v>1270</v>
      </c>
      <c r="G46" s="114">
        <v>1315</v>
      </c>
      <c r="H46" s="114">
        <v>1298</v>
      </c>
      <c r="I46" s="140">
        <v>1285</v>
      </c>
      <c r="J46" s="115">
        <v>-85</v>
      </c>
      <c r="K46" s="116">
        <v>-6.6147859922178984</v>
      </c>
    </row>
    <row r="47" spans="1:11" ht="14.1" customHeight="1" x14ac:dyDescent="0.2">
      <c r="A47" s="306">
        <v>61</v>
      </c>
      <c r="B47" s="307" t="s">
        <v>269</v>
      </c>
      <c r="C47" s="308"/>
      <c r="D47" s="113">
        <v>0.50407134548274524</v>
      </c>
      <c r="E47" s="115">
        <v>52</v>
      </c>
      <c r="F47" s="114">
        <v>53</v>
      </c>
      <c r="G47" s="114">
        <v>50</v>
      </c>
      <c r="H47" s="114">
        <v>46</v>
      </c>
      <c r="I47" s="140">
        <v>38</v>
      </c>
      <c r="J47" s="115">
        <v>14</v>
      </c>
      <c r="K47" s="116">
        <v>36.842105263157897</v>
      </c>
    </row>
    <row r="48" spans="1:11" ht="14.1" customHeight="1" x14ac:dyDescent="0.2">
      <c r="A48" s="306">
        <v>62</v>
      </c>
      <c r="B48" s="307" t="s">
        <v>270</v>
      </c>
      <c r="C48" s="308"/>
      <c r="D48" s="113">
        <v>9.3253198914307873</v>
      </c>
      <c r="E48" s="115">
        <v>962</v>
      </c>
      <c r="F48" s="114">
        <v>976</v>
      </c>
      <c r="G48" s="114">
        <v>984</v>
      </c>
      <c r="H48" s="114">
        <v>1003</v>
      </c>
      <c r="I48" s="140">
        <v>936</v>
      </c>
      <c r="J48" s="115">
        <v>26</v>
      </c>
      <c r="K48" s="116">
        <v>2.7777777777777777</v>
      </c>
    </row>
    <row r="49" spans="1:11" ht="14.1" customHeight="1" x14ac:dyDescent="0.2">
      <c r="A49" s="306">
        <v>63</v>
      </c>
      <c r="B49" s="307" t="s">
        <v>271</v>
      </c>
      <c r="C49" s="308"/>
      <c r="D49" s="113">
        <v>7.7355564172159754</v>
      </c>
      <c r="E49" s="115">
        <v>798</v>
      </c>
      <c r="F49" s="114">
        <v>905</v>
      </c>
      <c r="G49" s="114">
        <v>994</v>
      </c>
      <c r="H49" s="114">
        <v>1004</v>
      </c>
      <c r="I49" s="140">
        <v>870</v>
      </c>
      <c r="J49" s="115">
        <v>-72</v>
      </c>
      <c r="K49" s="116">
        <v>-8.2758620689655178</v>
      </c>
    </row>
    <row r="50" spans="1:11" ht="14.1" customHeight="1" x14ac:dyDescent="0.2">
      <c r="A50" s="306" t="s">
        <v>272</v>
      </c>
      <c r="B50" s="307" t="s">
        <v>273</v>
      </c>
      <c r="C50" s="308"/>
      <c r="D50" s="113">
        <v>0.55253974408685536</v>
      </c>
      <c r="E50" s="115">
        <v>57</v>
      </c>
      <c r="F50" s="114">
        <v>64</v>
      </c>
      <c r="G50" s="114">
        <v>68</v>
      </c>
      <c r="H50" s="114">
        <v>68</v>
      </c>
      <c r="I50" s="140">
        <v>69</v>
      </c>
      <c r="J50" s="115">
        <v>-12</v>
      </c>
      <c r="K50" s="116">
        <v>-17.391304347826086</v>
      </c>
    </row>
    <row r="51" spans="1:11" ht="14.1" customHeight="1" x14ac:dyDescent="0.2">
      <c r="A51" s="306" t="s">
        <v>274</v>
      </c>
      <c r="B51" s="307" t="s">
        <v>275</v>
      </c>
      <c r="C51" s="308"/>
      <c r="D51" s="113">
        <v>6.8437378829003492</v>
      </c>
      <c r="E51" s="115">
        <v>706</v>
      </c>
      <c r="F51" s="114">
        <v>804</v>
      </c>
      <c r="G51" s="114">
        <v>880</v>
      </c>
      <c r="H51" s="114">
        <v>881</v>
      </c>
      <c r="I51" s="140">
        <v>751</v>
      </c>
      <c r="J51" s="115">
        <v>-45</v>
      </c>
      <c r="K51" s="116">
        <v>-5.9920106524633825</v>
      </c>
    </row>
    <row r="52" spans="1:11" ht="14.1" customHeight="1" x14ac:dyDescent="0.2">
      <c r="A52" s="306">
        <v>71</v>
      </c>
      <c r="B52" s="307" t="s">
        <v>276</v>
      </c>
      <c r="C52" s="308"/>
      <c r="D52" s="113">
        <v>13.978286157425359</v>
      </c>
      <c r="E52" s="115">
        <v>1442</v>
      </c>
      <c r="F52" s="114">
        <v>1455</v>
      </c>
      <c r="G52" s="114">
        <v>1482</v>
      </c>
      <c r="H52" s="114">
        <v>1459</v>
      </c>
      <c r="I52" s="140">
        <v>1482</v>
      </c>
      <c r="J52" s="115">
        <v>-40</v>
      </c>
      <c r="K52" s="116">
        <v>-2.6990553306342782</v>
      </c>
    </row>
    <row r="53" spans="1:11" ht="14.1" customHeight="1" x14ac:dyDescent="0.2">
      <c r="A53" s="306" t="s">
        <v>277</v>
      </c>
      <c r="B53" s="307" t="s">
        <v>278</v>
      </c>
      <c r="C53" s="308"/>
      <c r="D53" s="113">
        <v>1.1923226056611089</v>
      </c>
      <c r="E53" s="115">
        <v>123</v>
      </c>
      <c r="F53" s="114">
        <v>122</v>
      </c>
      <c r="G53" s="114">
        <v>122</v>
      </c>
      <c r="H53" s="114">
        <v>119</v>
      </c>
      <c r="I53" s="140">
        <v>119</v>
      </c>
      <c r="J53" s="115">
        <v>4</v>
      </c>
      <c r="K53" s="116">
        <v>3.3613445378151261</v>
      </c>
    </row>
    <row r="54" spans="1:11" ht="14.1" customHeight="1" x14ac:dyDescent="0.2">
      <c r="A54" s="306" t="s">
        <v>279</v>
      </c>
      <c r="B54" s="307" t="s">
        <v>280</v>
      </c>
      <c r="C54" s="308"/>
      <c r="D54" s="113">
        <v>11.360992632803413</v>
      </c>
      <c r="E54" s="115">
        <v>1172</v>
      </c>
      <c r="F54" s="114">
        <v>1196</v>
      </c>
      <c r="G54" s="114">
        <v>1220</v>
      </c>
      <c r="H54" s="114">
        <v>1198</v>
      </c>
      <c r="I54" s="140">
        <v>1213</v>
      </c>
      <c r="J54" s="115">
        <v>-41</v>
      </c>
      <c r="K54" s="116">
        <v>-3.3800494641384997</v>
      </c>
    </row>
    <row r="55" spans="1:11" ht="14.1" customHeight="1" x14ac:dyDescent="0.2">
      <c r="A55" s="306">
        <v>72</v>
      </c>
      <c r="B55" s="307" t="s">
        <v>281</v>
      </c>
      <c r="C55" s="308"/>
      <c r="D55" s="113">
        <v>1.2892594028693292</v>
      </c>
      <c r="E55" s="115">
        <v>133</v>
      </c>
      <c r="F55" s="114">
        <v>143</v>
      </c>
      <c r="G55" s="114">
        <v>142</v>
      </c>
      <c r="H55" s="114">
        <v>138</v>
      </c>
      <c r="I55" s="140">
        <v>142</v>
      </c>
      <c r="J55" s="115">
        <v>-9</v>
      </c>
      <c r="K55" s="116">
        <v>-6.3380281690140849</v>
      </c>
    </row>
    <row r="56" spans="1:11" ht="14.1" customHeight="1" x14ac:dyDescent="0.2">
      <c r="A56" s="306" t="s">
        <v>282</v>
      </c>
      <c r="B56" s="307" t="s">
        <v>283</v>
      </c>
      <c r="C56" s="308"/>
      <c r="D56" s="113">
        <v>0.13571151609150833</v>
      </c>
      <c r="E56" s="115">
        <v>14</v>
      </c>
      <c r="F56" s="114">
        <v>14</v>
      </c>
      <c r="G56" s="114">
        <v>14</v>
      </c>
      <c r="H56" s="114">
        <v>13</v>
      </c>
      <c r="I56" s="140">
        <v>12</v>
      </c>
      <c r="J56" s="115">
        <v>2</v>
      </c>
      <c r="K56" s="116">
        <v>16.666666666666668</v>
      </c>
    </row>
    <row r="57" spans="1:11" ht="14.1" customHeight="1" x14ac:dyDescent="0.2">
      <c r="A57" s="306" t="s">
        <v>284</v>
      </c>
      <c r="B57" s="307" t="s">
        <v>285</v>
      </c>
      <c r="C57" s="308"/>
      <c r="D57" s="113">
        <v>1.0372237301279565</v>
      </c>
      <c r="E57" s="115">
        <v>107</v>
      </c>
      <c r="F57" s="114">
        <v>115</v>
      </c>
      <c r="G57" s="114">
        <v>114</v>
      </c>
      <c r="H57" s="114">
        <v>109</v>
      </c>
      <c r="I57" s="140">
        <v>114</v>
      </c>
      <c r="J57" s="115">
        <v>-7</v>
      </c>
      <c r="K57" s="116">
        <v>-6.1403508771929829</v>
      </c>
    </row>
    <row r="58" spans="1:11" ht="14.1" customHeight="1" x14ac:dyDescent="0.2">
      <c r="A58" s="306">
        <v>73</v>
      </c>
      <c r="B58" s="307" t="s">
        <v>286</v>
      </c>
      <c r="C58" s="308"/>
      <c r="D58" s="113">
        <v>0.54284606436603333</v>
      </c>
      <c r="E58" s="115">
        <v>56</v>
      </c>
      <c r="F58" s="114">
        <v>55</v>
      </c>
      <c r="G58" s="114">
        <v>52</v>
      </c>
      <c r="H58" s="114">
        <v>54</v>
      </c>
      <c r="I58" s="140">
        <v>52</v>
      </c>
      <c r="J58" s="115">
        <v>4</v>
      </c>
      <c r="K58" s="116">
        <v>7.6923076923076925</v>
      </c>
    </row>
    <row r="59" spans="1:11" ht="14.1" customHeight="1" x14ac:dyDescent="0.2">
      <c r="A59" s="306" t="s">
        <v>287</v>
      </c>
      <c r="B59" s="307" t="s">
        <v>288</v>
      </c>
      <c r="C59" s="308"/>
      <c r="D59" s="113">
        <v>0.39744086855370298</v>
      </c>
      <c r="E59" s="115">
        <v>41</v>
      </c>
      <c r="F59" s="114">
        <v>40</v>
      </c>
      <c r="G59" s="114">
        <v>38</v>
      </c>
      <c r="H59" s="114">
        <v>41</v>
      </c>
      <c r="I59" s="140">
        <v>37</v>
      </c>
      <c r="J59" s="115">
        <v>4</v>
      </c>
      <c r="K59" s="116">
        <v>10.810810810810811</v>
      </c>
    </row>
    <row r="60" spans="1:11" ht="14.1" customHeight="1" x14ac:dyDescent="0.2">
      <c r="A60" s="306">
        <v>81</v>
      </c>
      <c r="B60" s="307" t="s">
        <v>289</v>
      </c>
      <c r="C60" s="308"/>
      <c r="D60" s="113">
        <v>2.7142303218301667</v>
      </c>
      <c r="E60" s="115">
        <v>280</v>
      </c>
      <c r="F60" s="114">
        <v>285</v>
      </c>
      <c r="G60" s="114">
        <v>285</v>
      </c>
      <c r="H60" s="114">
        <v>297</v>
      </c>
      <c r="I60" s="140">
        <v>299</v>
      </c>
      <c r="J60" s="115">
        <v>-19</v>
      </c>
      <c r="K60" s="116">
        <v>-6.3545150501672243</v>
      </c>
    </row>
    <row r="61" spans="1:11" ht="14.1" customHeight="1" x14ac:dyDescent="0.2">
      <c r="A61" s="306" t="s">
        <v>290</v>
      </c>
      <c r="B61" s="307" t="s">
        <v>291</v>
      </c>
      <c r="C61" s="308"/>
      <c r="D61" s="113">
        <v>0.78518805738658393</v>
      </c>
      <c r="E61" s="115">
        <v>81</v>
      </c>
      <c r="F61" s="114">
        <v>79</v>
      </c>
      <c r="G61" s="114">
        <v>72</v>
      </c>
      <c r="H61" s="114">
        <v>76</v>
      </c>
      <c r="I61" s="140">
        <v>75</v>
      </c>
      <c r="J61" s="115">
        <v>6</v>
      </c>
      <c r="K61" s="116">
        <v>8</v>
      </c>
    </row>
    <row r="62" spans="1:11" ht="14.1" customHeight="1" x14ac:dyDescent="0.2">
      <c r="A62" s="306" t="s">
        <v>292</v>
      </c>
      <c r="B62" s="307" t="s">
        <v>293</v>
      </c>
      <c r="C62" s="308"/>
      <c r="D62" s="113">
        <v>1.2698720434276851</v>
      </c>
      <c r="E62" s="115">
        <v>131</v>
      </c>
      <c r="F62" s="114">
        <v>135</v>
      </c>
      <c r="G62" s="114">
        <v>142</v>
      </c>
      <c r="H62" s="114">
        <v>150</v>
      </c>
      <c r="I62" s="140">
        <v>148</v>
      </c>
      <c r="J62" s="115">
        <v>-17</v>
      </c>
      <c r="K62" s="116">
        <v>-11.486486486486486</v>
      </c>
    </row>
    <row r="63" spans="1:11" ht="14.1" customHeight="1" x14ac:dyDescent="0.2">
      <c r="A63" s="306"/>
      <c r="B63" s="307" t="s">
        <v>294</v>
      </c>
      <c r="C63" s="308"/>
      <c r="D63" s="113">
        <v>0.93059325319891428</v>
      </c>
      <c r="E63" s="115">
        <v>96</v>
      </c>
      <c r="F63" s="114">
        <v>89</v>
      </c>
      <c r="G63" s="114">
        <v>98</v>
      </c>
      <c r="H63" s="114">
        <v>101</v>
      </c>
      <c r="I63" s="140">
        <v>99</v>
      </c>
      <c r="J63" s="115">
        <v>-3</v>
      </c>
      <c r="K63" s="116">
        <v>-3.0303030303030303</v>
      </c>
    </row>
    <row r="64" spans="1:11" ht="14.1" customHeight="1" x14ac:dyDescent="0.2">
      <c r="A64" s="306" t="s">
        <v>295</v>
      </c>
      <c r="B64" s="307" t="s">
        <v>296</v>
      </c>
      <c r="C64" s="308"/>
      <c r="D64" s="113">
        <v>8.7243117487398214E-2</v>
      </c>
      <c r="E64" s="115">
        <v>9</v>
      </c>
      <c r="F64" s="114">
        <v>10</v>
      </c>
      <c r="G64" s="114">
        <v>7</v>
      </c>
      <c r="H64" s="114">
        <v>7</v>
      </c>
      <c r="I64" s="140">
        <v>10</v>
      </c>
      <c r="J64" s="115">
        <v>-1</v>
      </c>
      <c r="K64" s="116">
        <v>-10</v>
      </c>
    </row>
    <row r="65" spans="1:11" ht="14.1" customHeight="1" x14ac:dyDescent="0.2">
      <c r="A65" s="306" t="s">
        <v>297</v>
      </c>
      <c r="B65" s="307" t="s">
        <v>298</v>
      </c>
      <c r="C65" s="308"/>
      <c r="D65" s="113">
        <v>0.25203567274137262</v>
      </c>
      <c r="E65" s="115">
        <v>26</v>
      </c>
      <c r="F65" s="114">
        <v>27</v>
      </c>
      <c r="G65" s="114">
        <v>27</v>
      </c>
      <c r="H65" s="114">
        <v>29</v>
      </c>
      <c r="I65" s="140">
        <v>32</v>
      </c>
      <c r="J65" s="115">
        <v>-6</v>
      </c>
      <c r="K65" s="116">
        <v>-18.75</v>
      </c>
    </row>
    <row r="66" spans="1:11" ht="14.1" customHeight="1" x14ac:dyDescent="0.2">
      <c r="A66" s="306">
        <v>82</v>
      </c>
      <c r="B66" s="307" t="s">
        <v>299</v>
      </c>
      <c r="C66" s="308"/>
      <c r="D66" s="113">
        <v>1.5606824350523458</v>
      </c>
      <c r="E66" s="115">
        <v>161</v>
      </c>
      <c r="F66" s="114">
        <v>162</v>
      </c>
      <c r="G66" s="114">
        <v>168</v>
      </c>
      <c r="H66" s="114">
        <v>163</v>
      </c>
      <c r="I66" s="140">
        <v>162</v>
      </c>
      <c r="J66" s="115">
        <v>-1</v>
      </c>
      <c r="K66" s="116">
        <v>-0.61728395061728392</v>
      </c>
    </row>
    <row r="67" spans="1:11" ht="14.1" customHeight="1" x14ac:dyDescent="0.2">
      <c r="A67" s="306" t="s">
        <v>300</v>
      </c>
      <c r="B67" s="307" t="s">
        <v>301</v>
      </c>
      <c r="C67" s="308"/>
      <c r="D67" s="113">
        <v>0.78518805738658393</v>
      </c>
      <c r="E67" s="115">
        <v>81</v>
      </c>
      <c r="F67" s="114">
        <v>75</v>
      </c>
      <c r="G67" s="114">
        <v>81</v>
      </c>
      <c r="H67" s="114">
        <v>78</v>
      </c>
      <c r="I67" s="140">
        <v>76</v>
      </c>
      <c r="J67" s="115">
        <v>5</v>
      </c>
      <c r="K67" s="116">
        <v>6.5789473684210522</v>
      </c>
    </row>
    <row r="68" spans="1:11" ht="14.1" customHeight="1" x14ac:dyDescent="0.2">
      <c r="A68" s="306" t="s">
        <v>302</v>
      </c>
      <c r="B68" s="307" t="s">
        <v>303</v>
      </c>
      <c r="C68" s="308"/>
      <c r="D68" s="113">
        <v>0.3683598293912369</v>
      </c>
      <c r="E68" s="115">
        <v>38</v>
      </c>
      <c r="F68" s="114">
        <v>43</v>
      </c>
      <c r="G68" s="114">
        <v>40</v>
      </c>
      <c r="H68" s="114">
        <v>40</v>
      </c>
      <c r="I68" s="140">
        <v>41</v>
      </c>
      <c r="J68" s="115">
        <v>-3</v>
      </c>
      <c r="K68" s="116">
        <v>-7.3170731707317076</v>
      </c>
    </row>
    <row r="69" spans="1:11" ht="14.1" customHeight="1" x14ac:dyDescent="0.2">
      <c r="A69" s="306">
        <v>83</v>
      </c>
      <c r="B69" s="307" t="s">
        <v>304</v>
      </c>
      <c r="C69" s="308"/>
      <c r="D69" s="113">
        <v>2.1616905777433115</v>
      </c>
      <c r="E69" s="115">
        <v>223</v>
      </c>
      <c r="F69" s="114">
        <v>231</v>
      </c>
      <c r="G69" s="114">
        <v>227</v>
      </c>
      <c r="H69" s="114">
        <v>250</v>
      </c>
      <c r="I69" s="140">
        <v>232</v>
      </c>
      <c r="J69" s="115">
        <v>-9</v>
      </c>
      <c r="K69" s="116">
        <v>-3.8793103448275863</v>
      </c>
    </row>
    <row r="70" spans="1:11" ht="14.1" customHeight="1" x14ac:dyDescent="0.2">
      <c r="A70" s="306" t="s">
        <v>305</v>
      </c>
      <c r="B70" s="307" t="s">
        <v>306</v>
      </c>
      <c r="C70" s="308"/>
      <c r="D70" s="113">
        <v>1.2698720434276851</v>
      </c>
      <c r="E70" s="115">
        <v>131</v>
      </c>
      <c r="F70" s="114">
        <v>134</v>
      </c>
      <c r="G70" s="114">
        <v>135</v>
      </c>
      <c r="H70" s="114">
        <v>148</v>
      </c>
      <c r="I70" s="140">
        <v>138</v>
      </c>
      <c r="J70" s="115">
        <v>-7</v>
      </c>
      <c r="K70" s="116">
        <v>-5.0724637681159424</v>
      </c>
    </row>
    <row r="71" spans="1:11" ht="14.1" customHeight="1" x14ac:dyDescent="0.2">
      <c r="A71" s="306"/>
      <c r="B71" s="307" t="s">
        <v>307</v>
      </c>
      <c r="C71" s="308"/>
      <c r="D71" s="113">
        <v>0.7754943776657619</v>
      </c>
      <c r="E71" s="115">
        <v>80</v>
      </c>
      <c r="F71" s="114">
        <v>88</v>
      </c>
      <c r="G71" s="114">
        <v>87</v>
      </c>
      <c r="H71" s="114">
        <v>93</v>
      </c>
      <c r="I71" s="140">
        <v>93</v>
      </c>
      <c r="J71" s="115">
        <v>-13</v>
      </c>
      <c r="K71" s="116">
        <v>-13.978494623655914</v>
      </c>
    </row>
    <row r="72" spans="1:11" ht="14.1" customHeight="1" x14ac:dyDescent="0.2">
      <c r="A72" s="306">
        <v>84</v>
      </c>
      <c r="B72" s="307" t="s">
        <v>308</v>
      </c>
      <c r="C72" s="308"/>
      <c r="D72" s="113">
        <v>1.0566110895696006</v>
      </c>
      <c r="E72" s="115">
        <v>109</v>
      </c>
      <c r="F72" s="114">
        <v>119</v>
      </c>
      <c r="G72" s="114">
        <v>119</v>
      </c>
      <c r="H72" s="114">
        <v>120</v>
      </c>
      <c r="I72" s="140">
        <v>126</v>
      </c>
      <c r="J72" s="115">
        <v>-17</v>
      </c>
      <c r="K72" s="116">
        <v>-13.492063492063492</v>
      </c>
    </row>
    <row r="73" spans="1:11" ht="14.1" customHeight="1" x14ac:dyDescent="0.2">
      <c r="A73" s="306" t="s">
        <v>309</v>
      </c>
      <c r="B73" s="307" t="s">
        <v>310</v>
      </c>
      <c r="C73" s="308"/>
      <c r="D73" s="113">
        <v>0.11632415664986429</v>
      </c>
      <c r="E73" s="115">
        <v>12</v>
      </c>
      <c r="F73" s="114">
        <v>9</v>
      </c>
      <c r="G73" s="114">
        <v>9</v>
      </c>
      <c r="H73" s="114">
        <v>7</v>
      </c>
      <c r="I73" s="140">
        <v>11</v>
      </c>
      <c r="J73" s="115">
        <v>1</v>
      </c>
      <c r="K73" s="116">
        <v>9.0909090909090917</v>
      </c>
    </row>
    <row r="74" spans="1:11" ht="14.1" customHeight="1" x14ac:dyDescent="0.2">
      <c r="A74" s="306" t="s">
        <v>311</v>
      </c>
      <c r="B74" s="307" t="s">
        <v>312</v>
      </c>
      <c r="C74" s="308"/>
      <c r="D74" s="113">
        <v>6.7855758045754166E-2</v>
      </c>
      <c r="E74" s="115">
        <v>7</v>
      </c>
      <c r="F74" s="114">
        <v>7</v>
      </c>
      <c r="G74" s="114">
        <v>9</v>
      </c>
      <c r="H74" s="114">
        <v>10</v>
      </c>
      <c r="I74" s="140">
        <v>9</v>
      </c>
      <c r="J74" s="115">
        <v>-2</v>
      </c>
      <c r="K74" s="116">
        <v>-22.222222222222221</v>
      </c>
    </row>
    <row r="75" spans="1:11" ht="14.1" customHeight="1" x14ac:dyDescent="0.2">
      <c r="A75" s="306" t="s">
        <v>313</v>
      </c>
      <c r="B75" s="307" t="s">
        <v>314</v>
      </c>
      <c r="C75" s="308"/>
      <c r="D75" s="113" t="s">
        <v>513</v>
      </c>
      <c r="E75" s="115" t="s">
        <v>513</v>
      </c>
      <c r="F75" s="114">
        <v>0</v>
      </c>
      <c r="G75" s="114">
        <v>0</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0.12601783637068631</v>
      </c>
      <c r="E77" s="115">
        <v>13</v>
      </c>
      <c r="F77" s="114">
        <v>18</v>
      </c>
      <c r="G77" s="114">
        <v>25</v>
      </c>
      <c r="H77" s="114">
        <v>22</v>
      </c>
      <c r="I77" s="140">
        <v>17</v>
      </c>
      <c r="J77" s="115">
        <v>-4</v>
      </c>
      <c r="K77" s="116">
        <v>-23.529411764705884</v>
      </c>
    </row>
    <row r="78" spans="1:11" ht="14.1" customHeight="1" x14ac:dyDescent="0.2">
      <c r="A78" s="306">
        <v>93</v>
      </c>
      <c r="B78" s="307" t="s">
        <v>317</v>
      </c>
      <c r="C78" s="308"/>
      <c r="D78" s="113">
        <v>0.15509887553315238</v>
      </c>
      <c r="E78" s="115">
        <v>16</v>
      </c>
      <c r="F78" s="114">
        <v>14</v>
      </c>
      <c r="G78" s="114">
        <v>13</v>
      </c>
      <c r="H78" s="114">
        <v>14</v>
      </c>
      <c r="I78" s="140">
        <v>14</v>
      </c>
      <c r="J78" s="115">
        <v>2</v>
      </c>
      <c r="K78" s="116">
        <v>14.285714285714286</v>
      </c>
    </row>
    <row r="79" spans="1:11" ht="14.1" customHeight="1" x14ac:dyDescent="0.2">
      <c r="A79" s="306">
        <v>94</v>
      </c>
      <c r="B79" s="307" t="s">
        <v>318</v>
      </c>
      <c r="C79" s="308"/>
      <c r="D79" s="113">
        <v>0.11632415664986429</v>
      </c>
      <c r="E79" s="115">
        <v>12</v>
      </c>
      <c r="F79" s="114">
        <v>18</v>
      </c>
      <c r="G79" s="114">
        <v>15</v>
      </c>
      <c r="H79" s="114">
        <v>19</v>
      </c>
      <c r="I79" s="140">
        <v>13</v>
      </c>
      <c r="J79" s="115">
        <v>-1</v>
      </c>
      <c r="K79" s="116">
        <v>-7.6923076923076925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2.4137262504846841</v>
      </c>
      <c r="E81" s="143">
        <v>249</v>
      </c>
      <c r="F81" s="144">
        <v>267</v>
      </c>
      <c r="G81" s="144">
        <v>272</v>
      </c>
      <c r="H81" s="144">
        <v>302</v>
      </c>
      <c r="I81" s="145">
        <v>271</v>
      </c>
      <c r="J81" s="143">
        <v>-22</v>
      </c>
      <c r="K81" s="146">
        <v>-8.1180811808118083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4631</v>
      </c>
      <c r="G12" s="536">
        <v>3281</v>
      </c>
      <c r="H12" s="536">
        <v>5814</v>
      </c>
      <c r="I12" s="536">
        <v>4240</v>
      </c>
      <c r="J12" s="537">
        <v>4799</v>
      </c>
      <c r="K12" s="538">
        <v>-168</v>
      </c>
      <c r="L12" s="349">
        <v>-3.5007293186080433</v>
      </c>
    </row>
    <row r="13" spans="1:17" s="110" customFormat="1" ht="15" customHeight="1" x14ac:dyDescent="0.2">
      <c r="A13" s="350" t="s">
        <v>344</v>
      </c>
      <c r="B13" s="351" t="s">
        <v>345</v>
      </c>
      <c r="C13" s="347"/>
      <c r="D13" s="347"/>
      <c r="E13" s="348"/>
      <c r="F13" s="536">
        <v>2666</v>
      </c>
      <c r="G13" s="536">
        <v>1768</v>
      </c>
      <c r="H13" s="536">
        <v>3314</v>
      </c>
      <c r="I13" s="536">
        <v>2460</v>
      </c>
      <c r="J13" s="537">
        <v>2906</v>
      </c>
      <c r="K13" s="538">
        <v>-240</v>
      </c>
      <c r="L13" s="349">
        <v>-8.2587749483826567</v>
      </c>
    </row>
    <row r="14" spans="1:17" s="110" customFormat="1" ht="22.5" customHeight="1" x14ac:dyDescent="0.2">
      <c r="A14" s="350"/>
      <c r="B14" s="351" t="s">
        <v>346</v>
      </c>
      <c r="C14" s="347"/>
      <c r="D14" s="347"/>
      <c r="E14" s="348"/>
      <c r="F14" s="536">
        <v>1965</v>
      </c>
      <c r="G14" s="536">
        <v>1513</v>
      </c>
      <c r="H14" s="536">
        <v>2500</v>
      </c>
      <c r="I14" s="536">
        <v>1780</v>
      </c>
      <c r="J14" s="537">
        <v>1893</v>
      </c>
      <c r="K14" s="538">
        <v>72</v>
      </c>
      <c r="L14" s="349">
        <v>3.8034865293185418</v>
      </c>
    </row>
    <row r="15" spans="1:17" s="110" customFormat="1" ht="15" customHeight="1" x14ac:dyDescent="0.2">
      <c r="A15" s="350" t="s">
        <v>347</v>
      </c>
      <c r="B15" s="351" t="s">
        <v>108</v>
      </c>
      <c r="C15" s="347"/>
      <c r="D15" s="347"/>
      <c r="E15" s="348"/>
      <c r="F15" s="536">
        <v>689</v>
      </c>
      <c r="G15" s="536">
        <v>590</v>
      </c>
      <c r="H15" s="536">
        <v>2176</v>
      </c>
      <c r="I15" s="536">
        <v>676</v>
      </c>
      <c r="J15" s="537">
        <v>716</v>
      </c>
      <c r="K15" s="538">
        <v>-27</v>
      </c>
      <c r="L15" s="349">
        <v>-3.7709497206703912</v>
      </c>
    </row>
    <row r="16" spans="1:17" s="110" customFormat="1" ht="15" customHeight="1" x14ac:dyDescent="0.2">
      <c r="A16" s="350"/>
      <c r="B16" s="351" t="s">
        <v>109</v>
      </c>
      <c r="C16" s="347"/>
      <c r="D16" s="347"/>
      <c r="E16" s="348"/>
      <c r="F16" s="536">
        <v>3219</v>
      </c>
      <c r="G16" s="536">
        <v>2279</v>
      </c>
      <c r="H16" s="536">
        <v>3110</v>
      </c>
      <c r="I16" s="536">
        <v>2983</v>
      </c>
      <c r="J16" s="537">
        <v>3334</v>
      </c>
      <c r="K16" s="538">
        <v>-115</v>
      </c>
      <c r="L16" s="349">
        <v>-3.4493101379724056</v>
      </c>
    </row>
    <row r="17" spans="1:12" s="110" customFormat="1" ht="15" customHeight="1" x14ac:dyDescent="0.2">
      <c r="A17" s="350"/>
      <c r="B17" s="351" t="s">
        <v>110</v>
      </c>
      <c r="C17" s="347"/>
      <c r="D17" s="347"/>
      <c r="E17" s="348"/>
      <c r="F17" s="536">
        <v>666</v>
      </c>
      <c r="G17" s="536">
        <v>361</v>
      </c>
      <c r="H17" s="536">
        <v>472</v>
      </c>
      <c r="I17" s="536">
        <v>536</v>
      </c>
      <c r="J17" s="537">
        <v>688</v>
      </c>
      <c r="K17" s="538">
        <v>-22</v>
      </c>
      <c r="L17" s="349">
        <v>-3.1976744186046511</v>
      </c>
    </row>
    <row r="18" spans="1:12" s="110" customFormat="1" ht="15" customHeight="1" x14ac:dyDescent="0.2">
      <c r="A18" s="350"/>
      <c r="B18" s="351" t="s">
        <v>111</v>
      </c>
      <c r="C18" s="347"/>
      <c r="D18" s="347"/>
      <c r="E18" s="348"/>
      <c r="F18" s="536">
        <v>57</v>
      </c>
      <c r="G18" s="536">
        <v>51</v>
      </c>
      <c r="H18" s="536">
        <v>56</v>
      </c>
      <c r="I18" s="536">
        <v>45</v>
      </c>
      <c r="J18" s="537">
        <v>61</v>
      </c>
      <c r="K18" s="538">
        <v>-4</v>
      </c>
      <c r="L18" s="349">
        <v>-6.557377049180328</v>
      </c>
    </row>
    <row r="19" spans="1:12" s="110" customFormat="1" ht="15" customHeight="1" x14ac:dyDescent="0.2">
      <c r="A19" s="118" t="s">
        <v>113</v>
      </c>
      <c r="B19" s="119" t="s">
        <v>181</v>
      </c>
      <c r="C19" s="347"/>
      <c r="D19" s="347"/>
      <c r="E19" s="348"/>
      <c r="F19" s="536">
        <v>3215</v>
      </c>
      <c r="G19" s="536">
        <v>2258</v>
      </c>
      <c r="H19" s="536">
        <v>4302</v>
      </c>
      <c r="I19" s="536">
        <v>2921</v>
      </c>
      <c r="J19" s="537">
        <v>3445</v>
      </c>
      <c r="K19" s="538">
        <v>-230</v>
      </c>
      <c r="L19" s="349">
        <v>-6.6763425253991295</v>
      </c>
    </row>
    <row r="20" spans="1:12" s="110" customFormat="1" ht="15" customHeight="1" x14ac:dyDescent="0.2">
      <c r="A20" s="118"/>
      <c r="B20" s="119" t="s">
        <v>182</v>
      </c>
      <c r="C20" s="347"/>
      <c r="D20" s="347"/>
      <c r="E20" s="348"/>
      <c r="F20" s="536">
        <v>1416</v>
      </c>
      <c r="G20" s="536">
        <v>1023</v>
      </c>
      <c r="H20" s="536">
        <v>1512</v>
      </c>
      <c r="I20" s="536">
        <v>1319</v>
      </c>
      <c r="J20" s="537">
        <v>1354</v>
      </c>
      <c r="K20" s="538">
        <v>62</v>
      </c>
      <c r="L20" s="349">
        <v>4.5790251107828652</v>
      </c>
    </row>
    <row r="21" spans="1:12" s="110" customFormat="1" ht="15" customHeight="1" x14ac:dyDescent="0.2">
      <c r="A21" s="118" t="s">
        <v>113</v>
      </c>
      <c r="B21" s="119" t="s">
        <v>116</v>
      </c>
      <c r="C21" s="347"/>
      <c r="D21" s="347"/>
      <c r="E21" s="348"/>
      <c r="F21" s="536">
        <v>3948</v>
      </c>
      <c r="G21" s="536">
        <v>2717</v>
      </c>
      <c r="H21" s="536">
        <v>4897</v>
      </c>
      <c r="I21" s="536">
        <v>3468</v>
      </c>
      <c r="J21" s="537">
        <v>4076</v>
      </c>
      <c r="K21" s="538">
        <v>-128</v>
      </c>
      <c r="L21" s="349">
        <v>-3.1403336604514229</v>
      </c>
    </row>
    <row r="22" spans="1:12" s="110" customFormat="1" ht="15" customHeight="1" x14ac:dyDescent="0.2">
      <c r="A22" s="118"/>
      <c r="B22" s="119" t="s">
        <v>117</v>
      </c>
      <c r="C22" s="347"/>
      <c r="D22" s="347"/>
      <c r="E22" s="348"/>
      <c r="F22" s="536">
        <v>681</v>
      </c>
      <c r="G22" s="536">
        <v>562</v>
      </c>
      <c r="H22" s="536">
        <v>914</v>
      </c>
      <c r="I22" s="536">
        <v>768</v>
      </c>
      <c r="J22" s="537">
        <v>720</v>
      </c>
      <c r="K22" s="538">
        <v>-39</v>
      </c>
      <c r="L22" s="349">
        <v>-5.416666666666667</v>
      </c>
    </row>
    <row r="23" spans="1:12" s="110" customFormat="1" ht="15" customHeight="1" x14ac:dyDescent="0.2">
      <c r="A23" s="352" t="s">
        <v>347</v>
      </c>
      <c r="B23" s="353" t="s">
        <v>193</v>
      </c>
      <c r="C23" s="354"/>
      <c r="D23" s="354"/>
      <c r="E23" s="355"/>
      <c r="F23" s="539">
        <v>44</v>
      </c>
      <c r="G23" s="539">
        <v>88</v>
      </c>
      <c r="H23" s="539">
        <v>970</v>
      </c>
      <c r="I23" s="539">
        <v>36</v>
      </c>
      <c r="J23" s="540">
        <v>58</v>
      </c>
      <c r="K23" s="541">
        <v>-14</v>
      </c>
      <c r="L23" s="356">
        <v>-24.137931034482758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31.9</v>
      </c>
      <c r="G25" s="542">
        <v>38.9</v>
      </c>
      <c r="H25" s="542">
        <v>38.700000000000003</v>
      </c>
      <c r="I25" s="542">
        <v>36.299999999999997</v>
      </c>
      <c r="J25" s="542">
        <v>31</v>
      </c>
      <c r="K25" s="543" t="s">
        <v>349</v>
      </c>
      <c r="L25" s="364">
        <v>0.89999999999999858</v>
      </c>
    </row>
    <row r="26" spans="1:12" s="110" customFormat="1" ht="15" customHeight="1" x14ac:dyDescent="0.2">
      <c r="A26" s="365" t="s">
        <v>105</v>
      </c>
      <c r="B26" s="366" t="s">
        <v>345</v>
      </c>
      <c r="C26" s="362"/>
      <c r="D26" s="362"/>
      <c r="E26" s="363"/>
      <c r="F26" s="542">
        <v>28.7</v>
      </c>
      <c r="G26" s="542">
        <v>37.299999999999997</v>
      </c>
      <c r="H26" s="542">
        <v>37.4</v>
      </c>
      <c r="I26" s="542">
        <v>32.4</v>
      </c>
      <c r="J26" s="544">
        <v>28.2</v>
      </c>
      <c r="K26" s="543" t="s">
        <v>349</v>
      </c>
      <c r="L26" s="364">
        <v>0.5</v>
      </c>
    </row>
    <row r="27" spans="1:12" s="110" customFormat="1" ht="15" customHeight="1" x14ac:dyDescent="0.2">
      <c r="A27" s="365"/>
      <c r="B27" s="366" t="s">
        <v>346</v>
      </c>
      <c r="C27" s="362"/>
      <c r="D27" s="362"/>
      <c r="E27" s="363"/>
      <c r="F27" s="542">
        <v>36.299999999999997</v>
      </c>
      <c r="G27" s="542">
        <v>40.700000000000003</v>
      </c>
      <c r="H27" s="542">
        <v>40.299999999999997</v>
      </c>
      <c r="I27" s="542">
        <v>41.8</v>
      </c>
      <c r="J27" s="542">
        <v>35.200000000000003</v>
      </c>
      <c r="K27" s="543" t="s">
        <v>349</v>
      </c>
      <c r="L27" s="364">
        <v>1.0999999999999943</v>
      </c>
    </row>
    <row r="28" spans="1:12" s="110" customFormat="1" ht="15" customHeight="1" x14ac:dyDescent="0.2">
      <c r="A28" s="365" t="s">
        <v>113</v>
      </c>
      <c r="B28" s="366" t="s">
        <v>108</v>
      </c>
      <c r="C28" s="362"/>
      <c r="D28" s="362"/>
      <c r="E28" s="363"/>
      <c r="F28" s="542">
        <v>44.3</v>
      </c>
      <c r="G28" s="542">
        <v>53.5</v>
      </c>
      <c r="H28" s="542">
        <v>49.2</v>
      </c>
      <c r="I28" s="542">
        <v>50.2</v>
      </c>
      <c r="J28" s="542">
        <v>45.6</v>
      </c>
      <c r="K28" s="543" t="s">
        <v>349</v>
      </c>
      <c r="L28" s="364">
        <v>-1.3000000000000043</v>
      </c>
    </row>
    <row r="29" spans="1:12" s="110" customFormat="1" ht="11.25" x14ac:dyDescent="0.2">
      <c r="A29" s="365"/>
      <c r="B29" s="366" t="s">
        <v>109</v>
      </c>
      <c r="C29" s="362"/>
      <c r="D29" s="362"/>
      <c r="E29" s="363"/>
      <c r="F29" s="542">
        <v>30.4</v>
      </c>
      <c r="G29" s="542">
        <v>36.799999999999997</v>
      </c>
      <c r="H29" s="542">
        <v>35</v>
      </c>
      <c r="I29" s="542">
        <v>33.9</v>
      </c>
      <c r="J29" s="544">
        <v>29.7</v>
      </c>
      <c r="K29" s="543" t="s">
        <v>349</v>
      </c>
      <c r="L29" s="364">
        <v>0.69999999999999929</v>
      </c>
    </row>
    <row r="30" spans="1:12" s="110" customFormat="1" ht="15" customHeight="1" x14ac:dyDescent="0.2">
      <c r="A30" s="365"/>
      <c r="B30" s="366" t="s">
        <v>110</v>
      </c>
      <c r="C30" s="362"/>
      <c r="D30" s="362"/>
      <c r="E30" s="363"/>
      <c r="F30" s="542">
        <v>28.1</v>
      </c>
      <c r="G30" s="542">
        <v>30.6</v>
      </c>
      <c r="H30" s="542">
        <v>36.700000000000003</v>
      </c>
      <c r="I30" s="542">
        <v>32.9</v>
      </c>
      <c r="J30" s="542">
        <v>22.8</v>
      </c>
      <c r="K30" s="543" t="s">
        <v>349</v>
      </c>
      <c r="L30" s="364">
        <v>5.3000000000000007</v>
      </c>
    </row>
    <row r="31" spans="1:12" s="110" customFormat="1" ht="15" customHeight="1" x14ac:dyDescent="0.2">
      <c r="A31" s="365"/>
      <c r="B31" s="366" t="s">
        <v>111</v>
      </c>
      <c r="C31" s="362"/>
      <c r="D31" s="362"/>
      <c r="E31" s="363"/>
      <c r="F31" s="542">
        <v>26.3</v>
      </c>
      <c r="G31" s="542">
        <v>51</v>
      </c>
      <c r="H31" s="542">
        <v>53.6</v>
      </c>
      <c r="I31" s="542">
        <v>44.4</v>
      </c>
      <c r="J31" s="542">
        <v>34.4</v>
      </c>
      <c r="K31" s="543" t="s">
        <v>349</v>
      </c>
      <c r="L31" s="364">
        <v>-8.0999999999999979</v>
      </c>
    </row>
    <row r="32" spans="1:12" s="110" customFormat="1" ht="15" customHeight="1" x14ac:dyDescent="0.2">
      <c r="A32" s="367" t="s">
        <v>113</v>
      </c>
      <c r="B32" s="368" t="s">
        <v>181</v>
      </c>
      <c r="C32" s="362"/>
      <c r="D32" s="362"/>
      <c r="E32" s="363"/>
      <c r="F32" s="542">
        <v>31.3</v>
      </c>
      <c r="G32" s="542">
        <v>39</v>
      </c>
      <c r="H32" s="542">
        <v>39.700000000000003</v>
      </c>
      <c r="I32" s="542">
        <v>34.700000000000003</v>
      </c>
      <c r="J32" s="544">
        <v>29.4</v>
      </c>
      <c r="K32" s="543" t="s">
        <v>349</v>
      </c>
      <c r="L32" s="364">
        <v>1.9000000000000021</v>
      </c>
    </row>
    <row r="33" spans="1:12" s="110" customFormat="1" ht="15" customHeight="1" x14ac:dyDescent="0.2">
      <c r="A33" s="367"/>
      <c r="B33" s="368" t="s">
        <v>182</v>
      </c>
      <c r="C33" s="362"/>
      <c r="D33" s="362"/>
      <c r="E33" s="363"/>
      <c r="F33" s="542">
        <v>33.299999999999997</v>
      </c>
      <c r="G33" s="542">
        <v>38.700000000000003</v>
      </c>
      <c r="H33" s="542">
        <v>36.299999999999997</v>
      </c>
      <c r="I33" s="542">
        <v>40</v>
      </c>
      <c r="J33" s="542">
        <v>35</v>
      </c>
      <c r="K33" s="543" t="s">
        <v>349</v>
      </c>
      <c r="L33" s="364">
        <v>-1.7000000000000028</v>
      </c>
    </row>
    <row r="34" spans="1:12" s="369" customFormat="1" ht="15" customHeight="1" x14ac:dyDescent="0.2">
      <c r="A34" s="367" t="s">
        <v>113</v>
      </c>
      <c r="B34" s="368" t="s">
        <v>116</v>
      </c>
      <c r="C34" s="362"/>
      <c r="D34" s="362"/>
      <c r="E34" s="363"/>
      <c r="F34" s="542">
        <v>28.7</v>
      </c>
      <c r="G34" s="542">
        <v>33.9</v>
      </c>
      <c r="H34" s="542">
        <v>32.700000000000003</v>
      </c>
      <c r="I34" s="542">
        <v>31.1</v>
      </c>
      <c r="J34" s="542">
        <v>27.3</v>
      </c>
      <c r="K34" s="543" t="s">
        <v>349</v>
      </c>
      <c r="L34" s="364">
        <v>1.3999999999999986</v>
      </c>
    </row>
    <row r="35" spans="1:12" s="369" customFormat="1" ht="11.25" x14ac:dyDescent="0.2">
      <c r="A35" s="370"/>
      <c r="B35" s="371" t="s">
        <v>117</v>
      </c>
      <c r="C35" s="372"/>
      <c r="D35" s="372"/>
      <c r="E35" s="373"/>
      <c r="F35" s="545">
        <v>50.8</v>
      </c>
      <c r="G35" s="545">
        <v>62.8</v>
      </c>
      <c r="H35" s="545">
        <v>65</v>
      </c>
      <c r="I35" s="545">
        <v>60</v>
      </c>
      <c r="J35" s="546">
        <v>51.5</v>
      </c>
      <c r="K35" s="547" t="s">
        <v>349</v>
      </c>
      <c r="L35" s="374">
        <v>-0.70000000000000284</v>
      </c>
    </row>
    <row r="36" spans="1:12" s="369" customFormat="1" ht="15.95" customHeight="1" x14ac:dyDescent="0.2">
      <c r="A36" s="375" t="s">
        <v>350</v>
      </c>
      <c r="B36" s="376"/>
      <c r="C36" s="377"/>
      <c r="D36" s="376"/>
      <c r="E36" s="378"/>
      <c r="F36" s="548">
        <v>4559</v>
      </c>
      <c r="G36" s="548">
        <v>3158</v>
      </c>
      <c r="H36" s="548">
        <v>4639</v>
      </c>
      <c r="I36" s="548">
        <v>4177</v>
      </c>
      <c r="J36" s="548">
        <v>4707</v>
      </c>
      <c r="K36" s="549">
        <v>-148</v>
      </c>
      <c r="L36" s="380">
        <v>-3.1442532398555345</v>
      </c>
    </row>
    <row r="37" spans="1:12" s="369" customFormat="1" ht="15.95" customHeight="1" x14ac:dyDescent="0.2">
      <c r="A37" s="381"/>
      <c r="B37" s="382" t="s">
        <v>113</v>
      </c>
      <c r="C37" s="382" t="s">
        <v>351</v>
      </c>
      <c r="D37" s="382"/>
      <c r="E37" s="383"/>
      <c r="F37" s="548">
        <v>1456</v>
      </c>
      <c r="G37" s="548">
        <v>1228</v>
      </c>
      <c r="H37" s="548">
        <v>1794</v>
      </c>
      <c r="I37" s="548">
        <v>1518</v>
      </c>
      <c r="J37" s="548">
        <v>1457</v>
      </c>
      <c r="K37" s="549">
        <v>-1</v>
      </c>
      <c r="L37" s="380">
        <v>-6.8634179821551136E-2</v>
      </c>
    </row>
    <row r="38" spans="1:12" s="369" customFormat="1" ht="15.95" customHeight="1" x14ac:dyDescent="0.2">
      <c r="A38" s="381"/>
      <c r="B38" s="384" t="s">
        <v>105</v>
      </c>
      <c r="C38" s="384" t="s">
        <v>106</v>
      </c>
      <c r="D38" s="385"/>
      <c r="E38" s="383"/>
      <c r="F38" s="548">
        <v>2627</v>
      </c>
      <c r="G38" s="548">
        <v>1690</v>
      </c>
      <c r="H38" s="548">
        <v>2617</v>
      </c>
      <c r="I38" s="548">
        <v>2425</v>
      </c>
      <c r="J38" s="550">
        <v>2841</v>
      </c>
      <c r="K38" s="549">
        <v>-214</v>
      </c>
      <c r="L38" s="380">
        <v>-7.5325589581133405</v>
      </c>
    </row>
    <row r="39" spans="1:12" s="369" customFormat="1" ht="15.95" customHeight="1" x14ac:dyDescent="0.2">
      <c r="A39" s="381"/>
      <c r="B39" s="385"/>
      <c r="C39" s="382" t="s">
        <v>352</v>
      </c>
      <c r="D39" s="385"/>
      <c r="E39" s="383"/>
      <c r="F39" s="548">
        <v>755</v>
      </c>
      <c r="G39" s="548">
        <v>631</v>
      </c>
      <c r="H39" s="548">
        <v>980</v>
      </c>
      <c r="I39" s="548">
        <v>786</v>
      </c>
      <c r="J39" s="548">
        <v>801</v>
      </c>
      <c r="K39" s="549">
        <v>-46</v>
      </c>
      <c r="L39" s="380">
        <v>-5.7428214731585516</v>
      </c>
    </row>
    <row r="40" spans="1:12" s="369" customFormat="1" ht="15.95" customHeight="1" x14ac:dyDescent="0.2">
      <c r="A40" s="381"/>
      <c r="B40" s="384"/>
      <c r="C40" s="384" t="s">
        <v>107</v>
      </c>
      <c r="D40" s="385"/>
      <c r="E40" s="383"/>
      <c r="F40" s="548">
        <v>1932</v>
      </c>
      <c r="G40" s="548">
        <v>1468</v>
      </c>
      <c r="H40" s="548">
        <v>2022</v>
      </c>
      <c r="I40" s="548">
        <v>1752</v>
      </c>
      <c r="J40" s="548">
        <v>1866</v>
      </c>
      <c r="K40" s="549">
        <v>66</v>
      </c>
      <c r="L40" s="380">
        <v>3.536977491961415</v>
      </c>
    </row>
    <row r="41" spans="1:12" s="369" customFormat="1" ht="24" customHeight="1" x14ac:dyDescent="0.2">
      <c r="A41" s="381"/>
      <c r="B41" s="385"/>
      <c r="C41" s="382" t="s">
        <v>352</v>
      </c>
      <c r="D41" s="385"/>
      <c r="E41" s="383"/>
      <c r="F41" s="548">
        <v>701</v>
      </c>
      <c r="G41" s="548">
        <v>597</v>
      </c>
      <c r="H41" s="548">
        <v>814</v>
      </c>
      <c r="I41" s="548">
        <v>732</v>
      </c>
      <c r="J41" s="550">
        <v>656</v>
      </c>
      <c r="K41" s="549">
        <v>45</v>
      </c>
      <c r="L41" s="380">
        <v>6.8597560975609753</v>
      </c>
    </row>
    <row r="42" spans="1:12" s="110" customFormat="1" ht="15" customHeight="1" x14ac:dyDescent="0.2">
      <c r="A42" s="381"/>
      <c r="B42" s="384" t="s">
        <v>113</v>
      </c>
      <c r="C42" s="384" t="s">
        <v>353</v>
      </c>
      <c r="D42" s="385"/>
      <c r="E42" s="383"/>
      <c r="F42" s="548">
        <v>634</v>
      </c>
      <c r="G42" s="548">
        <v>482</v>
      </c>
      <c r="H42" s="548">
        <v>1076</v>
      </c>
      <c r="I42" s="548">
        <v>633</v>
      </c>
      <c r="J42" s="548">
        <v>642</v>
      </c>
      <c r="K42" s="549">
        <v>-8</v>
      </c>
      <c r="L42" s="380">
        <v>-1.2461059190031152</v>
      </c>
    </row>
    <row r="43" spans="1:12" s="110" customFormat="1" ht="15" customHeight="1" x14ac:dyDescent="0.2">
      <c r="A43" s="381"/>
      <c r="B43" s="385"/>
      <c r="C43" s="382" t="s">
        <v>352</v>
      </c>
      <c r="D43" s="385"/>
      <c r="E43" s="383"/>
      <c r="F43" s="548">
        <v>281</v>
      </c>
      <c r="G43" s="548">
        <v>258</v>
      </c>
      <c r="H43" s="548">
        <v>529</v>
      </c>
      <c r="I43" s="548">
        <v>318</v>
      </c>
      <c r="J43" s="548">
        <v>293</v>
      </c>
      <c r="K43" s="549">
        <v>-12</v>
      </c>
      <c r="L43" s="380">
        <v>-4.0955631399317403</v>
      </c>
    </row>
    <row r="44" spans="1:12" s="110" customFormat="1" ht="15" customHeight="1" x14ac:dyDescent="0.2">
      <c r="A44" s="381"/>
      <c r="B44" s="384"/>
      <c r="C44" s="366" t="s">
        <v>109</v>
      </c>
      <c r="D44" s="385"/>
      <c r="E44" s="383"/>
      <c r="F44" s="548">
        <v>3203</v>
      </c>
      <c r="G44" s="548">
        <v>2265</v>
      </c>
      <c r="H44" s="548">
        <v>3036</v>
      </c>
      <c r="I44" s="548">
        <v>2964</v>
      </c>
      <c r="J44" s="550">
        <v>3316</v>
      </c>
      <c r="K44" s="549">
        <v>-113</v>
      </c>
      <c r="L44" s="380">
        <v>-3.4077201447527141</v>
      </c>
    </row>
    <row r="45" spans="1:12" s="110" customFormat="1" ht="15" customHeight="1" x14ac:dyDescent="0.2">
      <c r="A45" s="381"/>
      <c r="B45" s="385"/>
      <c r="C45" s="382" t="s">
        <v>352</v>
      </c>
      <c r="D45" s="385"/>
      <c r="E45" s="383"/>
      <c r="F45" s="548">
        <v>973</v>
      </c>
      <c r="G45" s="548">
        <v>834</v>
      </c>
      <c r="H45" s="548">
        <v>1062</v>
      </c>
      <c r="I45" s="548">
        <v>1004</v>
      </c>
      <c r="J45" s="548">
        <v>986</v>
      </c>
      <c r="K45" s="549">
        <v>-13</v>
      </c>
      <c r="L45" s="380">
        <v>-1.3184584178498986</v>
      </c>
    </row>
    <row r="46" spans="1:12" s="110" customFormat="1" ht="15" customHeight="1" x14ac:dyDescent="0.2">
      <c r="A46" s="381"/>
      <c r="B46" s="384"/>
      <c r="C46" s="366" t="s">
        <v>110</v>
      </c>
      <c r="D46" s="385"/>
      <c r="E46" s="383"/>
      <c r="F46" s="548">
        <v>665</v>
      </c>
      <c r="G46" s="548">
        <v>360</v>
      </c>
      <c r="H46" s="548">
        <v>471</v>
      </c>
      <c r="I46" s="548">
        <v>535</v>
      </c>
      <c r="J46" s="548">
        <v>688</v>
      </c>
      <c r="K46" s="549">
        <v>-23</v>
      </c>
      <c r="L46" s="380">
        <v>-3.3430232558139537</v>
      </c>
    </row>
    <row r="47" spans="1:12" s="110" customFormat="1" ht="15" customHeight="1" x14ac:dyDescent="0.2">
      <c r="A47" s="381"/>
      <c r="B47" s="385"/>
      <c r="C47" s="382" t="s">
        <v>352</v>
      </c>
      <c r="D47" s="385"/>
      <c r="E47" s="383"/>
      <c r="F47" s="548">
        <v>187</v>
      </c>
      <c r="G47" s="548">
        <v>110</v>
      </c>
      <c r="H47" s="548">
        <v>173</v>
      </c>
      <c r="I47" s="548">
        <v>176</v>
      </c>
      <c r="J47" s="550">
        <v>157</v>
      </c>
      <c r="K47" s="549">
        <v>30</v>
      </c>
      <c r="L47" s="380">
        <v>19.108280254777071</v>
      </c>
    </row>
    <row r="48" spans="1:12" s="110" customFormat="1" ht="15" customHeight="1" x14ac:dyDescent="0.2">
      <c r="A48" s="381"/>
      <c r="B48" s="385"/>
      <c r="C48" s="366" t="s">
        <v>111</v>
      </c>
      <c r="D48" s="386"/>
      <c r="E48" s="387"/>
      <c r="F48" s="548">
        <v>57</v>
      </c>
      <c r="G48" s="548">
        <v>51</v>
      </c>
      <c r="H48" s="548">
        <v>56</v>
      </c>
      <c r="I48" s="548">
        <v>45</v>
      </c>
      <c r="J48" s="548">
        <v>61</v>
      </c>
      <c r="K48" s="549">
        <v>-4</v>
      </c>
      <c r="L48" s="380">
        <v>-6.557377049180328</v>
      </c>
    </row>
    <row r="49" spans="1:12" s="110" customFormat="1" ht="15" customHeight="1" x14ac:dyDescent="0.2">
      <c r="A49" s="381"/>
      <c r="B49" s="385"/>
      <c r="C49" s="382" t="s">
        <v>352</v>
      </c>
      <c r="D49" s="385"/>
      <c r="E49" s="383"/>
      <c r="F49" s="548">
        <v>15</v>
      </c>
      <c r="G49" s="548">
        <v>26</v>
      </c>
      <c r="H49" s="548">
        <v>30</v>
      </c>
      <c r="I49" s="548">
        <v>20</v>
      </c>
      <c r="J49" s="548">
        <v>21</v>
      </c>
      <c r="K49" s="549">
        <v>-6</v>
      </c>
      <c r="L49" s="380">
        <v>-28.571428571428573</v>
      </c>
    </row>
    <row r="50" spans="1:12" s="110" customFormat="1" ht="15" customHeight="1" x14ac:dyDescent="0.2">
      <c r="A50" s="381"/>
      <c r="B50" s="384" t="s">
        <v>113</v>
      </c>
      <c r="C50" s="382" t="s">
        <v>181</v>
      </c>
      <c r="D50" s="385"/>
      <c r="E50" s="383"/>
      <c r="F50" s="548">
        <v>3154</v>
      </c>
      <c r="G50" s="548">
        <v>2150</v>
      </c>
      <c r="H50" s="548">
        <v>3255</v>
      </c>
      <c r="I50" s="548">
        <v>2871</v>
      </c>
      <c r="J50" s="550">
        <v>3369</v>
      </c>
      <c r="K50" s="549">
        <v>-215</v>
      </c>
      <c r="L50" s="380">
        <v>-6.3817156426239237</v>
      </c>
    </row>
    <row r="51" spans="1:12" s="110" customFormat="1" ht="15" customHeight="1" x14ac:dyDescent="0.2">
      <c r="A51" s="381"/>
      <c r="B51" s="385"/>
      <c r="C51" s="382" t="s">
        <v>352</v>
      </c>
      <c r="D51" s="385"/>
      <c r="E51" s="383"/>
      <c r="F51" s="548">
        <v>988</v>
      </c>
      <c r="G51" s="548">
        <v>838</v>
      </c>
      <c r="H51" s="548">
        <v>1292</v>
      </c>
      <c r="I51" s="548">
        <v>996</v>
      </c>
      <c r="J51" s="548">
        <v>989</v>
      </c>
      <c r="K51" s="549">
        <v>-1</v>
      </c>
      <c r="L51" s="380">
        <v>-0.10111223458038422</v>
      </c>
    </row>
    <row r="52" spans="1:12" s="110" customFormat="1" ht="15" customHeight="1" x14ac:dyDescent="0.2">
      <c r="A52" s="381"/>
      <c r="B52" s="384"/>
      <c r="C52" s="382" t="s">
        <v>182</v>
      </c>
      <c r="D52" s="385"/>
      <c r="E52" s="383"/>
      <c r="F52" s="548">
        <v>1405</v>
      </c>
      <c r="G52" s="548">
        <v>1008</v>
      </c>
      <c r="H52" s="548">
        <v>1384</v>
      </c>
      <c r="I52" s="548">
        <v>1306</v>
      </c>
      <c r="J52" s="548">
        <v>1338</v>
      </c>
      <c r="K52" s="549">
        <v>67</v>
      </c>
      <c r="L52" s="380">
        <v>5.0074738415545594</v>
      </c>
    </row>
    <row r="53" spans="1:12" s="269" customFormat="1" ht="11.25" customHeight="1" x14ac:dyDescent="0.2">
      <c r="A53" s="381"/>
      <c r="B53" s="385"/>
      <c r="C53" s="382" t="s">
        <v>352</v>
      </c>
      <c r="D53" s="385"/>
      <c r="E53" s="383"/>
      <c r="F53" s="548">
        <v>468</v>
      </c>
      <c r="G53" s="548">
        <v>390</v>
      </c>
      <c r="H53" s="548">
        <v>502</v>
      </c>
      <c r="I53" s="548">
        <v>522</v>
      </c>
      <c r="J53" s="550">
        <v>468</v>
      </c>
      <c r="K53" s="549">
        <v>0</v>
      </c>
      <c r="L53" s="380">
        <v>0</v>
      </c>
    </row>
    <row r="54" spans="1:12" s="151" customFormat="1" ht="12.75" customHeight="1" x14ac:dyDescent="0.2">
      <c r="A54" s="381"/>
      <c r="B54" s="384" t="s">
        <v>113</v>
      </c>
      <c r="C54" s="384" t="s">
        <v>116</v>
      </c>
      <c r="D54" s="385"/>
      <c r="E54" s="383"/>
      <c r="F54" s="548">
        <v>3888</v>
      </c>
      <c r="G54" s="548">
        <v>2608</v>
      </c>
      <c r="H54" s="548">
        <v>3785</v>
      </c>
      <c r="I54" s="548">
        <v>3415</v>
      </c>
      <c r="J54" s="548">
        <v>3990</v>
      </c>
      <c r="K54" s="549">
        <v>-102</v>
      </c>
      <c r="L54" s="380">
        <v>-2.5563909774436091</v>
      </c>
    </row>
    <row r="55" spans="1:12" ht="11.25" x14ac:dyDescent="0.2">
      <c r="A55" s="381"/>
      <c r="B55" s="385"/>
      <c r="C55" s="382" t="s">
        <v>352</v>
      </c>
      <c r="D55" s="385"/>
      <c r="E55" s="383"/>
      <c r="F55" s="548">
        <v>1115</v>
      </c>
      <c r="G55" s="548">
        <v>883</v>
      </c>
      <c r="H55" s="548">
        <v>1238</v>
      </c>
      <c r="I55" s="548">
        <v>1061</v>
      </c>
      <c r="J55" s="548">
        <v>1088</v>
      </c>
      <c r="K55" s="549">
        <v>27</v>
      </c>
      <c r="L55" s="380">
        <v>2.4816176470588234</v>
      </c>
    </row>
    <row r="56" spans="1:12" ht="14.25" customHeight="1" x14ac:dyDescent="0.2">
      <c r="A56" s="381"/>
      <c r="B56" s="385"/>
      <c r="C56" s="384" t="s">
        <v>117</v>
      </c>
      <c r="D56" s="385"/>
      <c r="E56" s="383"/>
      <c r="F56" s="548">
        <v>669</v>
      </c>
      <c r="G56" s="548">
        <v>548</v>
      </c>
      <c r="H56" s="548">
        <v>851</v>
      </c>
      <c r="I56" s="548">
        <v>758</v>
      </c>
      <c r="J56" s="548">
        <v>714</v>
      </c>
      <c r="K56" s="549">
        <v>-45</v>
      </c>
      <c r="L56" s="380">
        <v>-6.3025210084033612</v>
      </c>
    </row>
    <row r="57" spans="1:12" ht="18.75" customHeight="1" x14ac:dyDescent="0.2">
      <c r="A57" s="388"/>
      <c r="B57" s="389"/>
      <c r="C57" s="390" t="s">
        <v>352</v>
      </c>
      <c r="D57" s="389"/>
      <c r="E57" s="391"/>
      <c r="F57" s="551">
        <v>340</v>
      </c>
      <c r="G57" s="552">
        <v>344</v>
      </c>
      <c r="H57" s="552">
        <v>553</v>
      </c>
      <c r="I57" s="552">
        <v>455</v>
      </c>
      <c r="J57" s="552">
        <v>368</v>
      </c>
      <c r="K57" s="553">
        <f t="shared" ref="K57" si="0">IF(OR(F57=".",J57=".")=TRUE,".",IF(OR(F57="*",J57="*")=TRUE,"*",IF(AND(F57="-",J57="-")=TRUE,"-",IF(AND(ISNUMBER(J57),ISNUMBER(F57))=TRUE,IF(F57-J57=0,0,F57-J57),IF(ISNUMBER(F57)=TRUE,F57,-J57)))))</f>
        <v>-28</v>
      </c>
      <c r="L57" s="392">
        <f t="shared" ref="L57" si="1">IF(K57 =".",".",IF(K57 ="*","*",IF(K57="-","-",IF(K57=0,0,IF(OR(J57="-",J57=".",F57="-",F57=".")=TRUE,"X",IF(J57=0,"0,0",IF(ABS(K57*100/J57)&gt;250,".X",(K57*100/J57))))))))</f>
        <v>-7.6086956521739131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4631</v>
      </c>
      <c r="E11" s="114">
        <v>3281</v>
      </c>
      <c r="F11" s="114">
        <v>5814</v>
      </c>
      <c r="G11" s="114">
        <v>4240</v>
      </c>
      <c r="H11" s="140">
        <v>4799</v>
      </c>
      <c r="I11" s="115">
        <v>-168</v>
      </c>
      <c r="J11" s="116">
        <v>-3.5007293186080433</v>
      </c>
    </row>
    <row r="12" spans="1:15" s="110" customFormat="1" ht="24.95" customHeight="1" x14ac:dyDescent="0.2">
      <c r="A12" s="193" t="s">
        <v>132</v>
      </c>
      <c r="B12" s="194" t="s">
        <v>133</v>
      </c>
      <c r="C12" s="113">
        <v>8.4646944504426695</v>
      </c>
      <c r="D12" s="115">
        <v>392</v>
      </c>
      <c r="E12" s="114">
        <v>318</v>
      </c>
      <c r="F12" s="114">
        <v>645</v>
      </c>
      <c r="G12" s="114">
        <v>448</v>
      </c>
      <c r="H12" s="140">
        <v>420</v>
      </c>
      <c r="I12" s="115">
        <v>-28</v>
      </c>
      <c r="J12" s="116">
        <v>-6.666666666666667</v>
      </c>
    </row>
    <row r="13" spans="1:15" s="110" customFormat="1" ht="24.95" customHeight="1" x14ac:dyDescent="0.2">
      <c r="A13" s="193" t="s">
        <v>134</v>
      </c>
      <c r="B13" s="199" t="s">
        <v>214</v>
      </c>
      <c r="C13" s="113">
        <v>1.2524292809328439</v>
      </c>
      <c r="D13" s="115">
        <v>58</v>
      </c>
      <c r="E13" s="114">
        <v>41</v>
      </c>
      <c r="F13" s="114">
        <v>99</v>
      </c>
      <c r="G13" s="114">
        <v>55</v>
      </c>
      <c r="H13" s="140">
        <v>61</v>
      </c>
      <c r="I13" s="115">
        <v>-3</v>
      </c>
      <c r="J13" s="116">
        <v>-4.918032786885246</v>
      </c>
    </row>
    <row r="14" spans="1:15" s="287" customFormat="1" ht="24.95" customHeight="1" x14ac:dyDescent="0.2">
      <c r="A14" s="193" t="s">
        <v>215</v>
      </c>
      <c r="B14" s="199" t="s">
        <v>137</v>
      </c>
      <c r="C14" s="113">
        <v>15.20190023752969</v>
      </c>
      <c r="D14" s="115">
        <v>704</v>
      </c>
      <c r="E14" s="114">
        <v>475</v>
      </c>
      <c r="F14" s="114">
        <v>950</v>
      </c>
      <c r="G14" s="114">
        <v>647</v>
      </c>
      <c r="H14" s="140">
        <v>1008</v>
      </c>
      <c r="I14" s="115">
        <v>-304</v>
      </c>
      <c r="J14" s="116">
        <v>-30.158730158730158</v>
      </c>
      <c r="K14" s="110"/>
      <c r="L14" s="110"/>
      <c r="M14" s="110"/>
      <c r="N14" s="110"/>
      <c r="O14" s="110"/>
    </row>
    <row r="15" spans="1:15" s="110" customFormat="1" ht="24.95" customHeight="1" x14ac:dyDescent="0.2">
      <c r="A15" s="193" t="s">
        <v>216</v>
      </c>
      <c r="B15" s="199" t="s">
        <v>217</v>
      </c>
      <c r="C15" s="113">
        <v>6.2189591880803281</v>
      </c>
      <c r="D15" s="115">
        <v>288</v>
      </c>
      <c r="E15" s="114">
        <v>266</v>
      </c>
      <c r="F15" s="114">
        <v>420</v>
      </c>
      <c r="G15" s="114">
        <v>315</v>
      </c>
      <c r="H15" s="140">
        <v>347</v>
      </c>
      <c r="I15" s="115">
        <v>-59</v>
      </c>
      <c r="J15" s="116">
        <v>-17.002881844380404</v>
      </c>
    </row>
    <row r="16" spans="1:15" s="287" customFormat="1" ht="24.95" customHeight="1" x14ac:dyDescent="0.2">
      <c r="A16" s="193" t="s">
        <v>218</v>
      </c>
      <c r="B16" s="199" t="s">
        <v>141</v>
      </c>
      <c r="C16" s="113">
        <v>6.3917080544158926</v>
      </c>
      <c r="D16" s="115">
        <v>296</v>
      </c>
      <c r="E16" s="114">
        <v>121</v>
      </c>
      <c r="F16" s="114">
        <v>295</v>
      </c>
      <c r="G16" s="114">
        <v>210</v>
      </c>
      <c r="H16" s="140">
        <v>547</v>
      </c>
      <c r="I16" s="115">
        <v>-251</v>
      </c>
      <c r="J16" s="116">
        <v>-45.886654478976233</v>
      </c>
      <c r="K16" s="110"/>
      <c r="L16" s="110"/>
      <c r="M16" s="110"/>
      <c r="N16" s="110"/>
      <c r="O16" s="110"/>
    </row>
    <row r="17" spans="1:15" s="110" customFormat="1" ht="24.95" customHeight="1" x14ac:dyDescent="0.2">
      <c r="A17" s="193" t="s">
        <v>142</v>
      </c>
      <c r="B17" s="199" t="s">
        <v>220</v>
      </c>
      <c r="C17" s="113">
        <v>2.59123299503347</v>
      </c>
      <c r="D17" s="115">
        <v>120</v>
      </c>
      <c r="E17" s="114">
        <v>88</v>
      </c>
      <c r="F17" s="114">
        <v>235</v>
      </c>
      <c r="G17" s="114">
        <v>122</v>
      </c>
      <c r="H17" s="140">
        <v>114</v>
      </c>
      <c r="I17" s="115">
        <v>6</v>
      </c>
      <c r="J17" s="116">
        <v>5.2631578947368425</v>
      </c>
    </row>
    <row r="18" spans="1:15" s="287" customFormat="1" ht="24.95" customHeight="1" x14ac:dyDescent="0.2">
      <c r="A18" s="201" t="s">
        <v>144</v>
      </c>
      <c r="B18" s="202" t="s">
        <v>145</v>
      </c>
      <c r="C18" s="113">
        <v>10.148995897214425</v>
      </c>
      <c r="D18" s="115">
        <v>470</v>
      </c>
      <c r="E18" s="114">
        <v>254</v>
      </c>
      <c r="F18" s="114">
        <v>482</v>
      </c>
      <c r="G18" s="114">
        <v>437</v>
      </c>
      <c r="H18" s="140">
        <v>560</v>
      </c>
      <c r="I18" s="115">
        <v>-90</v>
      </c>
      <c r="J18" s="116">
        <v>-16.071428571428573</v>
      </c>
      <c r="K18" s="110"/>
      <c r="L18" s="110"/>
      <c r="M18" s="110"/>
      <c r="N18" s="110"/>
      <c r="O18" s="110"/>
    </row>
    <row r="19" spans="1:15" s="110" customFormat="1" ht="24.95" customHeight="1" x14ac:dyDescent="0.2">
      <c r="A19" s="193" t="s">
        <v>146</v>
      </c>
      <c r="B19" s="199" t="s">
        <v>147</v>
      </c>
      <c r="C19" s="113">
        <v>15.655366011660549</v>
      </c>
      <c r="D19" s="115">
        <v>725</v>
      </c>
      <c r="E19" s="114">
        <v>378</v>
      </c>
      <c r="F19" s="114">
        <v>739</v>
      </c>
      <c r="G19" s="114">
        <v>476</v>
      </c>
      <c r="H19" s="140">
        <v>518</v>
      </c>
      <c r="I19" s="115">
        <v>207</v>
      </c>
      <c r="J19" s="116">
        <v>39.961389961389962</v>
      </c>
    </row>
    <row r="20" spans="1:15" s="287" customFormat="1" ht="24.95" customHeight="1" x14ac:dyDescent="0.2">
      <c r="A20" s="193" t="s">
        <v>148</v>
      </c>
      <c r="B20" s="199" t="s">
        <v>149</v>
      </c>
      <c r="C20" s="113">
        <v>6.4564888792917294</v>
      </c>
      <c r="D20" s="115">
        <v>299</v>
      </c>
      <c r="E20" s="114">
        <v>283</v>
      </c>
      <c r="F20" s="114">
        <v>356</v>
      </c>
      <c r="G20" s="114">
        <v>274</v>
      </c>
      <c r="H20" s="140">
        <v>270</v>
      </c>
      <c r="I20" s="115">
        <v>29</v>
      </c>
      <c r="J20" s="116">
        <v>10.74074074074074</v>
      </c>
      <c r="K20" s="110"/>
      <c r="L20" s="110"/>
      <c r="M20" s="110"/>
      <c r="N20" s="110"/>
      <c r="O20" s="110"/>
    </row>
    <row r="21" spans="1:15" s="110" customFormat="1" ht="24.95" customHeight="1" x14ac:dyDescent="0.2">
      <c r="A21" s="201" t="s">
        <v>150</v>
      </c>
      <c r="B21" s="202" t="s">
        <v>151</v>
      </c>
      <c r="C21" s="113">
        <v>5.7438998056575254</v>
      </c>
      <c r="D21" s="115">
        <v>266</v>
      </c>
      <c r="E21" s="114">
        <v>203</v>
      </c>
      <c r="F21" s="114">
        <v>311</v>
      </c>
      <c r="G21" s="114">
        <v>415</v>
      </c>
      <c r="H21" s="140">
        <v>293</v>
      </c>
      <c r="I21" s="115">
        <v>-27</v>
      </c>
      <c r="J21" s="116">
        <v>-9.2150170648464158</v>
      </c>
    </row>
    <row r="22" spans="1:15" s="110" customFormat="1" ht="24.95" customHeight="1" x14ac:dyDescent="0.2">
      <c r="A22" s="201" t="s">
        <v>152</v>
      </c>
      <c r="B22" s="199" t="s">
        <v>153</v>
      </c>
      <c r="C22" s="113">
        <v>0.1511552580436191</v>
      </c>
      <c r="D22" s="115">
        <v>7</v>
      </c>
      <c r="E22" s="114">
        <v>15</v>
      </c>
      <c r="F22" s="114">
        <v>18</v>
      </c>
      <c r="G22" s="114">
        <v>9</v>
      </c>
      <c r="H22" s="140">
        <v>18</v>
      </c>
      <c r="I22" s="115">
        <v>-11</v>
      </c>
      <c r="J22" s="116">
        <v>-61.111111111111114</v>
      </c>
    </row>
    <row r="23" spans="1:15" s="110" customFormat="1" ht="24.95" customHeight="1" x14ac:dyDescent="0.2">
      <c r="A23" s="193" t="s">
        <v>154</v>
      </c>
      <c r="B23" s="199" t="s">
        <v>155</v>
      </c>
      <c r="C23" s="113">
        <v>0.19434247462751025</v>
      </c>
      <c r="D23" s="115">
        <v>9</v>
      </c>
      <c r="E23" s="114">
        <v>6</v>
      </c>
      <c r="F23" s="114">
        <v>23</v>
      </c>
      <c r="G23" s="114">
        <v>24</v>
      </c>
      <c r="H23" s="140">
        <v>19</v>
      </c>
      <c r="I23" s="115">
        <v>-10</v>
      </c>
      <c r="J23" s="116">
        <v>-52.631578947368418</v>
      </c>
    </row>
    <row r="24" spans="1:15" s="110" customFormat="1" ht="24.95" customHeight="1" x14ac:dyDescent="0.2">
      <c r="A24" s="193" t="s">
        <v>156</v>
      </c>
      <c r="B24" s="199" t="s">
        <v>221</v>
      </c>
      <c r="C24" s="113">
        <v>3.8220686676743685</v>
      </c>
      <c r="D24" s="115">
        <v>177</v>
      </c>
      <c r="E24" s="114">
        <v>124</v>
      </c>
      <c r="F24" s="114">
        <v>162</v>
      </c>
      <c r="G24" s="114">
        <v>131</v>
      </c>
      <c r="H24" s="140">
        <v>155</v>
      </c>
      <c r="I24" s="115">
        <v>22</v>
      </c>
      <c r="J24" s="116">
        <v>14.193548387096774</v>
      </c>
    </row>
    <row r="25" spans="1:15" s="110" customFormat="1" ht="24.95" customHeight="1" x14ac:dyDescent="0.2">
      <c r="A25" s="193" t="s">
        <v>222</v>
      </c>
      <c r="B25" s="204" t="s">
        <v>159</v>
      </c>
      <c r="C25" s="113">
        <v>4.9449362988555388</v>
      </c>
      <c r="D25" s="115">
        <v>229</v>
      </c>
      <c r="E25" s="114">
        <v>170</v>
      </c>
      <c r="F25" s="114">
        <v>201</v>
      </c>
      <c r="G25" s="114">
        <v>202</v>
      </c>
      <c r="H25" s="140">
        <v>231</v>
      </c>
      <c r="I25" s="115">
        <v>-2</v>
      </c>
      <c r="J25" s="116">
        <v>-0.86580086580086579</v>
      </c>
    </row>
    <row r="26" spans="1:15" s="110" customFormat="1" ht="24.95" customHeight="1" x14ac:dyDescent="0.2">
      <c r="A26" s="201">
        <v>782.78300000000002</v>
      </c>
      <c r="B26" s="203" t="s">
        <v>160</v>
      </c>
      <c r="C26" s="113">
        <v>6.4348952709997844</v>
      </c>
      <c r="D26" s="115">
        <v>298</v>
      </c>
      <c r="E26" s="114">
        <v>176</v>
      </c>
      <c r="F26" s="114">
        <v>287</v>
      </c>
      <c r="G26" s="114">
        <v>304</v>
      </c>
      <c r="H26" s="140">
        <v>225</v>
      </c>
      <c r="I26" s="115">
        <v>73</v>
      </c>
      <c r="J26" s="116">
        <v>32.444444444444443</v>
      </c>
    </row>
    <row r="27" spans="1:15" s="110" customFormat="1" ht="24.95" customHeight="1" x14ac:dyDescent="0.2">
      <c r="A27" s="193" t="s">
        <v>161</v>
      </c>
      <c r="B27" s="199" t="s">
        <v>162</v>
      </c>
      <c r="C27" s="113">
        <v>3.2390412437918377</v>
      </c>
      <c r="D27" s="115">
        <v>150</v>
      </c>
      <c r="E27" s="114">
        <v>90</v>
      </c>
      <c r="F27" s="114">
        <v>225</v>
      </c>
      <c r="G27" s="114">
        <v>109</v>
      </c>
      <c r="H27" s="140">
        <v>121</v>
      </c>
      <c r="I27" s="115">
        <v>29</v>
      </c>
      <c r="J27" s="116">
        <v>23.966942148760332</v>
      </c>
    </row>
    <row r="28" spans="1:15" s="110" customFormat="1" ht="24.95" customHeight="1" x14ac:dyDescent="0.2">
      <c r="A28" s="193" t="s">
        <v>163</v>
      </c>
      <c r="B28" s="199" t="s">
        <v>164</v>
      </c>
      <c r="C28" s="113">
        <v>1.921831137983157</v>
      </c>
      <c r="D28" s="115">
        <v>89</v>
      </c>
      <c r="E28" s="114">
        <v>82</v>
      </c>
      <c r="F28" s="114">
        <v>180</v>
      </c>
      <c r="G28" s="114">
        <v>80</v>
      </c>
      <c r="H28" s="140">
        <v>127</v>
      </c>
      <c r="I28" s="115">
        <v>-38</v>
      </c>
      <c r="J28" s="116">
        <v>-29.921259842519685</v>
      </c>
    </row>
    <row r="29" spans="1:15" s="110" customFormat="1" ht="24.95" customHeight="1" x14ac:dyDescent="0.2">
      <c r="A29" s="193">
        <v>86</v>
      </c>
      <c r="B29" s="199" t="s">
        <v>165</v>
      </c>
      <c r="C29" s="113">
        <v>5.9382422802850359</v>
      </c>
      <c r="D29" s="115">
        <v>275</v>
      </c>
      <c r="E29" s="114">
        <v>244</v>
      </c>
      <c r="F29" s="114">
        <v>369</v>
      </c>
      <c r="G29" s="114">
        <v>209</v>
      </c>
      <c r="H29" s="140">
        <v>253</v>
      </c>
      <c r="I29" s="115">
        <v>22</v>
      </c>
      <c r="J29" s="116">
        <v>8.695652173913043</v>
      </c>
    </row>
    <row r="30" spans="1:15" s="110" customFormat="1" ht="24.95" customHeight="1" x14ac:dyDescent="0.2">
      <c r="A30" s="193">
        <v>87.88</v>
      </c>
      <c r="B30" s="204" t="s">
        <v>166</v>
      </c>
      <c r="C30" s="113">
        <v>7.7089181602245738</v>
      </c>
      <c r="D30" s="115">
        <v>357</v>
      </c>
      <c r="E30" s="114">
        <v>343</v>
      </c>
      <c r="F30" s="114">
        <v>627</v>
      </c>
      <c r="G30" s="114">
        <v>333</v>
      </c>
      <c r="H30" s="140">
        <v>421</v>
      </c>
      <c r="I30" s="115">
        <v>-64</v>
      </c>
      <c r="J30" s="116">
        <v>-15.20190023752969</v>
      </c>
    </row>
    <row r="31" spans="1:15" s="110" customFormat="1" ht="24.95" customHeight="1" x14ac:dyDescent="0.2">
      <c r="A31" s="193" t="s">
        <v>167</v>
      </c>
      <c r="B31" s="199" t="s">
        <v>168</v>
      </c>
      <c r="C31" s="113">
        <v>2.7207946447851437</v>
      </c>
      <c r="D31" s="115">
        <v>126</v>
      </c>
      <c r="E31" s="114">
        <v>79</v>
      </c>
      <c r="F31" s="114">
        <v>140</v>
      </c>
      <c r="G31" s="114">
        <v>87</v>
      </c>
      <c r="H31" s="140">
        <v>96</v>
      </c>
      <c r="I31" s="115">
        <v>30</v>
      </c>
      <c r="J31" s="116">
        <v>31.25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8.4646944504426695</v>
      </c>
      <c r="D34" s="115">
        <v>392</v>
      </c>
      <c r="E34" s="114">
        <v>318</v>
      </c>
      <c r="F34" s="114">
        <v>645</v>
      </c>
      <c r="G34" s="114">
        <v>448</v>
      </c>
      <c r="H34" s="140">
        <v>420</v>
      </c>
      <c r="I34" s="115">
        <v>-28</v>
      </c>
      <c r="J34" s="116">
        <v>-6.666666666666667</v>
      </c>
    </row>
    <row r="35" spans="1:10" s="110" customFormat="1" ht="24.95" customHeight="1" x14ac:dyDescent="0.2">
      <c r="A35" s="292" t="s">
        <v>171</v>
      </c>
      <c r="B35" s="293" t="s">
        <v>172</v>
      </c>
      <c r="C35" s="113">
        <v>26.603325415676959</v>
      </c>
      <c r="D35" s="115">
        <v>1232</v>
      </c>
      <c r="E35" s="114">
        <v>770</v>
      </c>
      <c r="F35" s="114">
        <v>1531</v>
      </c>
      <c r="G35" s="114">
        <v>1139</v>
      </c>
      <c r="H35" s="140">
        <v>1629</v>
      </c>
      <c r="I35" s="115">
        <v>-397</v>
      </c>
      <c r="J35" s="116">
        <v>-24.370779619398405</v>
      </c>
    </row>
    <row r="36" spans="1:10" s="110" customFormat="1" ht="24.95" customHeight="1" x14ac:dyDescent="0.2">
      <c r="A36" s="294" t="s">
        <v>173</v>
      </c>
      <c r="B36" s="295" t="s">
        <v>174</v>
      </c>
      <c r="C36" s="125">
        <v>64.931980133880373</v>
      </c>
      <c r="D36" s="143">
        <v>3007</v>
      </c>
      <c r="E36" s="144">
        <v>2193</v>
      </c>
      <c r="F36" s="144">
        <v>3638</v>
      </c>
      <c r="G36" s="144">
        <v>2653</v>
      </c>
      <c r="H36" s="145">
        <v>2747</v>
      </c>
      <c r="I36" s="143">
        <v>260</v>
      </c>
      <c r="J36" s="146">
        <v>9.4648707681106661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4631</v>
      </c>
      <c r="F11" s="264">
        <v>3281</v>
      </c>
      <c r="G11" s="264">
        <v>5814</v>
      </c>
      <c r="H11" s="264">
        <v>4240</v>
      </c>
      <c r="I11" s="265">
        <v>4799</v>
      </c>
      <c r="J11" s="263">
        <v>-168</v>
      </c>
      <c r="K11" s="266">
        <v>-3.5007293186080433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25.437270567911899</v>
      </c>
      <c r="E13" s="115">
        <v>1178</v>
      </c>
      <c r="F13" s="114">
        <v>913</v>
      </c>
      <c r="G13" s="114">
        <v>1551</v>
      </c>
      <c r="H13" s="114">
        <v>1286</v>
      </c>
      <c r="I13" s="140">
        <v>1210</v>
      </c>
      <c r="J13" s="115">
        <v>-32</v>
      </c>
      <c r="K13" s="116">
        <v>-2.6446280991735538</v>
      </c>
    </row>
    <row r="14" spans="1:15" ht="15.95" customHeight="1" x14ac:dyDescent="0.2">
      <c r="A14" s="306" t="s">
        <v>230</v>
      </c>
      <c r="B14" s="307"/>
      <c r="C14" s="308"/>
      <c r="D14" s="113">
        <v>59.922263010148995</v>
      </c>
      <c r="E14" s="115">
        <v>2775</v>
      </c>
      <c r="F14" s="114">
        <v>1858</v>
      </c>
      <c r="G14" s="114">
        <v>3493</v>
      </c>
      <c r="H14" s="114">
        <v>2391</v>
      </c>
      <c r="I14" s="140">
        <v>2898</v>
      </c>
      <c r="J14" s="115">
        <v>-123</v>
      </c>
      <c r="K14" s="116">
        <v>-4.2443064182194616</v>
      </c>
    </row>
    <row r="15" spans="1:15" ht="15.95" customHeight="1" x14ac:dyDescent="0.2">
      <c r="A15" s="306" t="s">
        <v>231</v>
      </c>
      <c r="B15" s="307"/>
      <c r="C15" s="308"/>
      <c r="D15" s="113">
        <v>6.8667674368386962</v>
      </c>
      <c r="E15" s="115">
        <v>318</v>
      </c>
      <c r="F15" s="114">
        <v>227</v>
      </c>
      <c r="G15" s="114">
        <v>300</v>
      </c>
      <c r="H15" s="114">
        <v>312</v>
      </c>
      <c r="I15" s="140">
        <v>314</v>
      </c>
      <c r="J15" s="115">
        <v>4</v>
      </c>
      <c r="K15" s="116">
        <v>1.2738853503184713</v>
      </c>
    </row>
    <row r="16" spans="1:15" ht="15.95" customHeight="1" x14ac:dyDescent="0.2">
      <c r="A16" s="306" t="s">
        <v>232</v>
      </c>
      <c r="B16" s="307"/>
      <c r="C16" s="308"/>
      <c r="D16" s="113">
        <v>7.5361692938890092</v>
      </c>
      <c r="E16" s="115">
        <v>349</v>
      </c>
      <c r="F16" s="114">
        <v>254</v>
      </c>
      <c r="G16" s="114">
        <v>326</v>
      </c>
      <c r="H16" s="114">
        <v>236</v>
      </c>
      <c r="I16" s="140">
        <v>352</v>
      </c>
      <c r="J16" s="115">
        <v>-3</v>
      </c>
      <c r="K16" s="116">
        <v>-0.85227272727272729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6.9963290865903689</v>
      </c>
      <c r="E18" s="115">
        <v>324</v>
      </c>
      <c r="F18" s="114">
        <v>278</v>
      </c>
      <c r="G18" s="114">
        <v>611</v>
      </c>
      <c r="H18" s="114">
        <v>371</v>
      </c>
      <c r="I18" s="140">
        <v>336</v>
      </c>
      <c r="J18" s="115">
        <v>-12</v>
      </c>
      <c r="K18" s="116">
        <v>-3.5714285714285716</v>
      </c>
    </row>
    <row r="19" spans="1:11" ht="14.1" customHeight="1" x14ac:dyDescent="0.2">
      <c r="A19" s="306" t="s">
        <v>235</v>
      </c>
      <c r="B19" s="307" t="s">
        <v>236</v>
      </c>
      <c r="C19" s="308"/>
      <c r="D19" s="113">
        <v>2.7423882530770891</v>
      </c>
      <c r="E19" s="115">
        <v>127</v>
      </c>
      <c r="F19" s="114">
        <v>112</v>
      </c>
      <c r="G19" s="114">
        <v>391</v>
      </c>
      <c r="H19" s="114">
        <v>191</v>
      </c>
      <c r="I19" s="140">
        <v>129</v>
      </c>
      <c r="J19" s="115">
        <v>-2</v>
      </c>
      <c r="K19" s="116">
        <v>-1.5503875968992249</v>
      </c>
    </row>
    <row r="20" spans="1:11" ht="14.1" customHeight="1" x14ac:dyDescent="0.2">
      <c r="A20" s="306">
        <v>12</v>
      </c>
      <c r="B20" s="307" t="s">
        <v>237</v>
      </c>
      <c r="C20" s="308"/>
      <c r="D20" s="113">
        <v>1.3603973223925718</v>
      </c>
      <c r="E20" s="115">
        <v>63</v>
      </c>
      <c r="F20" s="114">
        <v>22</v>
      </c>
      <c r="G20" s="114">
        <v>57</v>
      </c>
      <c r="H20" s="114">
        <v>63</v>
      </c>
      <c r="I20" s="140">
        <v>78</v>
      </c>
      <c r="J20" s="115">
        <v>-15</v>
      </c>
      <c r="K20" s="116">
        <v>-19.23076923076923</v>
      </c>
    </row>
    <row r="21" spans="1:11" ht="14.1" customHeight="1" x14ac:dyDescent="0.2">
      <c r="A21" s="306">
        <v>21</v>
      </c>
      <c r="B21" s="307" t="s">
        <v>238</v>
      </c>
      <c r="C21" s="308"/>
      <c r="D21" s="113">
        <v>0.53984020729863957</v>
      </c>
      <c r="E21" s="115">
        <v>25</v>
      </c>
      <c r="F21" s="114">
        <v>11</v>
      </c>
      <c r="G21" s="114">
        <v>29</v>
      </c>
      <c r="H21" s="114">
        <v>19</v>
      </c>
      <c r="I21" s="140">
        <v>17</v>
      </c>
      <c r="J21" s="115">
        <v>8</v>
      </c>
      <c r="K21" s="116">
        <v>47.058823529411768</v>
      </c>
    </row>
    <row r="22" spans="1:11" ht="14.1" customHeight="1" x14ac:dyDescent="0.2">
      <c r="A22" s="306">
        <v>22</v>
      </c>
      <c r="B22" s="307" t="s">
        <v>239</v>
      </c>
      <c r="C22" s="308"/>
      <c r="D22" s="113">
        <v>1.5115525804361909</v>
      </c>
      <c r="E22" s="115">
        <v>70</v>
      </c>
      <c r="F22" s="114">
        <v>43</v>
      </c>
      <c r="G22" s="114">
        <v>107</v>
      </c>
      <c r="H22" s="114">
        <v>83</v>
      </c>
      <c r="I22" s="140">
        <v>104</v>
      </c>
      <c r="J22" s="115">
        <v>-34</v>
      </c>
      <c r="K22" s="116">
        <v>-32.692307692307693</v>
      </c>
    </row>
    <row r="23" spans="1:11" ht="14.1" customHeight="1" x14ac:dyDescent="0.2">
      <c r="A23" s="306">
        <v>23</v>
      </c>
      <c r="B23" s="307" t="s">
        <v>240</v>
      </c>
      <c r="C23" s="308"/>
      <c r="D23" s="113">
        <v>0.32390412437918376</v>
      </c>
      <c r="E23" s="115">
        <v>15</v>
      </c>
      <c r="F23" s="114">
        <v>18</v>
      </c>
      <c r="G23" s="114">
        <v>33</v>
      </c>
      <c r="H23" s="114">
        <v>14</v>
      </c>
      <c r="I23" s="140">
        <v>28</v>
      </c>
      <c r="J23" s="115">
        <v>-13</v>
      </c>
      <c r="K23" s="116">
        <v>-46.428571428571431</v>
      </c>
    </row>
    <row r="24" spans="1:11" ht="14.1" customHeight="1" x14ac:dyDescent="0.2">
      <c r="A24" s="306">
        <v>24</v>
      </c>
      <c r="B24" s="307" t="s">
        <v>241</v>
      </c>
      <c r="C24" s="308"/>
      <c r="D24" s="113">
        <v>3.3470092852515654</v>
      </c>
      <c r="E24" s="115">
        <v>155</v>
      </c>
      <c r="F24" s="114">
        <v>81</v>
      </c>
      <c r="G24" s="114">
        <v>127</v>
      </c>
      <c r="H24" s="114">
        <v>83</v>
      </c>
      <c r="I24" s="140">
        <v>284</v>
      </c>
      <c r="J24" s="115">
        <v>-129</v>
      </c>
      <c r="K24" s="116">
        <v>-45.422535211267608</v>
      </c>
    </row>
    <row r="25" spans="1:11" ht="14.1" customHeight="1" x14ac:dyDescent="0.2">
      <c r="A25" s="306">
        <v>25</v>
      </c>
      <c r="B25" s="307" t="s">
        <v>242</v>
      </c>
      <c r="C25" s="308"/>
      <c r="D25" s="113">
        <v>4.7937810408119192</v>
      </c>
      <c r="E25" s="115">
        <v>222</v>
      </c>
      <c r="F25" s="114">
        <v>113</v>
      </c>
      <c r="G25" s="114">
        <v>275</v>
      </c>
      <c r="H25" s="114">
        <v>229</v>
      </c>
      <c r="I25" s="140">
        <v>274</v>
      </c>
      <c r="J25" s="115">
        <v>-52</v>
      </c>
      <c r="K25" s="116">
        <v>-18.978102189781023</v>
      </c>
    </row>
    <row r="26" spans="1:11" ht="14.1" customHeight="1" x14ac:dyDescent="0.2">
      <c r="A26" s="306">
        <v>26</v>
      </c>
      <c r="B26" s="307" t="s">
        <v>243</v>
      </c>
      <c r="C26" s="308"/>
      <c r="D26" s="113">
        <v>2.1377672209026128</v>
      </c>
      <c r="E26" s="115">
        <v>99</v>
      </c>
      <c r="F26" s="114">
        <v>43</v>
      </c>
      <c r="G26" s="114">
        <v>108</v>
      </c>
      <c r="H26" s="114">
        <v>62</v>
      </c>
      <c r="I26" s="140">
        <v>76</v>
      </c>
      <c r="J26" s="115">
        <v>23</v>
      </c>
      <c r="K26" s="116">
        <v>30.263157894736842</v>
      </c>
    </row>
    <row r="27" spans="1:11" ht="14.1" customHeight="1" x14ac:dyDescent="0.2">
      <c r="A27" s="306">
        <v>27</v>
      </c>
      <c r="B27" s="307" t="s">
        <v>244</v>
      </c>
      <c r="C27" s="308"/>
      <c r="D27" s="113">
        <v>1.1876484560570071</v>
      </c>
      <c r="E27" s="115">
        <v>55</v>
      </c>
      <c r="F27" s="114">
        <v>39</v>
      </c>
      <c r="G27" s="114">
        <v>63</v>
      </c>
      <c r="H27" s="114">
        <v>45</v>
      </c>
      <c r="I27" s="140">
        <v>86</v>
      </c>
      <c r="J27" s="115">
        <v>-31</v>
      </c>
      <c r="K27" s="116">
        <v>-36.046511627906973</v>
      </c>
    </row>
    <row r="28" spans="1:11" ht="14.1" customHeight="1" x14ac:dyDescent="0.2">
      <c r="A28" s="306">
        <v>28</v>
      </c>
      <c r="B28" s="307" t="s">
        <v>245</v>
      </c>
      <c r="C28" s="308"/>
      <c r="D28" s="113">
        <v>0.36709134096307494</v>
      </c>
      <c r="E28" s="115">
        <v>17</v>
      </c>
      <c r="F28" s="114">
        <v>6</v>
      </c>
      <c r="G28" s="114">
        <v>20</v>
      </c>
      <c r="H28" s="114">
        <v>7</v>
      </c>
      <c r="I28" s="140">
        <v>4</v>
      </c>
      <c r="J28" s="115">
        <v>13</v>
      </c>
      <c r="K28" s="116" t="s">
        <v>514</v>
      </c>
    </row>
    <row r="29" spans="1:11" ht="14.1" customHeight="1" x14ac:dyDescent="0.2">
      <c r="A29" s="306">
        <v>29</v>
      </c>
      <c r="B29" s="307" t="s">
        <v>246</v>
      </c>
      <c r="C29" s="308"/>
      <c r="D29" s="113">
        <v>5.91664867199309</v>
      </c>
      <c r="E29" s="115">
        <v>274</v>
      </c>
      <c r="F29" s="114">
        <v>222</v>
      </c>
      <c r="G29" s="114">
        <v>329</v>
      </c>
      <c r="H29" s="114">
        <v>280</v>
      </c>
      <c r="I29" s="140">
        <v>273</v>
      </c>
      <c r="J29" s="115">
        <v>1</v>
      </c>
      <c r="K29" s="116">
        <v>0.36630036630036628</v>
      </c>
    </row>
    <row r="30" spans="1:11" ht="14.1" customHeight="1" x14ac:dyDescent="0.2">
      <c r="A30" s="306" t="s">
        <v>247</v>
      </c>
      <c r="B30" s="307" t="s">
        <v>248</v>
      </c>
      <c r="C30" s="308"/>
      <c r="D30" s="113">
        <v>3.6277261930468581</v>
      </c>
      <c r="E30" s="115">
        <v>168</v>
      </c>
      <c r="F30" s="114">
        <v>148</v>
      </c>
      <c r="G30" s="114">
        <v>204</v>
      </c>
      <c r="H30" s="114">
        <v>180</v>
      </c>
      <c r="I30" s="140">
        <v>150</v>
      </c>
      <c r="J30" s="115">
        <v>18</v>
      </c>
      <c r="K30" s="116">
        <v>12</v>
      </c>
    </row>
    <row r="31" spans="1:11" ht="14.1" customHeight="1" x14ac:dyDescent="0.2">
      <c r="A31" s="306" t="s">
        <v>249</v>
      </c>
      <c r="B31" s="307" t="s">
        <v>250</v>
      </c>
      <c r="C31" s="308"/>
      <c r="D31" s="113">
        <v>2.1377672209026128</v>
      </c>
      <c r="E31" s="115">
        <v>99</v>
      </c>
      <c r="F31" s="114">
        <v>71</v>
      </c>
      <c r="G31" s="114">
        <v>118</v>
      </c>
      <c r="H31" s="114" t="s">
        <v>513</v>
      </c>
      <c r="I31" s="140">
        <v>116</v>
      </c>
      <c r="J31" s="115">
        <v>-17</v>
      </c>
      <c r="K31" s="116">
        <v>-14.655172413793103</v>
      </c>
    </row>
    <row r="32" spans="1:11" ht="14.1" customHeight="1" x14ac:dyDescent="0.2">
      <c r="A32" s="306">
        <v>31</v>
      </c>
      <c r="B32" s="307" t="s">
        <v>251</v>
      </c>
      <c r="C32" s="308"/>
      <c r="D32" s="113">
        <v>0.38868494925502051</v>
      </c>
      <c r="E32" s="115">
        <v>18</v>
      </c>
      <c r="F32" s="114">
        <v>6</v>
      </c>
      <c r="G32" s="114">
        <v>29</v>
      </c>
      <c r="H32" s="114">
        <v>10</v>
      </c>
      <c r="I32" s="140">
        <v>23</v>
      </c>
      <c r="J32" s="115">
        <v>-5</v>
      </c>
      <c r="K32" s="116">
        <v>-21.739130434782609</v>
      </c>
    </row>
    <row r="33" spans="1:11" ht="14.1" customHeight="1" x14ac:dyDescent="0.2">
      <c r="A33" s="306">
        <v>32</v>
      </c>
      <c r="B33" s="307" t="s">
        <v>252</v>
      </c>
      <c r="C33" s="308"/>
      <c r="D33" s="113">
        <v>4.0595983588857703</v>
      </c>
      <c r="E33" s="115">
        <v>188</v>
      </c>
      <c r="F33" s="114">
        <v>111</v>
      </c>
      <c r="G33" s="114">
        <v>217</v>
      </c>
      <c r="H33" s="114">
        <v>235</v>
      </c>
      <c r="I33" s="140">
        <v>213</v>
      </c>
      <c r="J33" s="115">
        <v>-25</v>
      </c>
      <c r="K33" s="116">
        <v>-11.737089201877934</v>
      </c>
    </row>
    <row r="34" spans="1:11" ht="14.1" customHeight="1" x14ac:dyDescent="0.2">
      <c r="A34" s="306">
        <v>33</v>
      </c>
      <c r="B34" s="307" t="s">
        <v>253</v>
      </c>
      <c r="C34" s="308"/>
      <c r="D34" s="113">
        <v>2.6992010364931982</v>
      </c>
      <c r="E34" s="115">
        <v>125</v>
      </c>
      <c r="F34" s="114">
        <v>53</v>
      </c>
      <c r="G34" s="114">
        <v>102</v>
      </c>
      <c r="H34" s="114">
        <v>105</v>
      </c>
      <c r="I34" s="140">
        <v>160</v>
      </c>
      <c r="J34" s="115">
        <v>-35</v>
      </c>
      <c r="K34" s="116">
        <v>-21.875</v>
      </c>
    </row>
    <row r="35" spans="1:11" ht="14.1" customHeight="1" x14ac:dyDescent="0.2">
      <c r="A35" s="306">
        <v>34</v>
      </c>
      <c r="B35" s="307" t="s">
        <v>254</v>
      </c>
      <c r="C35" s="308"/>
      <c r="D35" s="113">
        <v>2.9799179442884904</v>
      </c>
      <c r="E35" s="115">
        <v>138</v>
      </c>
      <c r="F35" s="114">
        <v>95</v>
      </c>
      <c r="G35" s="114">
        <v>119</v>
      </c>
      <c r="H35" s="114">
        <v>122</v>
      </c>
      <c r="I35" s="140">
        <v>144</v>
      </c>
      <c r="J35" s="115">
        <v>-6</v>
      </c>
      <c r="K35" s="116">
        <v>-4.166666666666667</v>
      </c>
    </row>
    <row r="36" spans="1:11" ht="14.1" customHeight="1" x14ac:dyDescent="0.2">
      <c r="A36" s="306">
        <v>41</v>
      </c>
      <c r="B36" s="307" t="s">
        <v>255</v>
      </c>
      <c r="C36" s="308"/>
      <c r="D36" s="113">
        <v>0.56143381559058514</v>
      </c>
      <c r="E36" s="115">
        <v>26</v>
      </c>
      <c r="F36" s="114">
        <v>13</v>
      </c>
      <c r="G36" s="114">
        <v>34</v>
      </c>
      <c r="H36" s="114">
        <v>17</v>
      </c>
      <c r="I36" s="140">
        <v>15</v>
      </c>
      <c r="J36" s="115">
        <v>11</v>
      </c>
      <c r="K36" s="116">
        <v>73.333333333333329</v>
      </c>
    </row>
    <row r="37" spans="1:11" ht="14.1" customHeight="1" x14ac:dyDescent="0.2">
      <c r="A37" s="306">
        <v>42</v>
      </c>
      <c r="B37" s="307" t="s">
        <v>256</v>
      </c>
      <c r="C37" s="308"/>
      <c r="D37" s="113">
        <v>0.10796804145972792</v>
      </c>
      <c r="E37" s="115">
        <v>5</v>
      </c>
      <c r="F37" s="114">
        <v>0</v>
      </c>
      <c r="G37" s="114">
        <v>6</v>
      </c>
      <c r="H37" s="114">
        <v>6</v>
      </c>
      <c r="I37" s="140">
        <v>3</v>
      </c>
      <c r="J37" s="115">
        <v>2</v>
      </c>
      <c r="K37" s="116">
        <v>66.666666666666671</v>
      </c>
    </row>
    <row r="38" spans="1:11" ht="14.1" customHeight="1" x14ac:dyDescent="0.2">
      <c r="A38" s="306">
        <v>43</v>
      </c>
      <c r="B38" s="307" t="s">
        <v>257</v>
      </c>
      <c r="C38" s="308"/>
      <c r="D38" s="113">
        <v>0.17274886633556466</v>
      </c>
      <c r="E38" s="115">
        <v>8</v>
      </c>
      <c r="F38" s="114">
        <v>16</v>
      </c>
      <c r="G38" s="114">
        <v>26</v>
      </c>
      <c r="H38" s="114">
        <v>9</v>
      </c>
      <c r="I38" s="140">
        <v>17</v>
      </c>
      <c r="J38" s="115">
        <v>-9</v>
      </c>
      <c r="K38" s="116">
        <v>-52.941176470588232</v>
      </c>
    </row>
    <row r="39" spans="1:11" ht="14.1" customHeight="1" x14ac:dyDescent="0.2">
      <c r="A39" s="306">
        <v>51</v>
      </c>
      <c r="B39" s="307" t="s">
        <v>258</v>
      </c>
      <c r="C39" s="308"/>
      <c r="D39" s="113">
        <v>9.8682789894191316</v>
      </c>
      <c r="E39" s="115">
        <v>457</v>
      </c>
      <c r="F39" s="114">
        <v>372</v>
      </c>
      <c r="G39" s="114">
        <v>676</v>
      </c>
      <c r="H39" s="114">
        <v>478</v>
      </c>
      <c r="I39" s="140">
        <v>419</v>
      </c>
      <c r="J39" s="115">
        <v>38</v>
      </c>
      <c r="K39" s="116">
        <v>9.0692124105011942</v>
      </c>
    </row>
    <row r="40" spans="1:11" ht="14.1" customHeight="1" x14ac:dyDescent="0.2">
      <c r="A40" s="306" t="s">
        <v>259</v>
      </c>
      <c r="B40" s="307" t="s">
        <v>260</v>
      </c>
      <c r="C40" s="308"/>
      <c r="D40" s="113">
        <v>8.4862880587346137</v>
      </c>
      <c r="E40" s="115">
        <v>393</v>
      </c>
      <c r="F40" s="114">
        <v>332</v>
      </c>
      <c r="G40" s="114">
        <v>627</v>
      </c>
      <c r="H40" s="114">
        <v>437</v>
      </c>
      <c r="I40" s="140">
        <v>377</v>
      </c>
      <c r="J40" s="115">
        <v>16</v>
      </c>
      <c r="K40" s="116">
        <v>4.2440318302387272</v>
      </c>
    </row>
    <row r="41" spans="1:11" ht="14.1" customHeight="1" x14ac:dyDescent="0.2">
      <c r="A41" s="306"/>
      <c r="B41" s="307" t="s">
        <v>261</v>
      </c>
      <c r="C41" s="308"/>
      <c r="D41" s="113">
        <v>7.7521053768084647</v>
      </c>
      <c r="E41" s="115">
        <v>359</v>
      </c>
      <c r="F41" s="114">
        <v>287</v>
      </c>
      <c r="G41" s="114">
        <v>570</v>
      </c>
      <c r="H41" s="114">
        <v>422</v>
      </c>
      <c r="I41" s="140">
        <v>356</v>
      </c>
      <c r="J41" s="115">
        <v>3</v>
      </c>
      <c r="K41" s="116">
        <v>0.84269662921348309</v>
      </c>
    </row>
    <row r="42" spans="1:11" ht="14.1" customHeight="1" x14ac:dyDescent="0.2">
      <c r="A42" s="306">
        <v>52</v>
      </c>
      <c r="B42" s="307" t="s">
        <v>262</v>
      </c>
      <c r="C42" s="308"/>
      <c r="D42" s="113">
        <v>6.6508313539192399</v>
      </c>
      <c r="E42" s="115">
        <v>308</v>
      </c>
      <c r="F42" s="114">
        <v>215</v>
      </c>
      <c r="G42" s="114">
        <v>271</v>
      </c>
      <c r="H42" s="114">
        <v>273</v>
      </c>
      <c r="I42" s="140">
        <v>308</v>
      </c>
      <c r="J42" s="115">
        <v>0</v>
      </c>
      <c r="K42" s="116">
        <v>0</v>
      </c>
    </row>
    <row r="43" spans="1:11" ht="14.1" customHeight="1" x14ac:dyDescent="0.2">
      <c r="A43" s="306" t="s">
        <v>263</v>
      </c>
      <c r="B43" s="307" t="s">
        <v>264</v>
      </c>
      <c r="C43" s="308"/>
      <c r="D43" s="113">
        <v>5.204059598358886</v>
      </c>
      <c r="E43" s="115">
        <v>241</v>
      </c>
      <c r="F43" s="114">
        <v>188</v>
      </c>
      <c r="G43" s="114">
        <v>231</v>
      </c>
      <c r="H43" s="114">
        <v>222</v>
      </c>
      <c r="I43" s="140">
        <v>241</v>
      </c>
      <c r="J43" s="115">
        <v>0</v>
      </c>
      <c r="K43" s="116">
        <v>0</v>
      </c>
    </row>
    <row r="44" spans="1:11" ht="14.1" customHeight="1" x14ac:dyDescent="0.2">
      <c r="A44" s="306">
        <v>53</v>
      </c>
      <c r="B44" s="307" t="s">
        <v>265</v>
      </c>
      <c r="C44" s="308"/>
      <c r="D44" s="113">
        <v>0.71258907363420432</v>
      </c>
      <c r="E44" s="115">
        <v>33</v>
      </c>
      <c r="F44" s="114">
        <v>19</v>
      </c>
      <c r="G44" s="114">
        <v>31</v>
      </c>
      <c r="H44" s="114">
        <v>26</v>
      </c>
      <c r="I44" s="140">
        <v>30</v>
      </c>
      <c r="J44" s="115">
        <v>3</v>
      </c>
      <c r="K44" s="116">
        <v>10</v>
      </c>
    </row>
    <row r="45" spans="1:11" ht="14.1" customHeight="1" x14ac:dyDescent="0.2">
      <c r="A45" s="306" t="s">
        <v>266</v>
      </c>
      <c r="B45" s="307" t="s">
        <v>267</v>
      </c>
      <c r="C45" s="308"/>
      <c r="D45" s="113">
        <v>0.66940185705031308</v>
      </c>
      <c r="E45" s="115">
        <v>31</v>
      </c>
      <c r="F45" s="114">
        <v>18</v>
      </c>
      <c r="G45" s="114">
        <v>28</v>
      </c>
      <c r="H45" s="114">
        <v>24</v>
      </c>
      <c r="I45" s="140">
        <v>23</v>
      </c>
      <c r="J45" s="115">
        <v>8</v>
      </c>
      <c r="K45" s="116">
        <v>34.782608695652172</v>
      </c>
    </row>
    <row r="46" spans="1:11" ht="14.1" customHeight="1" x14ac:dyDescent="0.2">
      <c r="A46" s="306">
        <v>54</v>
      </c>
      <c r="B46" s="307" t="s">
        <v>268</v>
      </c>
      <c r="C46" s="308"/>
      <c r="D46" s="113">
        <v>2.8503562945368173</v>
      </c>
      <c r="E46" s="115">
        <v>132</v>
      </c>
      <c r="F46" s="114">
        <v>76</v>
      </c>
      <c r="G46" s="114">
        <v>122</v>
      </c>
      <c r="H46" s="114">
        <v>118</v>
      </c>
      <c r="I46" s="140">
        <v>157</v>
      </c>
      <c r="J46" s="115">
        <v>-25</v>
      </c>
      <c r="K46" s="116">
        <v>-15.923566878980891</v>
      </c>
    </row>
    <row r="47" spans="1:11" ht="14.1" customHeight="1" x14ac:dyDescent="0.2">
      <c r="A47" s="306">
        <v>61</v>
      </c>
      <c r="B47" s="307" t="s">
        <v>269</v>
      </c>
      <c r="C47" s="308"/>
      <c r="D47" s="113">
        <v>1.403584538976463</v>
      </c>
      <c r="E47" s="115">
        <v>65</v>
      </c>
      <c r="F47" s="114">
        <v>51</v>
      </c>
      <c r="G47" s="114">
        <v>79</v>
      </c>
      <c r="H47" s="114">
        <v>53</v>
      </c>
      <c r="I47" s="140">
        <v>69</v>
      </c>
      <c r="J47" s="115">
        <v>-4</v>
      </c>
      <c r="K47" s="116">
        <v>-5.7971014492753623</v>
      </c>
    </row>
    <row r="48" spans="1:11" ht="14.1" customHeight="1" x14ac:dyDescent="0.2">
      <c r="A48" s="306">
        <v>62</v>
      </c>
      <c r="B48" s="307" t="s">
        <v>270</v>
      </c>
      <c r="C48" s="308"/>
      <c r="D48" s="113">
        <v>8.9181602245735263</v>
      </c>
      <c r="E48" s="115">
        <v>413</v>
      </c>
      <c r="F48" s="114">
        <v>251</v>
      </c>
      <c r="G48" s="114">
        <v>370</v>
      </c>
      <c r="H48" s="114">
        <v>287</v>
      </c>
      <c r="I48" s="140">
        <v>217</v>
      </c>
      <c r="J48" s="115">
        <v>196</v>
      </c>
      <c r="K48" s="116">
        <v>90.322580645161295</v>
      </c>
    </row>
    <row r="49" spans="1:11" ht="14.1" customHeight="1" x14ac:dyDescent="0.2">
      <c r="A49" s="306">
        <v>63</v>
      </c>
      <c r="B49" s="307" t="s">
        <v>271</v>
      </c>
      <c r="C49" s="308"/>
      <c r="D49" s="113">
        <v>3.1958540272079463</v>
      </c>
      <c r="E49" s="115">
        <v>148</v>
      </c>
      <c r="F49" s="114">
        <v>118</v>
      </c>
      <c r="G49" s="114">
        <v>193</v>
      </c>
      <c r="H49" s="114">
        <v>209</v>
      </c>
      <c r="I49" s="140">
        <v>159</v>
      </c>
      <c r="J49" s="115">
        <v>-11</v>
      </c>
      <c r="K49" s="116">
        <v>-6.9182389937106921</v>
      </c>
    </row>
    <row r="50" spans="1:11" ht="14.1" customHeight="1" x14ac:dyDescent="0.2">
      <c r="A50" s="306" t="s">
        <v>272</v>
      </c>
      <c r="B50" s="307" t="s">
        <v>273</v>
      </c>
      <c r="C50" s="308"/>
      <c r="D50" s="113">
        <v>0.90693154826171452</v>
      </c>
      <c r="E50" s="115">
        <v>42</v>
      </c>
      <c r="F50" s="114">
        <v>31</v>
      </c>
      <c r="G50" s="114">
        <v>55</v>
      </c>
      <c r="H50" s="114">
        <v>63</v>
      </c>
      <c r="I50" s="140">
        <v>49</v>
      </c>
      <c r="J50" s="115">
        <v>-7</v>
      </c>
      <c r="K50" s="116">
        <v>-14.285714285714286</v>
      </c>
    </row>
    <row r="51" spans="1:11" ht="14.1" customHeight="1" x14ac:dyDescent="0.2">
      <c r="A51" s="306" t="s">
        <v>274</v>
      </c>
      <c r="B51" s="307" t="s">
        <v>275</v>
      </c>
      <c r="C51" s="308"/>
      <c r="D51" s="113">
        <v>2.0945800043187215</v>
      </c>
      <c r="E51" s="115">
        <v>97</v>
      </c>
      <c r="F51" s="114">
        <v>84</v>
      </c>
      <c r="G51" s="114">
        <v>127</v>
      </c>
      <c r="H51" s="114">
        <v>133</v>
      </c>
      <c r="I51" s="140">
        <v>104</v>
      </c>
      <c r="J51" s="115">
        <v>-7</v>
      </c>
      <c r="K51" s="116">
        <v>-6.7307692307692308</v>
      </c>
    </row>
    <row r="52" spans="1:11" ht="14.1" customHeight="1" x14ac:dyDescent="0.2">
      <c r="A52" s="306">
        <v>71</v>
      </c>
      <c r="B52" s="307" t="s">
        <v>276</v>
      </c>
      <c r="C52" s="308"/>
      <c r="D52" s="113">
        <v>6.6508313539192399</v>
      </c>
      <c r="E52" s="115">
        <v>308</v>
      </c>
      <c r="F52" s="114">
        <v>203</v>
      </c>
      <c r="G52" s="114">
        <v>337</v>
      </c>
      <c r="H52" s="114">
        <v>237</v>
      </c>
      <c r="I52" s="140">
        <v>320</v>
      </c>
      <c r="J52" s="115">
        <v>-12</v>
      </c>
      <c r="K52" s="116">
        <v>-3.75</v>
      </c>
    </row>
    <row r="53" spans="1:11" ht="14.1" customHeight="1" x14ac:dyDescent="0.2">
      <c r="A53" s="306" t="s">
        <v>277</v>
      </c>
      <c r="B53" s="307" t="s">
        <v>278</v>
      </c>
      <c r="C53" s="308"/>
      <c r="D53" s="113">
        <v>2.2241416540703951</v>
      </c>
      <c r="E53" s="115">
        <v>103</v>
      </c>
      <c r="F53" s="114">
        <v>69</v>
      </c>
      <c r="G53" s="114">
        <v>139</v>
      </c>
      <c r="H53" s="114">
        <v>82</v>
      </c>
      <c r="I53" s="140">
        <v>103</v>
      </c>
      <c r="J53" s="115">
        <v>0</v>
      </c>
      <c r="K53" s="116">
        <v>0</v>
      </c>
    </row>
    <row r="54" spans="1:11" ht="14.1" customHeight="1" x14ac:dyDescent="0.2">
      <c r="A54" s="306" t="s">
        <v>279</v>
      </c>
      <c r="B54" s="307" t="s">
        <v>280</v>
      </c>
      <c r="C54" s="308"/>
      <c r="D54" s="113">
        <v>3.3686028935435113</v>
      </c>
      <c r="E54" s="115">
        <v>156</v>
      </c>
      <c r="F54" s="114">
        <v>113</v>
      </c>
      <c r="G54" s="114">
        <v>160</v>
      </c>
      <c r="H54" s="114">
        <v>139</v>
      </c>
      <c r="I54" s="140">
        <v>189</v>
      </c>
      <c r="J54" s="115">
        <v>-33</v>
      </c>
      <c r="K54" s="116">
        <v>-17.460317460317459</v>
      </c>
    </row>
    <row r="55" spans="1:11" ht="14.1" customHeight="1" x14ac:dyDescent="0.2">
      <c r="A55" s="306">
        <v>72</v>
      </c>
      <c r="B55" s="307" t="s">
        <v>281</v>
      </c>
      <c r="C55" s="308"/>
      <c r="D55" s="113">
        <v>1.3172101058086807</v>
      </c>
      <c r="E55" s="115">
        <v>61</v>
      </c>
      <c r="F55" s="114">
        <v>30</v>
      </c>
      <c r="G55" s="114">
        <v>54</v>
      </c>
      <c r="H55" s="114">
        <v>63</v>
      </c>
      <c r="I55" s="140">
        <v>53</v>
      </c>
      <c r="J55" s="115">
        <v>8</v>
      </c>
      <c r="K55" s="116">
        <v>15.09433962264151</v>
      </c>
    </row>
    <row r="56" spans="1:11" ht="14.1" customHeight="1" x14ac:dyDescent="0.2">
      <c r="A56" s="306" t="s">
        <v>282</v>
      </c>
      <c r="B56" s="307" t="s">
        <v>283</v>
      </c>
      <c r="C56" s="308"/>
      <c r="D56" s="113">
        <v>0.1295616497516735</v>
      </c>
      <c r="E56" s="115">
        <v>6</v>
      </c>
      <c r="F56" s="114" t="s">
        <v>513</v>
      </c>
      <c r="G56" s="114">
        <v>15</v>
      </c>
      <c r="H56" s="114">
        <v>20</v>
      </c>
      <c r="I56" s="140">
        <v>13</v>
      </c>
      <c r="J56" s="115">
        <v>-7</v>
      </c>
      <c r="K56" s="116">
        <v>-53.846153846153847</v>
      </c>
    </row>
    <row r="57" spans="1:11" ht="14.1" customHeight="1" x14ac:dyDescent="0.2">
      <c r="A57" s="306" t="s">
        <v>284</v>
      </c>
      <c r="B57" s="307" t="s">
        <v>285</v>
      </c>
      <c r="C57" s="308"/>
      <c r="D57" s="113">
        <v>0.97171237313755132</v>
      </c>
      <c r="E57" s="115">
        <v>45</v>
      </c>
      <c r="F57" s="114">
        <v>26</v>
      </c>
      <c r="G57" s="114">
        <v>24</v>
      </c>
      <c r="H57" s="114">
        <v>31</v>
      </c>
      <c r="I57" s="140">
        <v>28</v>
      </c>
      <c r="J57" s="115">
        <v>17</v>
      </c>
      <c r="K57" s="116">
        <v>60.714285714285715</v>
      </c>
    </row>
    <row r="58" spans="1:11" ht="14.1" customHeight="1" x14ac:dyDescent="0.2">
      <c r="A58" s="306">
        <v>73</v>
      </c>
      <c r="B58" s="307" t="s">
        <v>286</v>
      </c>
      <c r="C58" s="308"/>
      <c r="D58" s="113">
        <v>1.4467717555603541</v>
      </c>
      <c r="E58" s="115">
        <v>67</v>
      </c>
      <c r="F58" s="114">
        <v>43</v>
      </c>
      <c r="G58" s="114">
        <v>103</v>
      </c>
      <c r="H58" s="114">
        <v>42</v>
      </c>
      <c r="I58" s="140">
        <v>57</v>
      </c>
      <c r="J58" s="115">
        <v>10</v>
      </c>
      <c r="K58" s="116">
        <v>17.543859649122808</v>
      </c>
    </row>
    <row r="59" spans="1:11" ht="14.1" customHeight="1" x14ac:dyDescent="0.2">
      <c r="A59" s="306" t="s">
        <v>287</v>
      </c>
      <c r="B59" s="307" t="s">
        <v>288</v>
      </c>
      <c r="C59" s="308"/>
      <c r="D59" s="113">
        <v>1.1876484560570071</v>
      </c>
      <c r="E59" s="115">
        <v>55</v>
      </c>
      <c r="F59" s="114">
        <v>38</v>
      </c>
      <c r="G59" s="114">
        <v>91</v>
      </c>
      <c r="H59" s="114">
        <v>37</v>
      </c>
      <c r="I59" s="140">
        <v>54</v>
      </c>
      <c r="J59" s="115">
        <v>1</v>
      </c>
      <c r="K59" s="116">
        <v>1.8518518518518519</v>
      </c>
    </row>
    <row r="60" spans="1:11" ht="14.1" customHeight="1" x14ac:dyDescent="0.2">
      <c r="A60" s="306">
        <v>81</v>
      </c>
      <c r="B60" s="307" t="s">
        <v>289</v>
      </c>
      <c r="C60" s="308"/>
      <c r="D60" s="113">
        <v>6.9963290865903689</v>
      </c>
      <c r="E60" s="115">
        <v>324</v>
      </c>
      <c r="F60" s="114">
        <v>301</v>
      </c>
      <c r="G60" s="114">
        <v>384</v>
      </c>
      <c r="H60" s="114">
        <v>255</v>
      </c>
      <c r="I60" s="140">
        <v>318</v>
      </c>
      <c r="J60" s="115">
        <v>6</v>
      </c>
      <c r="K60" s="116">
        <v>1.8867924528301887</v>
      </c>
    </row>
    <row r="61" spans="1:11" ht="14.1" customHeight="1" x14ac:dyDescent="0.2">
      <c r="A61" s="306" t="s">
        <v>290</v>
      </c>
      <c r="B61" s="307" t="s">
        <v>291</v>
      </c>
      <c r="C61" s="308"/>
      <c r="D61" s="113">
        <v>0.86374433167782338</v>
      </c>
      <c r="E61" s="115">
        <v>40</v>
      </c>
      <c r="F61" s="114">
        <v>45</v>
      </c>
      <c r="G61" s="114">
        <v>58</v>
      </c>
      <c r="H61" s="114">
        <v>54</v>
      </c>
      <c r="I61" s="140">
        <v>53</v>
      </c>
      <c r="J61" s="115">
        <v>-13</v>
      </c>
      <c r="K61" s="116">
        <v>-24.528301886792452</v>
      </c>
    </row>
    <row r="62" spans="1:11" ht="14.1" customHeight="1" x14ac:dyDescent="0.2">
      <c r="A62" s="306" t="s">
        <v>292</v>
      </c>
      <c r="B62" s="307" t="s">
        <v>293</v>
      </c>
      <c r="C62" s="308"/>
      <c r="D62" s="113">
        <v>2.2457352623623406</v>
      </c>
      <c r="E62" s="115">
        <v>104</v>
      </c>
      <c r="F62" s="114">
        <v>125</v>
      </c>
      <c r="G62" s="114">
        <v>199</v>
      </c>
      <c r="H62" s="114">
        <v>93</v>
      </c>
      <c r="I62" s="140">
        <v>93</v>
      </c>
      <c r="J62" s="115">
        <v>11</v>
      </c>
      <c r="K62" s="116">
        <v>11.827956989247312</v>
      </c>
    </row>
    <row r="63" spans="1:11" ht="14.1" customHeight="1" x14ac:dyDescent="0.2">
      <c r="A63" s="306"/>
      <c r="B63" s="307" t="s">
        <v>294</v>
      </c>
      <c r="C63" s="308"/>
      <c r="D63" s="113">
        <v>1.8570503131073202</v>
      </c>
      <c r="E63" s="115">
        <v>86</v>
      </c>
      <c r="F63" s="114">
        <v>110</v>
      </c>
      <c r="G63" s="114">
        <v>162</v>
      </c>
      <c r="H63" s="114">
        <v>87</v>
      </c>
      <c r="I63" s="140">
        <v>82</v>
      </c>
      <c r="J63" s="115">
        <v>4</v>
      </c>
      <c r="K63" s="116">
        <v>4.8780487804878048</v>
      </c>
    </row>
    <row r="64" spans="1:11" ht="14.1" customHeight="1" x14ac:dyDescent="0.2">
      <c r="A64" s="306" t="s">
        <v>295</v>
      </c>
      <c r="B64" s="307" t="s">
        <v>296</v>
      </c>
      <c r="C64" s="308"/>
      <c r="D64" s="113">
        <v>2.072986396026776</v>
      </c>
      <c r="E64" s="115">
        <v>96</v>
      </c>
      <c r="F64" s="114">
        <v>87</v>
      </c>
      <c r="G64" s="114">
        <v>66</v>
      </c>
      <c r="H64" s="114">
        <v>58</v>
      </c>
      <c r="I64" s="140">
        <v>72</v>
      </c>
      <c r="J64" s="115">
        <v>24</v>
      </c>
      <c r="K64" s="116">
        <v>33.333333333333336</v>
      </c>
    </row>
    <row r="65" spans="1:11" ht="14.1" customHeight="1" x14ac:dyDescent="0.2">
      <c r="A65" s="306" t="s">
        <v>297</v>
      </c>
      <c r="B65" s="307" t="s">
        <v>298</v>
      </c>
      <c r="C65" s="308"/>
      <c r="D65" s="113">
        <v>0.73418268192614988</v>
      </c>
      <c r="E65" s="115">
        <v>34</v>
      </c>
      <c r="F65" s="114">
        <v>17</v>
      </c>
      <c r="G65" s="114">
        <v>34</v>
      </c>
      <c r="H65" s="114">
        <v>19</v>
      </c>
      <c r="I65" s="140">
        <v>36</v>
      </c>
      <c r="J65" s="115">
        <v>-2</v>
      </c>
      <c r="K65" s="116">
        <v>-5.5555555555555554</v>
      </c>
    </row>
    <row r="66" spans="1:11" ht="14.1" customHeight="1" x14ac:dyDescent="0.2">
      <c r="A66" s="306">
        <v>82</v>
      </c>
      <c r="B66" s="307" t="s">
        <v>299</v>
      </c>
      <c r="C66" s="308"/>
      <c r="D66" s="113">
        <v>3.7572878427985317</v>
      </c>
      <c r="E66" s="115">
        <v>174</v>
      </c>
      <c r="F66" s="114">
        <v>141</v>
      </c>
      <c r="G66" s="114">
        <v>223</v>
      </c>
      <c r="H66" s="114">
        <v>147</v>
      </c>
      <c r="I66" s="140">
        <v>142</v>
      </c>
      <c r="J66" s="115">
        <v>32</v>
      </c>
      <c r="K66" s="116">
        <v>22.535211267605632</v>
      </c>
    </row>
    <row r="67" spans="1:11" ht="14.1" customHeight="1" x14ac:dyDescent="0.2">
      <c r="A67" s="306" t="s">
        <v>300</v>
      </c>
      <c r="B67" s="307" t="s">
        <v>301</v>
      </c>
      <c r="C67" s="308"/>
      <c r="D67" s="113">
        <v>3.0878859857482186</v>
      </c>
      <c r="E67" s="115">
        <v>143</v>
      </c>
      <c r="F67" s="114">
        <v>118</v>
      </c>
      <c r="G67" s="114">
        <v>178</v>
      </c>
      <c r="H67" s="114">
        <v>134</v>
      </c>
      <c r="I67" s="140">
        <v>120</v>
      </c>
      <c r="J67" s="115">
        <v>23</v>
      </c>
      <c r="K67" s="116">
        <v>19.166666666666668</v>
      </c>
    </row>
    <row r="68" spans="1:11" ht="14.1" customHeight="1" x14ac:dyDescent="0.2">
      <c r="A68" s="306" t="s">
        <v>302</v>
      </c>
      <c r="B68" s="307" t="s">
        <v>303</v>
      </c>
      <c r="C68" s="308"/>
      <c r="D68" s="113">
        <v>0.45346577413085726</v>
      </c>
      <c r="E68" s="115">
        <v>21</v>
      </c>
      <c r="F68" s="114">
        <v>14</v>
      </c>
      <c r="G68" s="114">
        <v>24</v>
      </c>
      <c r="H68" s="114">
        <v>10</v>
      </c>
      <c r="I68" s="140">
        <v>15</v>
      </c>
      <c r="J68" s="115">
        <v>6</v>
      </c>
      <c r="K68" s="116">
        <v>40</v>
      </c>
    </row>
    <row r="69" spans="1:11" ht="14.1" customHeight="1" x14ac:dyDescent="0.2">
      <c r="A69" s="306">
        <v>83</v>
      </c>
      <c r="B69" s="307" t="s">
        <v>304</v>
      </c>
      <c r="C69" s="308"/>
      <c r="D69" s="113">
        <v>3.9084431008421507</v>
      </c>
      <c r="E69" s="115">
        <v>181</v>
      </c>
      <c r="F69" s="114">
        <v>152</v>
      </c>
      <c r="G69" s="114">
        <v>368</v>
      </c>
      <c r="H69" s="114">
        <v>150</v>
      </c>
      <c r="I69" s="140">
        <v>244</v>
      </c>
      <c r="J69" s="115">
        <v>-63</v>
      </c>
      <c r="K69" s="116">
        <v>-25.819672131147541</v>
      </c>
    </row>
    <row r="70" spans="1:11" ht="14.1" customHeight="1" x14ac:dyDescent="0.2">
      <c r="A70" s="306" t="s">
        <v>305</v>
      </c>
      <c r="B70" s="307" t="s">
        <v>306</v>
      </c>
      <c r="C70" s="308"/>
      <c r="D70" s="113">
        <v>3.1526668106240554</v>
      </c>
      <c r="E70" s="115">
        <v>146</v>
      </c>
      <c r="F70" s="114">
        <v>127</v>
      </c>
      <c r="G70" s="114">
        <v>323</v>
      </c>
      <c r="H70" s="114">
        <v>118</v>
      </c>
      <c r="I70" s="140">
        <v>212</v>
      </c>
      <c r="J70" s="115">
        <v>-66</v>
      </c>
      <c r="K70" s="116">
        <v>-31.132075471698112</v>
      </c>
    </row>
    <row r="71" spans="1:11" ht="14.1" customHeight="1" x14ac:dyDescent="0.2">
      <c r="A71" s="306"/>
      <c r="B71" s="307" t="s">
        <v>307</v>
      </c>
      <c r="C71" s="308"/>
      <c r="D71" s="113">
        <v>2.072986396026776</v>
      </c>
      <c r="E71" s="115">
        <v>96</v>
      </c>
      <c r="F71" s="114">
        <v>81</v>
      </c>
      <c r="G71" s="114">
        <v>235</v>
      </c>
      <c r="H71" s="114">
        <v>66</v>
      </c>
      <c r="I71" s="140">
        <v>135</v>
      </c>
      <c r="J71" s="115">
        <v>-39</v>
      </c>
      <c r="K71" s="116">
        <v>-28.888888888888889</v>
      </c>
    </row>
    <row r="72" spans="1:11" ht="14.1" customHeight="1" x14ac:dyDescent="0.2">
      <c r="A72" s="306">
        <v>84</v>
      </c>
      <c r="B72" s="307" t="s">
        <v>308</v>
      </c>
      <c r="C72" s="308"/>
      <c r="D72" s="113">
        <v>1.144461239473116</v>
      </c>
      <c r="E72" s="115">
        <v>53</v>
      </c>
      <c r="F72" s="114">
        <v>57</v>
      </c>
      <c r="G72" s="114">
        <v>94</v>
      </c>
      <c r="H72" s="114">
        <v>65</v>
      </c>
      <c r="I72" s="140">
        <v>99</v>
      </c>
      <c r="J72" s="115">
        <v>-46</v>
      </c>
      <c r="K72" s="116">
        <v>-46.464646464646464</v>
      </c>
    </row>
    <row r="73" spans="1:11" ht="14.1" customHeight="1" x14ac:dyDescent="0.2">
      <c r="A73" s="306" t="s">
        <v>309</v>
      </c>
      <c r="B73" s="307" t="s">
        <v>310</v>
      </c>
      <c r="C73" s="308"/>
      <c r="D73" s="113">
        <v>0.64780824875836751</v>
      </c>
      <c r="E73" s="115">
        <v>30</v>
      </c>
      <c r="F73" s="114">
        <v>35</v>
      </c>
      <c r="G73" s="114">
        <v>78</v>
      </c>
      <c r="H73" s="114">
        <v>41</v>
      </c>
      <c r="I73" s="140">
        <v>73</v>
      </c>
      <c r="J73" s="115">
        <v>-43</v>
      </c>
      <c r="K73" s="116">
        <v>-58.904109589041099</v>
      </c>
    </row>
    <row r="74" spans="1:11" ht="14.1" customHeight="1" x14ac:dyDescent="0.2">
      <c r="A74" s="306" t="s">
        <v>311</v>
      </c>
      <c r="B74" s="307" t="s">
        <v>312</v>
      </c>
      <c r="C74" s="308"/>
      <c r="D74" s="113">
        <v>0.1511552580436191</v>
      </c>
      <c r="E74" s="115">
        <v>7</v>
      </c>
      <c r="F74" s="114" t="s">
        <v>513</v>
      </c>
      <c r="G74" s="114">
        <v>5</v>
      </c>
      <c r="H74" s="114">
        <v>5</v>
      </c>
      <c r="I74" s="140" t="s">
        <v>513</v>
      </c>
      <c r="J74" s="115" t="s">
        <v>513</v>
      </c>
      <c r="K74" s="116" t="s">
        <v>513</v>
      </c>
    </row>
    <row r="75" spans="1:11" ht="14.1" customHeight="1" x14ac:dyDescent="0.2">
      <c r="A75" s="306" t="s">
        <v>313</v>
      </c>
      <c r="B75" s="307" t="s">
        <v>314</v>
      </c>
      <c r="C75" s="308"/>
      <c r="D75" s="113">
        <v>6.4780824875836751E-2</v>
      </c>
      <c r="E75" s="115">
        <v>3</v>
      </c>
      <c r="F75" s="114">
        <v>3</v>
      </c>
      <c r="G75" s="114" t="s">
        <v>513</v>
      </c>
      <c r="H75" s="114">
        <v>3</v>
      </c>
      <c r="I75" s="140">
        <v>4</v>
      </c>
      <c r="J75" s="115">
        <v>-1</v>
      </c>
      <c r="K75" s="116">
        <v>-25</v>
      </c>
    </row>
    <row r="76" spans="1:11" ht="14.1" customHeight="1" x14ac:dyDescent="0.2">
      <c r="A76" s="306">
        <v>91</v>
      </c>
      <c r="B76" s="307" t="s">
        <v>315</v>
      </c>
      <c r="C76" s="308"/>
      <c r="D76" s="113">
        <v>0.1511552580436191</v>
      </c>
      <c r="E76" s="115">
        <v>7</v>
      </c>
      <c r="F76" s="114">
        <v>5</v>
      </c>
      <c r="G76" s="114">
        <v>13</v>
      </c>
      <c r="H76" s="114">
        <v>4</v>
      </c>
      <c r="I76" s="140">
        <v>4</v>
      </c>
      <c r="J76" s="115">
        <v>3</v>
      </c>
      <c r="K76" s="116">
        <v>75</v>
      </c>
    </row>
    <row r="77" spans="1:11" ht="14.1" customHeight="1" x14ac:dyDescent="0.2">
      <c r="A77" s="306">
        <v>92</v>
      </c>
      <c r="B77" s="307" t="s">
        <v>316</v>
      </c>
      <c r="C77" s="308"/>
      <c r="D77" s="113">
        <v>1.0796804145972791</v>
      </c>
      <c r="E77" s="115">
        <v>50</v>
      </c>
      <c r="F77" s="114">
        <v>43</v>
      </c>
      <c r="G77" s="114">
        <v>38</v>
      </c>
      <c r="H77" s="114">
        <v>44</v>
      </c>
      <c r="I77" s="140">
        <v>34</v>
      </c>
      <c r="J77" s="115">
        <v>16</v>
      </c>
      <c r="K77" s="116">
        <v>47.058823529411768</v>
      </c>
    </row>
    <row r="78" spans="1:11" ht="14.1" customHeight="1" x14ac:dyDescent="0.2">
      <c r="A78" s="306">
        <v>93</v>
      </c>
      <c r="B78" s="307" t="s">
        <v>317</v>
      </c>
      <c r="C78" s="308"/>
      <c r="D78" s="113">
        <v>6.4780824875836751E-2</v>
      </c>
      <c r="E78" s="115">
        <v>3</v>
      </c>
      <c r="F78" s="114" t="s">
        <v>513</v>
      </c>
      <c r="G78" s="114">
        <v>4</v>
      </c>
      <c r="H78" s="114">
        <v>3</v>
      </c>
      <c r="I78" s="140">
        <v>3</v>
      </c>
      <c r="J78" s="115">
        <v>0</v>
      </c>
      <c r="K78" s="116">
        <v>0</v>
      </c>
    </row>
    <row r="79" spans="1:11" ht="14.1" customHeight="1" x14ac:dyDescent="0.2">
      <c r="A79" s="306">
        <v>94</v>
      </c>
      <c r="B79" s="307" t="s">
        <v>318</v>
      </c>
      <c r="C79" s="308"/>
      <c r="D79" s="113">
        <v>0.19434247462751025</v>
      </c>
      <c r="E79" s="115">
        <v>9</v>
      </c>
      <c r="F79" s="114" t="s">
        <v>513</v>
      </c>
      <c r="G79" s="114">
        <v>18</v>
      </c>
      <c r="H79" s="114">
        <v>11</v>
      </c>
      <c r="I79" s="140">
        <v>6</v>
      </c>
      <c r="J79" s="115">
        <v>3</v>
      </c>
      <c r="K79" s="116">
        <v>50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0.23752969121140141</v>
      </c>
      <c r="E81" s="143">
        <v>11</v>
      </c>
      <c r="F81" s="144">
        <v>29</v>
      </c>
      <c r="G81" s="144">
        <v>144</v>
      </c>
      <c r="H81" s="144">
        <v>15</v>
      </c>
      <c r="I81" s="145">
        <v>25</v>
      </c>
      <c r="J81" s="143">
        <v>-14</v>
      </c>
      <c r="K81" s="146">
        <v>-56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4903</v>
      </c>
      <c r="E11" s="114">
        <v>4296</v>
      </c>
      <c r="F11" s="114">
        <v>5022</v>
      </c>
      <c r="G11" s="114">
        <v>3880</v>
      </c>
      <c r="H11" s="140">
        <v>5037</v>
      </c>
      <c r="I11" s="115">
        <v>-134</v>
      </c>
      <c r="J11" s="116">
        <v>-2.6603136787770501</v>
      </c>
    </row>
    <row r="12" spans="1:15" s="110" customFormat="1" ht="24.95" customHeight="1" x14ac:dyDescent="0.2">
      <c r="A12" s="193" t="s">
        <v>132</v>
      </c>
      <c r="B12" s="194" t="s">
        <v>133</v>
      </c>
      <c r="C12" s="113">
        <v>6.5674077095655718</v>
      </c>
      <c r="D12" s="115">
        <v>322</v>
      </c>
      <c r="E12" s="114">
        <v>558</v>
      </c>
      <c r="F12" s="114">
        <v>524</v>
      </c>
      <c r="G12" s="114">
        <v>403</v>
      </c>
      <c r="H12" s="140">
        <v>425</v>
      </c>
      <c r="I12" s="115">
        <v>-103</v>
      </c>
      <c r="J12" s="116">
        <v>-24.235294117647058</v>
      </c>
    </row>
    <row r="13" spans="1:15" s="110" customFormat="1" ht="24.95" customHeight="1" x14ac:dyDescent="0.2">
      <c r="A13" s="193" t="s">
        <v>134</v>
      </c>
      <c r="B13" s="199" t="s">
        <v>214</v>
      </c>
      <c r="C13" s="113">
        <v>1.0809708341831532</v>
      </c>
      <c r="D13" s="115">
        <v>53</v>
      </c>
      <c r="E13" s="114">
        <v>49</v>
      </c>
      <c r="F13" s="114">
        <v>60</v>
      </c>
      <c r="G13" s="114">
        <v>50</v>
      </c>
      <c r="H13" s="140">
        <v>69</v>
      </c>
      <c r="I13" s="115">
        <v>-16</v>
      </c>
      <c r="J13" s="116">
        <v>-23.188405797101449</v>
      </c>
    </row>
    <row r="14" spans="1:15" s="287" customFormat="1" ht="24.95" customHeight="1" x14ac:dyDescent="0.2">
      <c r="A14" s="193" t="s">
        <v>215</v>
      </c>
      <c r="B14" s="199" t="s">
        <v>137</v>
      </c>
      <c r="C14" s="113">
        <v>19.212726901896797</v>
      </c>
      <c r="D14" s="115">
        <v>942</v>
      </c>
      <c r="E14" s="114">
        <v>670</v>
      </c>
      <c r="F14" s="114">
        <v>818</v>
      </c>
      <c r="G14" s="114">
        <v>578</v>
      </c>
      <c r="H14" s="140">
        <v>961</v>
      </c>
      <c r="I14" s="115">
        <v>-19</v>
      </c>
      <c r="J14" s="116">
        <v>-1.9771071800208118</v>
      </c>
      <c r="K14" s="110"/>
      <c r="L14" s="110"/>
      <c r="M14" s="110"/>
      <c r="N14" s="110"/>
      <c r="O14" s="110"/>
    </row>
    <row r="15" spans="1:15" s="110" customFormat="1" ht="24.95" customHeight="1" x14ac:dyDescent="0.2">
      <c r="A15" s="193" t="s">
        <v>216</v>
      </c>
      <c r="B15" s="199" t="s">
        <v>217</v>
      </c>
      <c r="C15" s="113">
        <v>7.2200693452987963</v>
      </c>
      <c r="D15" s="115">
        <v>354</v>
      </c>
      <c r="E15" s="114">
        <v>290</v>
      </c>
      <c r="F15" s="114">
        <v>352</v>
      </c>
      <c r="G15" s="114">
        <v>277</v>
      </c>
      <c r="H15" s="140">
        <v>315</v>
      </c>
      <c r="I15" s="115">
        <v>39</v>
      </c>
      <c r="J15" s="116">
        <v>12.380952380952381</v>
      </c>
    </row>
    <row r="16" spans="1:15" s="287" customFormat="1" ht="24.95" customHeight="1" x14ac:dyDescent="0.2">
      <c r="A16" s="193" t="s">
        <v>218</v>
      </c>
      <c r="B16" s="199" t="s">
        <v>141</v>
      </c>
      <c r="C16" s="113">
        <v>8.9740974913318379</v>
      </c>
      <c r="D16" s="115">
        <v>440</v>
      </c>
      <c r="E16" s="114">
        <v>280</v>
      </c>
      <c r="F16" s="114">
        <v>279</v>
      </c>
      <c r="G16" s="114">
        <v>200</v>
      </c>
      <c r="H16" s="140">
        <v>529</v>
      </c>
      <c r="I16" s="115">
        <v>-89</v>
      </c>
      <c r="J16" s="116">
        <v>-16.824196597353499</v>
      </c>
      <c r="K16" s="110"/>
      <c r="L16" s="110"/>
      <c r="M16" s="110"/>
      <c r="N16" s="110"/>
      <c r="O16" s="110"/>
    </row>
    <row r="17" spans="1:15" s="110" customFormat="1" ht="24.95" customHeight="1" x14ac:dyDescent="0.2">
      <c r="A17" s="193" t="s">
        <v>142</v>
      </c>
      <c r="B17" s="199" t="s">
        <v>220</v>
      </c>
      <c r="C17" s="113">
        <v>3.0185600652661635</v>
      </c>
      <c r="D17" s="115">
        <v>148</v>
      </c>
      <c r="E17" s="114">
        <v>100</v>
      </c>
      <c r="F17" s="114">
        <v>187</v>
      </c>
      <c r="G17" s="114">
        <v>101</v>
      </c>
      <c r="H17" s="140">
        <v>117</v>
      </c>
      <c r="I17" s="115">
        <v>31</v>
      </c>
      <c r="J17" s="116">
        <v>26.495726495726494</v>
      </c>
    </row>
    <row r="18" spans="1:15" s="287" customFormat="1" ht="24.95" customHeight="1" x14ac:dyDescent="0.2">
      <c r="A18" s="201" t="s">
        <v>144</v>
      </c>
      <c r="B18" s="202" t="s">
        <v>145</v>
      </c>
      <c r="C18" s="113">
        <v>10.279420762798287</v>
      </c>
      <c r="D18" s="115">
        <v>504</v>
      </c>
      <c r="E18" s="114">
        <v>385</v>
      </c>
      <c r="F18" s="114">
        <v>493</v>
      </c>
      <c r="G18" s="114">
        <v>393</v>
      </c>
      <c r="H18" s="140">
        <v>538</v>
      </c>
      <c r="I18" s="115">
        <v>-34</v>
      </c>
      <c r="J18" s="116">
        <v>-6.3197026022304836</v>
      </c>
      <c r="K18" s="110"/>
      <c r="L18" s="110"/>
      <c r="M18" s="110"/>
      <c r="N18" s="110"/>
      <c r="O18" s="110"/>
    </row>
    <row r="19" spans="1:15" s="110" customFormat="1" ht="24.95" customHeight="1" x14ac:dyDescent="0.2">
      <c r="A19" s="193" t="s">
        <v>146</v>
      </c>
      <c r="B19" s="199" t="s">
        <v>147</v>
      </c>
      <c r="C19" s="113">
        <v>15.153987354680808</v>
      </c>
      <c r="D19" s="115">
        <v>743</v>
      </c>
      <c r="E19" s="114">
        <v>473</v>
      </c>
      <c r="F19" s="114">
        <v>629</v>
      </c>
      <c r="G19" s="114">
        <v>483</v>
      </c>
      <c r="H19" s="140">
        <v>579</v>
      </c>
      <c r="I19" s="115">
        <v>164</v>
      </c>
      <c r="J19" s="116">
        <v>28.324697754749568</v>
      </c>
    </row>
    <row r="20" spans="1:15" s="287" customFormat="1" ht="24.95" customHeight="1" x14ac:dyDescent="0.2">
      <c r="A20" s="193" t="s">
        <v>148</v>
      </c>
      <c r="B20" s="199" t="s">
        <v>149</v>
      </c>
      <c r="C20" s="113">
        <v>6.8529471751988575</v>
      </c>
      <c r="D20" s="115">
        <v>336</v>
      </c>
      <c r="E20" s="114">
        <v>297</v>
      </c>
      <c r="F20" s="114">
        <v>346</v>
      </c>
      <c r="G20" s="114">
        <v>251</v>
      </c>
      <c r="H20" s="140">
        <v>326</v>
      </c>
      <c r="I20" s="115">
        <v>10</v>
      </c>
      <c r="J20" s="116">
        <v>3.0674846625766872</v>
      </c>
      <c r="K20" s="110"/>
      <c r="L20" s="110"/>
      <c r="M20" s="110"/>
      <c r="N20" s="110"/>
      <c r="O20" s="110"/>
    </row>
    <row r="21" spans="1:15" s="110" customFormat="1" ht="24.95" customHeight="1" x14ac:dyDescent="0.2">
      <c r="A21" s="201" t="s">
        <v>150</v>
      </c>
      <c r="B21" s="202" t="s">
        <v>151</v>
      </c>
      <c r="C21" s="113">
        <v>6.0167244544156642</v>
      </c>
      <c r="D21" s="115">
        <v>295</v>
      </c>
      <c r="E21" s="114">
        <v>336</v>
      </c>
      <c r="F21" s="114">
        <v>256</v>
      </c>
      <c r="G21" s="114">
        <v>216</v>
      </c>
      <c r="H21" s="140">
        <v>256</v>
      </c>
      <c r="I21" s="115">
        <v>39</v>
      </c>
      <c r="J21" s="116">
        <v>15.234375</v>
      </c>
    </row>
    <row r="22" spans="1:15" s="110" customFormat="1" ht="24.95" customHeight="1" x14ac:dyDescent="0.2">
      <c r="A22" s="201" t="s">
        <v>152</v>
      </c>
      <c r="B22" s="199" t="s">
        <v>153</v>
      </c>
      <c r="C22" s="113">
        <v>0.14276973281664287</v>
      </c>
      <c r="D22" s="115">
        <v>7</v>
      </c>
      <c r="E22" s="114">
        <v>18</v>
      </c>
      <c r="F22" s="114">
        <v>25</v>
      </c>
      <c r="G22" s="114">
        <v>11</v>
      </c>
      <c r="H22" s="140">
        <v>13</v>
      </c>
      <c r="I22" s="115">
        <v>-6</v>
      </c>
      <c r="J22" s="116">
        <v>-46.153846153846153</v>
      </c>
    </row>
    <row r="23" spans="1:15" s="110" customFormat="1" ht="24.95" customHeight="1" x14ac:dyDescent="0.2">
      <c r="A23" s="193" t="s">
        <v>154</v>
      </c>
      <c r="B23" s="199" t="s">
        <v>155</v>
      </c>
      <c r="C23" s="113">
        <v>0.61187028349989803</v>
      </c>
      <c r="D23" s="115">
        <v>30</v>
      </c>
      <c r="E23" s="114">
        <v>14</v>
      </c>
      <c r="F23" s="114">
        <v>24</v>
      </c>
      <c r="G23" s="114">
        <v>16</v>
      </c>
      <c r="H23" s="140">
        <v>28</v>
      </c>
      <c r="I23" s="115">
        <v>2</v>
      </c>
      <c r="J23" s="116">
        <v>7.1428571428571432</v>
      </c>
    </row>
    <row r="24" spans="1:15" s="110" customFormat="1" ht="24.95" customHeight="1" x14ac:dyDescent="0.2">
      <c r="A24" s="193" t="s">
        <v>156</v>
      </c>
      <c r="B24" s="199" t="s">
        <v>221</v>
      </c>
      <c r="C24" s="113">
        <v>2.977768713032837</v>
      </c>
      <c r="D24" s="115">
        <v>146</v>
      </c>
      <c r="E24" s="114">
        <v>131</v>
      </c>
      <c r="F24" s="114">
        <v>136</v>
      </c>
      <c r="G24" s="114">
        <v>128</v>
      </c>
      <c r="H24" s="140">
        <v>139</v>
      </c>
      <c r="I24" s="115">
        <v>7</v>
      </c>
      <c r="J24" s="116">
        <v>5.0359712230215825</v>
      </c>
    </row>
    <row r="25" spans="1:15" s="110" customFormat="1" ht="24.95" customHeight="1" x14ac:dyDescent="0.2">
      <c r="A25" s="193" t="s">
        <v>222</v>
      </c>
      <c r="B25" s="204" t="s">
        <v>159</v>
      </c>
      <c r="C25" s="113">
        <v>4.8949622679991842</v>
      </c>
      <c r="D25" s="115">
        <v>240</v>
      </c>
      <c r="E25" s="114">
        <v>234</v>
      </c>
      <c r="F25" s="114">
        <v>211</v>
      </c>
      <c r="G25" s="114">
        <v>191</v>
      </c>
      <c r="H25" s="140">
        <v>255</v>
      </c>
      <c r="I25" s="115">
        <v>-15</v>
      </c>
      <c r="J25" s="116">
        <v>-5.882352941176471</v>
      </c>
    </row>
    <row r="26" spans="1:15" s="110" customFormat="1" ht="24.95" customHeight="1" x14ac:dyDescent="0.2">
      <c r="A26" s="201">
        <v>782.78300000000002</v>
      </c>
      <c r="B26" s="203" t="s">
        <v>160</v>
      </c>
      <c r="C26" s="113">
        <v>5.5272282276157458</v>
      </c>
      <c r="D26" s="115">
        <v>271</v>
      </c>
      <c r="E26" s="114">
        <v>229</v>
      </c>
      <c r="F26" s="114">
        <v>259</v>
      </c>
      <c r="G26" s="114">
        <v>274</v>
      </c>
      <c r="H26" s="140">
        <v>332</v>
      </c>
      <c r="I26" s="115">
        <v>-61</v>
      </c>
      <c r="J26" s="116">
        <v>-18.373493975903614</v>
      </c>
    </row>
    <row r="27" spans="1:15" s="110" customFormat="1" ht="24.95" customHeight="1" x14ac:dyDescent="0.2">
      <c r="A27" s="193" t="s">
        <v>161</v>
      </c>
      <c r="B27" s="199" t="s">
        <v>162</v>
      </c>
      <c r="C27" s="113">
        <v>2.8553946563328574</v>
      </c>
      <c r="D27" s="115">
        <v>140</v>
      </c>
      <c r="E27" s="114">
        <v>88</v>
      </c>
      <c r="F27" s="114">
        <v>156</v>
      </c>
      <c r="G27" s="114">
        <v>106</v>
      </c>
      <c r="H27" s="140">
        <v>141</v>
      </c>
      <c r="I27" s="115">
        <v>-1</v>
      </c>
      <c r="J27" s="116">
        <v>-0.70921985815602839</v>
      </c>
    </row>
    <row r="28" spans="1:15" s="110" customFormat="1" ht="24.95" customHeight="1" x14ac:dyDescent="0.2">
      <c r="A28" s="193" t="s">
        <v>163</v>
      </c>
      <c r="B28" s="199" t="s">
        <v>164</v>
      </c>
      <c r="C28" s="113">
        <v>2.2027330205996329</v>
      </c>
      <c r="D28" s="115">
        <v>108</v>
      </c>
      <c r="E28" s="114">
        <v>78</v>
      </c>
      <c r="F28" s="114">
        <v>157</v>
      </c>
      <c r="G28" s="114">
        <v>107</v>
      </c>
      <c r="H28" s="140">
        <v>153</v>
      </c>
      <c r="I28" s="115">
        <v>-45</v>
      </c>
      <c r="J28" s="116">
        <v>-29.411764705882351</v>
      </c>
    </row>
    <row r="29" spans="1:15" s="110" customFormat="1" ht="24.95" customHeight="1" x14ac:dyDescent="0.2">
      <c r="A29" s="193">
        <v>86</v>
      </c>
      <c r="B29" s="199" t="s">
        <v>165</v>
      </c>
      <c r="C29" s="113">
        <v>5.4864368753824193</v>
      </c>
      <c r="D29" s="115">
        <v>269</v>
      </c>
      <c r="E29" s="114">
        <v>262</v>
      </c>
      <c r="F29" s="114">
        <v>289</v>
      </c>
      <c r="G29" s="114">
        <v>256</v>
      </c>
      <c r="H29" s="140">
        <v>252</v>
      </c>
      <c r="I29" s="115">
        <v>17</v>
      </c>
      <c r="J29" s="116">
        <v>6.746031746031746</v>
      </c>
    </row>
    <row r="30" spans="1:15" s="110" customFormat="1" ht="24.95" customHeight="1" x14ac:dyDescent="0.2">
      <c r="A30" s="193">
        <v>87.88</v>
      </c>
      <c r="B30" s="204" t="s">
        <v>166</v>
      </c>
      <c r="C30" s="113">
        <v>7.5260044870487457</v>
      </c>
      <c r="D30" s="115">
        <v>369</v>
      </c>
      <c r="E30" s="114">
        <v>373</v>
      </c>
      <c r="F30" s="114">
        <v>526</v>
      </c>
      <c r="G30" s="114">
        <v>325</v>
      </c>
      <c r="H30" s="140">
        <v>456</v>
      </c>
      <c r="I30" s="115">
        <v>-87</v>
      </c>
      <c r="J30" s="116">
        <v>-19.078947368421051</v>
      </c>
    </row>
    <row r="31" spans="1:15" s="110" customFormat="1" ht="24.95" customHeight="1" x14ac:dyDescent="0.2">
      <c r="A31" s="193" t="s">
        <v>167</v>
      </c>
      <c r="B31" s="199" t="s">
        <v>168</v>
      </c>
      <c r="C31" s="113">
        <v>2.590250866816235</v>
      </c>
      <c r="D31" s="115">
        <v>127</v>
      </c>
      <c r="E31" s="114">
        <v>101</v>
      </c>
      <c r="F31" s="114">
        <v>112</v>
      </c>
      <c r="G31" s="114">
        <v>91</v>
      </c>
      <c r="H31" s="140">
        <v>112</v>
      </c>
      <c r="I31" s="115">
        <v>15</v>
      </c>
      <c r="J31" s="116">
        <v>13.392857142857142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6.5674077095655718</v>
      </c>
      <c r="D34" s="115">
        <v>322</v>
      </c>
      <c r="E34" s="114">
        <v>558</v>
      </c>
      <c r="F34" s="114">
        <v>524</v>
      </c>
      <c r="G34" s="114">
        <v>403</v>
      </c>
      <c r="H34" s="140">
        <v>425</v>
      </c>
      <c r="I34" s="115">
        <v>-103</v>
      </c>
      <c r="J34" s="116">
        <v>-24.235294117647058</v>
      </c>
    </row>
    <row r="35" spans="1:10" s="110" customFormat="1" ht="24.95" customHeight="1" x14ac:dyDescent="0.2">
      <c r="A35" s="292" t="s">
        <v>171</v>
      </c>
      <c r="B35" s="293" t="s">
        <v>172</v>
      </c>
      <c r="C35" s="113">
        <v>30.573118498878237</v>
      </c>
      <c r="D35" s="115">
        <v>1499</v>
      </c>
      <c r="E35" s="114">
        <v>1104</v>
      </c>
      <c r="F35" s="114">
        <v>1371</v>
      </c>
      <c r="G35" s="114">
        <v>1021</v>
      </c>
      <c r="H35" s="140">
        <v>1568</v>
      </c>
      <c r="I35" s="115">
        <v>-69</v>
      </c>
      <c r="J35" s="116">
        <v>-4.4005102040816331</v>
      </c>
    </row>
    <row r="36" spans="1:10" s="110" customFormat="1" ht="24.95" customHeight="1" x14ac:dyDescent="0.2">
      <c r="A36" s="294" t="s">
        <v>173</v>
      </c>
      <c r="B36" s="295" t="s">
        <v>174</v>
      </c>
      <c r="C36" s="125">
        <v>62.839078115439527</v>
      </c>
      <c r="D36" s="143">
        <v>3081</v>
      </c>
      <c r="E36" s="144">
        <v>2634</v>
      </c>
      <c r="F36" s="144">
        <v>3126</v>
      </c>
      <c r="G36" s="144">
        <v>2455</v>
      </c>
      <c r="H36" s="145">
        <v>3042</v>
      </c>
      <c r="I36" s="143">
        <v>39</v>
      </c>
      <c r="J36" s="146">
        <v>1.2820512820512822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4903</v>
      </c>
      <c r="F11" s="264">
        <v>4296</v>
      </c>
      <c r="G11" s="264">
        <v>5022</v>
      </c>
      <c r="H11" s="264">
        <v>3880</v>
      </c>
      <c r="I11" s="265">
        <v>5037</v>
      </c>
      <c r="J11" s="263">
        <v>-134</v>
      </c>
      <c r="K11" s="266">
        <v>-2.6603136787770501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23.414236181929432</v>
      </c>
      <c r="E13" s="115">
        <v>1148</v>
      </c>
      <c r="F13" s="114">
        <v>1321</v>
      </c>
      <c r="G13" s="114">
        <v>1433</v>
      </c>
      <c r="H13" s="114">
        <v>1073</v>
      </c>
      <c r="I13" s="140">
        <v>1225</v>
      </c>
      <c r="J13" s="115">
        <v>-77</v>
      </c>
      <c r="K13" s="116">
        <v>-6.2857142857142856</v>
      </c>
    </row>
    <row r="14" spans="1:17" ht="15.95" customHeight="1" x14ac:dyDescent="0.2">
      <c r="A14" s="306" t="s">
        <v>230</v>
      </c>
      <c r="B14" s="307"/>
      <c r="C14" s="308"/>
      <c r="D14" s="113">
        <v>61.533754843973078</v>
      </c>
      <c r="E14" s="115">
        <v>3017</v>
      </c>
      <c r="F14" s="114">
        <v>2384</v>
      </c>
      <c r="G14" s="114">
        <v>2861</v>
      </c>
      <c r="H14" s="114">
        <v>2238</v>
      </c>
      <c r="I14" s="140">
        <v>3096</v>
      </c>
      <c r="J14" s="115">
        <v>-79</v>
      </c>
      <c r="K14" s="116">
        <v>-2.5516795865633073</v>
      </c>
    </row>
    <row r="15" spans="1:17" ht="15.95" customHeight="1" x14ac:dyDescent="0.2">
      <c r="A15" s="306" t="s">
        <v>231</v>
      </c>
      <c r="B15" s="307"/>
      <c r="C15" s="308"/>
      <c r="D15" s="113">
        <v>6.7917601468488682</v>
      </c>
      <c r="E15" s="115">
        <v>333</v>
      </c>
      <c r="F15" s="114">
        <v>278</v>
      </c>
      <c r="G15" s="114">
        <v>273</v>
      </c>
      <c r="H15" s="114">
        <v>275</v>
      </c>
      <c r="I15" s="140">
        <v>351</v>
      </c>
      <c r="J15" s="115">
        <v>-18</v>
      </c>
      <c r="K15" s="116">
        <v>-5.1282051282051286</v>
      </c>
    </row>
    <row r="16" spans="1:17" ht="15.95" customHeight="1" x14ac:dyDescent="0.2">
      <c r="A16" s="306" t="s">
        <v>232</v>
      </c>
      <c r="B16" s="307"/>
      <c r="C16" s="308"/>
      <c r="D16" s="113">
        <v>7.505608810932082</v>
      </c>
      <c r="E16" s="115">
        <v>368</v>
      </c>
      <c r="F16" s="114">
        <v>263</v>
      </c>
      <c r="G16" s="114">
        <v>358</v>
      </c>
      <c r="H16" s="114">
        <v>267</v>
      </c>
      <c r="I16" s="140">
        <v>329</v>
      </c>
      <c r="J16" s="115">
        <v>39</v>
      </c>
      <c r="K16" s="116">
        <v>11.854103343465045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5.3232714664491132</v>
      </c>
      <c r="E18" s="115">
        <v>261</v>
      </c>
      <c r="F18" s="114">
        <v>487</v>
      </c>
      <c r="G18" s="114">
        <v>497</v>
      </c>
      <c r="H18" s="114">
        <v>359</v>
      </c>
      <c r="I18" s="140">
        <v>282</v>
      </c>
      <c r="J18" s="115">
        <v>-21</v>
      </c>
      <c r="K18" s="116">
        <v>-7.4468085106382977</v>
      </c>
    </row>
    <row r="19" spans="1:11" ht="14.1" customHeight="1" x14ac:dyDescent="0.2">
      <c r="A19" s="306" t="s">
        <v>235</v>
      </c>
      <c r="B19" s="307" t="s">
        <v>236</v>
      </c>
      <c r="C19" s="308"/>
      <c r="D19" s="113">
        <v>2.5290638384662452</v>
      </c>
      <c r="E19" s="115">
        <v>124</v>
      </c>
      <c r="F19" s="114">
        <v>290</v>
      </c>
      <c r="G19" s="114">
        <v>274</v>
      </c>
      <c r="H19" s="114">
        <v>150</v>
      </c>
      <c r="I19" s="140">
        <v>145</v>
      </c>
      <c r="J19" s="115">
        <v>-21</v>
      </c>
      <c r="K19" s="116">
        <v>-14.482758620689655</v>
      </c>
    </row>
    <row r="20" spans="1:11" ht="14.1" customHeight="1" x14ac:dyDescent="0.2">
      <c r="A20" s="306">
        <v>12</v>
      </c>
      <c r="B20" s="307" t="s">
        <v>237</v>
      </c>
      <c r="C20" s="308"/>
      <c r="D20" s="113">
        <v>1.0197838058331634</v>
      </c>
      <c r="E20" s="115">
        <v>50</v>
      </c>
      <c r="F20" s="114">
        <v>76</v>
      </c>
      <c r="G20" s="114">
        <v>39</v>
      </c>
      <c r="H20" s="114">
        <v>33</v>
      </c>
      <c r="I20" s="140">
        <v>51</v>
      </c>
      <c r="J20" s="115">
        <v>-1</v>
      </c>
      <c r="K20" s="116">
        <v>-1.9607843137254901</v>
      </c>
    </row>
    <row r="21" spans="1:11" ht="14.1" customHeight="1" x14ac:dyDescent="0.2">
      <c r="A21" s="306">
        <v>21</v>
      </c>
      <c r="B21" s="307" t="s">
        <v>238</v>
      </c>
      <c r="C21" s="308"/>
      <c r="D21" s="113">
        <v>0.65266163573322455</v>
      </c>
      <c r="E21" s="115">
        <v>32</v>
      </c>
      <c r="F21" s="114">
        <v>15</v>
      </c>
      <c r="G21" s="114">
        <v>19</v>
      </c>
      <c r="H21" s="114">
        <v>25</v>
      </c>
      <c r="I21" s="140">
        <v>30</v>
      </c>
      <c r="J21" s="115">
        <v>2</v>
      </c>
      <c r="K21" s="116">
        <v>6.666666666666667</v>
      </c>
    </row>
    <row r="22" spans="1:11" ht="14.1" customHeight="1" x14ac:dyDescent="0.2">
      <c r="A22" s="306">
        <v>22</v>
      </c>
      <c r="B22" s="307" t="s">
        <v>239</v>
      </c>
      <c r="C22" s="308"/>
      <c r="D22" s="113">
        <v>2.2435243728329595</v>
      </c>
      <c r="E22" s="115">
        <v>110</v>
      </c>
      <c r="F22" s="114">
        <v>73</v>
      </c>
      <c r="G22" s="114">
        <v>136</v>
      </c>
      <c r="H22" s="114">
        <v>74</v>
      </c>
      <c r="I22" s="140">
        <v>96</v>
      </c>
      <c r="J22" s="115">
        <v>14</v>
      </c>
      <c r="K22" s="116">
        <v>14.583333333333334</v>
      </c>
    </row>
    <row r="23" spans="1:11" ht="14.1" customHeight="1" x14ac:dyDescent="0.2">
      <c r="A23" s="306">
        <v>23</v>
      </c>
      <c r="B23" s="307" t="s">
        <v>240</v>
      </c>
      <c r="C23" s="308"/>
      <c r="D23" s="113">
        <v>0.63226595961656129</v>
      </c>
      <c r="E23" s="115">
        <v>31</v>
      </c>
      <c r="F23" s="114">
        <v>15</v>
      </c>
      <c r="G23" s="114">
        <v>28</v>
      </c>
      <c r="H23" s="114">
        <v>16</v>
      </c>
      <c r="I23" s="140">
        <v>16</v>
      </c>
      <c r="J23" s="115">
        <v>15</v>
      </c>
      <c r="K23" s="116">
        <v>93.75</v>
      </c>
    </row>
    <row r="24" spans="1:11" ht="14.1" customHeight="1" x14ac:dyDescent="0.2">
      <c r="A24" s="306">
        <v>24</v>
      </c>
      <c r="B24" s="307" t="s">
        <v>241</v>
      </c>
      <c r="C24" s="308"/>
      <c r="D24" s="113">
        <v>3.7935957576993675</v>
      </c>
      <c r="E24" s="115">
        <v>186</v>
      </c>
      <c r="F24" s="114">
        <v>113</v>
      </c>
      <c r="G24" s="114">
        <v>135</v>
      </c>
      <c r="H24" s="114">
        <v>98</v>
      </c>
      <c r="I24" s="140">
        <v>293</v>
      </c>
      <c r="J24" s="115">
        <v>-107</v>
      </c>
      <c r="K24" s="116">
        <v>-36.518771331058019</v>
      </c>
    </row>
    <row r="25" spans="1:11" ht="14.1" customHeight="1" x14ac:dyDescent="0.2">
      <c r="A25" s="306">
        <v>25</v>
      </c>
      <c r="B25" s="307" t="s">
        <v>242</v>
      </c>
      <c r="C25" s="308"/>
      <c r="D25" s="113">
        <v>5.3028757903324495</v>
      </c>
      <c r="E25" s="115">
        <v>260</v>
      </c>
      <c r="F25" s="114">
        <v>172</v>
      </c>
      <c r="G25" s="114">
        <v>179</v>
      </c>
      <c r="H25" s="114">
        <v>143</v>
      </c>
      <c r="I25" s="140">
        <v>289</v>
      </c>
      <c r="J25" s="115">
        <v>-29</v>
      </c>
      <c r="K25" s="116">
        <v>-10.034602076124568</v>
      </c>
    </row>
    <row r="26" spans="1:11" ht="14.1" customHeight="1" x14ac:dyDescent="0.2">
      <c r="A26" s="306">
        <v>26</v>
      </c>
      <c r="B26" s="307" t="s">
        <v>243</v>
      </c>
      <c r="C26" s="308"/>
      <c r="D26" s="113">
        <v>1.9579849071996738</v>
      </c>
      <c r="E26" s="115">
        <v>96</v>
      </c>
      <c r="F26" s="114">
        <v>79</v>
      </c>
      <c r="G26" s="114">
        <v>71</v>
      </c>
      <c r="H26" s="114">
        <v>55</v>
      </c>
      <c r="I26" s="140">
        <v>124</v>
      </c>
      <c r="J26" s="115">
        <v>-28</v>
      </c>
      <c r="K26" s="116">
        <v>-22.580645161290324</v>
      </c>
    </row>
    <row r="27" spans="1:11" ht="14.1" customHeight="1" x14ac:dyDescent="0.2">
      <c r="A27" s="306">
        <v>27</v>
      </c>
      <c r="B27" s="307" t="s">
        <v>244</v>
      </c>
      <c r="C27" s="308"/>
      <c r="D27" s="113">
        <v>1.2645319192331226</v>
      </c>
      <c r="E27" s="115">
        <v>62</v>
      </c>
      <c r="F27" s="114">
        <v>55</v>
      </c>
      <c r="G27" s="114">
        <v>56</v>
      </c>
      <c r="H27" s="114">
        <v>55</v>
      </c>
      <c r="I27" s="140">
        <v>79</v>
      </c>
      <c r="J27" s="115">
        <v>-17</v>
      </c>
      <c r="K27" s="116">
        <v>-21.518987341772153</v>
      </c>
    </row>
    <row r="28" spans="1:11" ht="14.1" customHeight="1" x14ac:dyDescent="0.2">
      <c r="A28" s="306">
        <v>28</v>
      </c>
      <c r="B28" s="307" t="s">
        <v>245</v>
      </c>
      <c r="C28" s="308"/>
      <c r="D28" s="113">
        <v>0.16316540893330614</v>
      </c>
      <c r="E28" s="115">
        <v>8</v>
      </c>
      <c r="F28" s="114">
        <v>11</v>
      </c>
      <c r="G28" s="114">
        <v>11</v>
      </c>
      <c r="H28" s="114">
        <v>11</v>
      </c>
      <c r="I28" s="140">
        <v>6</v>
      </c>
      <c r="J28" s="115">
        <v>2</v>
      </c>
      <c r="K28" s="116">
        <v>33.333333333333336</v>
      </c>
    </row>
    <row r="29" spans="1:11" ht="14.1" customHeight="1" x14ac:dyDescent="0.2">
      <c r="A29" s="306">
        <v>29</v>
      </c>
      <c r="B29" s="307" t="s">
        <v>246</v>
      </c>
      <c r="C29" s="308"/>
      <c r="D29" s="113">
        <v>6.1594941872323066</v>
      </c>
      <c r="E29" s="115">
        <v>302</v>
      </c>
      <c r="F29" s="114">
        <v>285</v>
      </c>
      <c r="G29" s="114">
        <v>282</v>
      </c>
      <c r="H29" s="114">
        <v>219</v>
      </c>
      <c r="I29" s="140">
        <v>284</v>
      </c>
      <c r="J29" s="115">
        <v>18</v>
      </c>
      <c r="K29" s="116">
        <v>6.3380281690140849</v>
      </c>
    </row>
    <row r="30" spans="1:11" ht="14.1" customHeight="1" x14ac:dyDescent="0.2">
      <c r="A30" s="306" t="s">
        <v>247</v>
      </c>
      <c r="B30" s="307" t="s">
        <v>248</v>
      </c>
      <c r="C30" s="308"/>
      <c r="D30" s="113">
        <v>3.8139914338160308</v>
      </c>
      <c r="E30" s="115">
        <v>187</v>
      </c>
      <c r="F30" s="114">
        <v>175</v>
      </c>
      <c r="G30" s="114">
        <v>180</v>
      </c>
      <c r="H30" s="114">
        <v>120</v>
      </c>
      <c r="I30" s="140">
        <v>174</v>
      </c>
      <c r="J30" s="115">
        <v>13</v>
      </c>
      <c r="K30" s="116">
        <v>7.4712643678160919</v>
      </c>
    </row>
    <row r="31" spans="1:11" ht="14.1" customHeight="1" x14ac:dyDescent="0.2">
      <c r="A31" s="306" t="s">
        <v>249</v>
      </c>
      <c r="B31" s="307" t="s">
        <v>250</v>
      </c>
      <c r="C31" s="308"/>
      <c r="D31" s="113">
        <v>2.2231286967162962</v>
      </c>
      <c r="E31" s="115">
        <v>109</v>
      </c>
      <c r="F31" s="114">
        <v>102</v>
      </c>
      <c r="G31" s="114" t="s">
        <v>513</v>
      </c>
      <c r="H31" s="114">
        <v>95</v>
      </c>
      <c r="I31" s="140">
        <v>106</v>
      </c>
      <c r="J31" s="115">
        <v>3</v>
      </c>
      <c r="K31" s="116">
        <v>2.8301886792452828</v>
      </c>
    </row>
    <row r="32" spans="1:11" ht="14.1" customHeight="1" x14ac:dyDescent="0.2">
      <c r="A32" s="306">
        <v>31</v>
      </c>
      <c r="B32" s="307" t="s">
        <v>251</v>
      </c>
      <c r="C32" s="308"/>
      <c r="D32" s="113">
        <v>0.38751784621660207</v>
      </c>
      <c r="E32" s="115">
        <v>19</v>
      </c>
      <c r="F32" s="114" t="s">
        <v>513</v>
      </c>
      <c r="G32" s="114">
        <v>22</v>
      </c>
      <c r="H32" s="114">
        <v>12</v>
      </c>
      <c r="I32" s="140">
        <v>19</v>
      </c>
      <c r="J32" s="115">
        <v>0</v>
      </c>
      <c r="K32" s="116">
        <v>0</v>
      </c>
    </row>
    <row r="33" spans="1:11" ht="14.1" customHeight="1" x14ac:dyDescent="0.2">
      <c r="A33" s="306">
        <v>32</v>
      </c>
      <c r="B33" s="307" t="s">
        <v>252</v>
      </c>
      <c r="C33" s="308"/>
      <c r="D33" s="113">
        <v>3.9771568427493373</v>
      </c>
      <c r="E33" s="115">
        <v>195</v>
      </c>
      <c r="F33" s="114">
        <v>164</v>
      </c>
      <c r="G33" s="114">
        <v>207</v>
      </c>
      <c r="H33" s="114">
        <v>189</v>
      </c>
      <c r="I33" s="140">
        <v>202</v>
      </c>
      <c r="J33" s="115">
        <v>-7</v>
      </c>
      <c r="K33" s="116">
        <v>-3.4653465346534653</v>
      </c>
    </row>
    <row r="34" spans="1:11" ht="14.1" customHeight="1" x14ac:dyDescent="0.2">
      <c r="A34" s="306">
        <v>33</v>
      </c>
      <c r="B34" s="307" t="s">
        <v>253</v>
      </c>
      <c r="C34" s="308"/>
      <c r="D34" s="113">
        <v>2.3047114011829493</v>
      </c>
      <c r="E34" s="115">
        <v>113</v>
      </c>
      <c r="F34" s="114">
        <v>88</v>
      </c>
      <c r="G34" s="114">
        <v>134</v>
      </c>
      <c r="H34" s="114">
        <v>111</v>
      </c>
      <c r="I34" s="140">
        <v>129</v>
      </c>
      <c r="J34" s="115">
        <v>-16</v>
      </c>
      <c r="K34" s="116">
        <v>-12.403100775193799</v>
      </c>
    </row>
    <row r="35" spans="1:11" ht="14.1" customHeight="1" x14ac:dyDescent="0.2">
      <c r="A35" s="306">
        <v>34</v>
      </c>
      <c r="B35" s="307" t="s">
        <v>254</v>
      </c>
      <c r="C35" s="308"/>
      <c r="D35" s="113">
        <v>2.7534162757495411</v>
      </c>
      <c r="E35" s="115">
        <v>135</v>
      </c>
      <c r="F35" s="114">
        <v>119</v>
      </c>
      <c r="G35" s="114">
        <v>92</v>
      </c>
      <c r="H35" s="114">
        <v>85</v>
      </c>
      <c r="I35" s="140">
        <v>141</v>
      </c>
      <c r="J35" s="115">
        <v>-6</v>
      </c>
      <c r="K35" s="116">
        <v>-4.2553191489361701</v>
      </c>
    </row>
    <row r="36" spans="1:11" ht="14.1" customHeight="1" x14ac:dyDescent="0.2">
      <c r="A36" s="306">
        <v>41</v>
      </c>
      <c r="B36" s="307" t="s">
        <v>255</v>
      </c>
      <c r="C36" s="308"/>
      <c r="D36" s="113">
        <v>0.4283091984499286</v>
      </c>
      <c r="E36" s="115">
        <v>21</v>
      </c>
      <c r="F36" s="114">
        <v>17</v>
      </c>
      <c r="G36" s="114">
        <v>34</v>
      </c>
      <c r="H36" s="114">
        <v>26</v>
      </c>
      <c r="I36" s="140">
        <v>9</v>
      </c>
      <c r="J36" s="115">
        <v>12</v>
      </c>
      <c r="K36" s="116">
        <v>133.33333333333334</v>
      </c>
    </row>
    <row r="37" spans="1:11" ht="14.1" customHeight="1" x14ac:dyDescent="0.2">
      <c r="A37" s="306">
        <v>42</v>
      </c>
      <c r="B37" s="307" t="s">
        <v>256</v>
      </c>
      <c r="C37" s="308"/>
      <c r="D37" s="113">
        <v>0.14276973281664287</v>
      </c>
      <c r="E37" s="115">
        <v>7</v>
      </c>
      <c r="F37" s="114" t="s">
        <v>513</v>
      </c>
      <c r="G37" s="114">
        <v>10</v>
      </c>
      <c r="H37" s="114" t="s">
        <v>513</v>
      </c>
      <c r="I37" s="140">
        <v>4</v>
      </c>
      <c r="J37" s="115">
        <v>3</v>
      </c>
      <c r="K37" s="116">
        <v>75</v>
      </c>
    </row>
    <row r="38" spans="1:11" ht="14.1" customHeight="1" x14ac:dyDescent="0.2">
      <c r="A38" s="306">
        <v>43</v>
      </c>
      <c r="B38" s="307" t="s">
        <v>257</v>
      </c>
      <c r="C38" s="308"/>
      <c r="D38" s="113">
        <v>0.40791352233326533</v>
      </c>
      <c r="E38" s="115">
        <v>20</v>
      </c>
      <c r="F38" s="114">
        <v>14</v>
      </c>
      <c r="G38" s="114">
        <v>20</v>
      </c>
      <c r="H38" s="114">
        <v>9</v>
      </c>
      <c r="I38" s="140">
        <v>18</v>
      </c>
      <c r="J38" s="115">
        <v>2</v>
      </c>
      <c r="K38" s="116">
        <v>11.111111111111111</v>
      </c>
    </row>
    <row r="39" spans="1:11" ht="14.1" customHeight="1" x14ac:dyDescent="0.2">
      <c r="A39" s="306">
        <v>51</v>
      </c>
      <c r="B39" s="307" t="s">
        <v>258</v>
      </c>
      <c r="C39" s="308"/>
      <c r="D39" s="113">
        <v>10.462981847848257</v>
      </c>
      <c r="E39" s="115">
        <v>513</v>
      </c>
      <c r="F39" s="114">
        <v>462</v>
      </c>
      <c r="G39" s="114">
        <v>594</v>
      </c>
      <c r="H39" s="114">
        <v>443</v>
      </c>
      <c r="I39" s="140">
        <v>577</v>
      </c>
      <c r="J39" s="115">
        <v>-64</v>
      </c>
      <c r="K39" s="116">
        <v>-11.091854419410746</v>
      </c>
    </row>
    <row r="40" spans="1:11" ht="14.1" customHeight="1" x14ac:dyDescent="0.2">
      <c r="A40" s="306" t="s">
        <v>259</v>
      </c>
      <c r="B40" s="307" t="s">
        <v>260</v>
      </c>
      <c r="C40" s="308"/>
      <c r="D40" s="113">
        <v>9.3820110136651031</v>
      </c>
      <c r="E40" s="115">
        <v>460</v>
      </c>
      <c r="F40" s="114">
        <v>417</v>
      </c>
      <c r="G40" s="114">
        <v>566</v>
      </c>
      <c r="H40" s="114">
        <v>411</v>
      </c>
      <c r="I40" s="140">
        <v>539</v>
      </c>
      <c r="J40" s="115">
        <v>-79</v>
      </c>
      <c r="K40" s="116">
        <v>-14.656771799628942</v>
      </c>
    </row>
    <row r="41" spans="1:11" ht="14.1" customHeight="1" x14ac:dyDescent="0.2">
      <c r="A41" s="306"/>
      <c r="B41" s="307" t="s">
        <v>261</v>
      </c>
      <c r="C41" s="308"/>
      <c r="D41" s="113">
        <v>8.7905364062818681</v>
      </c>
      <c r="E41" s="115">
        <v>431</v>
      </c>
      <c r="F41" s="114">
        <v>392</v>
      </c>
      <c r="G41" s="114">
        <v>510</v>
      </c>
      <c r="H41" s="114">
        <v>387</v>
      </c>
      <c r="I41" s="140">
        <v>504</v>
      </c>
      <c r="J41" s="115">
        <v>-73</v>
      </c>
      <c r="K41" s="116">
        <v>-14.484126984126984</v>
      </c>
    </row>
    <row r="42" spans="1:11" ht="14.1" customHeight="1" x14ac:dyDescent="0.2">
      <c r="A42" s="306">
        <v>52</v>
      </c>
      <c r="B42" s="307" t="s">
        <v>262</v>
      </c>
      <c r="C42" s="308"/>
      <c r="D42" s="113">
        <v>6.3634509483989392</v>
      </c>
      <c r="E42" s="115">
        <v>312</v>
      </c>
      <c r="F42" s="114">
        <v>276</v>
      </c>
      <c r="G42" s="114">
        <v>269</v>
      </c>
      <c r="H42" s="114">
        <v>225</v>
      </c>
      <c r="I42" s="140">
        <v>307</v>
      </c>
      <c r="J42" s="115">
        <v>5</v>
      </c>
      <c r="K42" s="116">
        <v>1.6286644951140066</v>
      </c>
    </row>
    <row r="43" spans="1:11" ht="14.1" customHeight="1" x14ac:dyDescent="0.2">
      <c r="A43" s="306" t="s">
        <v>263</v>
      </c>
      <c r="B43" s="307" t="s">
        <v>264</v>
      </c>
      <c r="C43" s="308"/>
      <c r="D43" s="113">
        <v>5.2008974097491336</v>
      </c>
      <c r="E43" s="115">
        <v>255</v>
      </c>
      <c r="F43" s="114">
        <v>224</v>
      </c>
      <c r="G43" s="114">
        <v>235</v>
      </c>
      <c r="H43" s="114">
        <v>186</v>
      </c>
      <c r="I43" s="140">
        <v>258</v>
      </c>
      <c r="J43" s="115">
        <v>-3</v>
      </c>
      <c r="K43" s="116">
        <v>-1.1627906976744187</v>
      </c>
    </row>
    <row r="44" spans="1:11" ht="14.1" customHeight="1" x14ac:dyDescent="0.2">
      <c r="A44" s="306">
        <v>53</v>
      </c>
      <c r="B44" s="307" t="s">
        <v>265</v>
      </c>
      <c r="C44" s="308"/>
      <c r="D44" s="113">
        <v>0.69345298796655108</v>
      </c>
      <c r="E44" s="115">
        <v>34</v>
      </c>
      <c r="F44" s="114">
        <v>35</v>
      </c>
      <c r="G44" s="114">
        <v>31</v>
      </c>
      <c r="H44" s="114">
        <v>24</v>
      </c>
      <c r="I44" s="140">
        <v>47</v>
      </c>
      <c r="J44" s="115">
        <v>-13</v>
      </c>
      <c r="K44" s="116">
        <v>-27.659574468085108</v>
      </c>
    </row>
    <row r="45" spans="1:11" ht="14.1" customHeight="1" x14ac:dyDescent="0.2">
      <c r="A45" s="306" t="s">
        <v>266</v>
      </c>
      <c r="B45" s="307" t="s">
        <v>267</v>
      </c>
      <c r="C45" s="308"/>
      <c r="D45" s="113">
        <v>0.61187028349989803</v>
      </c>
      <c r="E45" s="115">
        <v>30</v>
      </c>
      <c r="F45" s="114">
        <v>33</v>
      </c>
      <c r="G45" s="114">
        <v>30</v>
      </c>
      <c r="H45" s="114">
        <v>23</v>
      </c>
      <c r="I45" s="140">
        <v>40</v>
      </c>
      <c r="J45" s="115">
        <v>-10</v>
      </c>
      <c r="K45" s="116">
        <v>-25</v>
      </c>
    </row>
    <row r="46" spans="1:11" ht="14.1" customHeight="1" x14ac:dyDescent="0.2">
      <c r="A46" s="306">
        <v>54</v>
      </c>
      <c r="B46" s="307" t="s">
        <v>268</v>
      </c>
      <c r="C46" s="308"/>
      <c r="D46" s="113">
        <v>2.5698551906995717</v>
      </c>
      <c r="E46" s="115">
        <v>126</v>
      </c>
      <c r="F46" s="114">
        <v>111</v>
      </c>
      <c r="G46" s="114">
        <v>98</v>
      </c>
      <c r="H46" s="114">
        <v>110</v>
      </c>
      <c r="I46" s="140">
        <v>146</v>
      </c>
      <c r="J46" s="115">
        <v>-20</v>
      </c>
      <c r="K46" s="116">
        <v>-13.698630136986301</v>
      </c>
    </row>
    <row r="47" spans="1:11" ht="14.1" customHeight="1" x14ac:dyDescent="0.2">
      <c r="A47" s="306">
        <v>61</v>
      </c>
      <c r="B47" s="307" t="s">
        <v>269</v>
      </c>
      <c r="C47" s="308"/>
      <c r="D47" s="113">
        <v>1.4276973281664287</v>
      </c>
      <c r="E47" s="115">
        <v>70</v>
      </c>
      <c r="F47" s="114">
        <v>62</v>
      </c>
      <c r="G47" s="114">
        <v>82</v>
      </c>
      <c r="H47" s="114">
        <v>54</v>
      </c>
      <c r="I47" s="140">
        <v>69</v>
      </c>
      <c r="J47" s="115">
        <v>1</v>
      </c>
      <c r="K47" s="116">
        <v>1.4492753623188406</v>
      </c>
    </row>
    <row r="48" spans="1:11" ht="14.1" customHeight="1" x14ac:dyDescent="0.2">
      <c r="A48" s="306">
        <v>62</v>
      </c>
      <c r="B48" s="307" t="s">
        <v>270</v>
      </c>
      <c r="C48" s="308"/>
      <c r="D48" s="113">
        <v>9.4024066897817669</v>
      </c>
      <c r="E48" s="115">
        <v>461</v>
      </c>
      <c r="F48" s="114">
        <v>249</v>
      </c>
      <c r="G48" s="114">
        <v>342</v>
      </c>
      <c r="H48" s="114">
        <v>297</v>
      </c>
      <c r="I48" s="140">
        <v>249</v>
      </c>
      <c r="J48" s="115">
        <v>212</v>
      </c>
      <c r="K48" s="116">
        <v>85.140562248995991</v>
      </c>
    </row>
    <row r="49" spans="1:11" ht="14.1" customHeight="1" x14ac:dyDescent="0.2">
      <c r="A49" s="306">
        <v>63</v>
      </c>
      <c r="B49" s="307" t="s">
        <v>271</v>
      </c>
      <c r="C49" s="308"/>
      <c r="D49" s="113">
        <v>3.2633081786661227</v>
      </c>
      <c r="E49" s="115">
        <v>160</v>
      </c>
      <c r="F49" s="114">
        <v>211</v>
      </c>
      <c r="G49" s="114">
        <v>167</v>
      </c>
      <c r="H49" s="114">
        <v>125</v>
      </c>
      <c r="I49" s="140">
        <v>164</v>
      </c>
      <c r="J49" s="115">
        <v>-4</v>
      </c>
      <c r="K49" s="116">
        <v>-2.4390243902439024</v>
      </c>
    </row>
    <row r="50" spans="1:11" ht="14.1" customHeight="1" x14ac:dyDescent="0.2">
      <c r="A50" s="306" t="s">
        <v>272</v>
      </c>
      <c r="B50" s="307" t="s">
        <v>273</v>
      </c>
      <c r="C50" s="308"/>
      <c r="D50" s="113">
        <v>0.67305731184988782</v>
      </c>
      <c r="E50" s="115">
        <v>33</v>
      </c>
      <c r="F50" s="114">
        <v>66</v>
      </c>
      <c r="G50" s="114">
        <v>59</v>
      </c>
      <c r="H50" s="114">
        <v>23</v>
      </c>
      <c r="I50" s="140">
        <v>48</v>
      </c>
      <c r="J50" s="115">
        <v>-15</v>
      </c>
      <c r="K50" s="116">
        <v>-31.25</v>
      </c>
    </row>
    <row r="51" spans="1:11" ht="14.1" customHeight="1" x14ac:dyDescent="0.2">
      <c r="A51" s="306" t="s">
        <v>274</v>
      </c>
      <c r="B51" s="307" t="s">
        <v>275</v>
      </c>
      <c r="C51" s="308"/>
      <c r="D51" s="113">
        <v>2.4270854578829288</v>
      </c>
      <c r="E51" s="115">
        <v>119</v>
      </c>
      <c r="F51" s="114">
        <v>130</v>
      </c>
      <c r="G51" s="114">
        <v>100</v>
      </c>
      <c r="H51" s="114">
        <v>92</v>
      </c>
      <c r="I51" s="140">
        <v>102</v>
      </c>
      <c r="J51" s="115">
        <v>17</v>
      </c>
      <c r="K51" s="116">
        <v>16.666666666666668</v>
      </c>
    </row>
    <row r="52" spans="1:11" ht="14.1" customHeight="1" x14ac:dyDescent="0.2">
      <c r="A52" s="306">
        <v>71</v>
      </c>
      <c r="B52" s="307" t="s">
        <v>276</v>
      </c>
      <c r="C52" s="308"/>
      <c r="D52" s="113">
        <v>6.3838466245156029</v>
      </c>
      <c r="E52" s="115">
        <v>313</v>
      </c>
      <c r="F52" s="114">
        <v>233</v>
      </c>
      <c r="G52" s="114">
        <v>284</v>
      </c>
      <c r="H52" s="114">
        <v>244</v>
      </c>
      <c r="I52" s="140">
        <v>342</v>
      </c>
      <c r="J52" s="115">
        <v>-29</v>
      </c>
      <c r="K52" s="116">
        <v>-8.4795321637426895</v>
      </c>
    </row>
    <row r="53" spans="1:11" ht="14.1" customHeight="1" x14ac:dyDescent="0.2">
      <c r="A53" s="306" t="s">
        <v>277</v>
      </c>
      <c r="B53" s="307" t="s">
        <v>278</v>
      </c>
      <c r="C53" s="308"/>
      <c r="D53" s="113">
        <v>1.9987762594330003</v>
      </c>
      <c r="E53" s="115">
        <v>98</v>
      </c>
      <c r="F53" s="114">
        <v>72</v>
      </c>
      <c r="G53" s="114">
        <v>110</v>
      </c>
      <c r="H53" s="114">
        <v>85</v>
      </c>
      <c r="I53" s="140">
        <v>117</v>
      </c>
      <c r="J53" s="115">
        <v>-19</v>
      </c>
      <c r="K53" s="116">
        <v>-16.239316239316238</v>
      </c>
    </row>
    <row r="54" spans="1:11" ht="14.1" customHeight="1" x14ac:dyDescent="0.2">
      <c r="A54" s="306" t="s">
        <v>279</v>
      </c>
      <c r="B54" s="307" t="s">
        <v>280</v>
      </c>
      <c r="C54" s="308"/>
      <c r="D54" s="113">
        <v>3.5896389965327349</v>
      </c>
      <c r="E54" s="115">
        <v>176</v>
      </c>
      <c r="F54" s="114">
        <v>139</v>
      </c>
      <c r="G54" s="114">
        <v>147</v>
      </c>
      <c r="H54" s="114">
        <v>133</v>
      </c>
      <c r="I54" s="140">
        <v>194</v>
      </c>
      <c r="J54" s="115">
        <v>-18</v>
      </c>
      <c r="K54" s="116">
        <v>-9.2783505154639183</v>
      </c>
    </row>
    <row r="55" spans="1:11" ht="14.1" customHeight="1" x14ac:dyDescent="0.2">
      <c r="A55" s="306">
        <v>72</v>
      </c>
      <c r="B55" s="307" t="s">
        <v>281</v>
      </c>
      <c r="C55" s="308"/>
      <c r="D55" s="113">
        <v>1.4888843565164185</v>
      </c>
      <c r="E55" s="115">
        <v>73</v>
      </c>
      <c r="F55" s="114">
        <v>51</v>
      </c>
      <c r="G55" s="114">
        <v>51</v>
      </c>
      <c r="H55" s="114">
        <v>60</v>
      </c>
      <c r="I55" s="140">
        <v>70</v>
      </c>
      <c r="J55" s="115">
        <v>3</v>
      </c>
      <c r="K55" s="116">
        <v>4.2857142857142856</v>
      </c>
    </row>
    <row r="56" spans="1:11" ht="14.1" customHeight="1" x14ac:dyDescent="0.2">
      <c r="A56" s="306" t="s">
        <v>282</v>
      </c>
      <c r="B56" s="307" t="s">
        <v>283</v>
      </c>
      <c r="C56" s="308"/>
      <c r="D56" s="113">
        <v>0.44870487456659186</v>
      </c>
      <c r="E56" s="115">
        <v>22</v>
      </c>
      <c r="F56" s="114">
        <v>8</v>
      </c>
      <c r="G56" s="114">
        <v>15</v>
      </c>
      <c r="H56" s="114">
        <v>14</v>
      </c>
      <c r="I56" s="140">
        <v>24</v>
      </c>
      <c r="J56" s="115">
        <v>-2</v>
      </c>
      <c r="K56" s="116">
        <v>-8.3333333333333339</v>
      </c>
    </row>
    <row r="57" spans="1:11" ht="14.1" customHeight="1" x14ac:dyDescent="0.2">
      <c r="A57" s="306" t="s">
        <v>284</v>
      </c>
      <c r="B57" s="307" t="s">
        <v>285</v>
      </c>
      <c r="C57" s="308"/>
      <c r="D57" s="113">
        <v>0.7954313685498674</v>
      </c>
      <c r="E57" s="115">
        <v>39</v>
      </c>
      <c r="F57" s="114">
        <v>30</v>
      </c>
      <c r="G57" s="114">
        <v>25</v>
      </c>
      <c r="H57" s="114">
        <v>31</v>
      </c>
      <c r="I57" s="140">
        <v>37</v>
      </c>
      <c r="J57" s="115">
        <v>2</v>
      </c>
      <c r="K57" s="116">
        <v>5.4054054054054053</v>
      </c>
    </row>
    <row r="58" spans="1:11" ht="14.1" customHeight="1" x14ac:dyDescent="0.2">
      <c r="A58" s="306">
        <v>73</v>
      </c>
      <c r="B58" s="307" t="s">
        <v>286</v>
      </c>
      <c r="C58" s="308"/>
      <c r="D58" s="113">
        <v>1.6316540893330613</v>
      </c>
      <c r="E58" s="115">
        <v>80</v>
      </c>
      <c r="F58" s="114">
        <v>49</v>
      </c>
      <c r="G58" s="114">
        <v>77</v>
      </c>
      <c r="H58" s="114">
        <v>60</v>
      </c>
      <c r="I58" s="140">
        <v>54</v>
      </c>
      <c r="J58" s="115">
        <v>26</v>
      </c>
      <c r="K58" s="116">
        <v>48.148148148148145</v>
      </c>
    </row>
    <row r="59" spans="1:11" ht="14.1" customHeight="1" x14ac:dyDescent="0.2">
      <c r="A59" s="306" t="s">
        <v>287</v>
      </c>
      <c r="B59" s="307" t="s">
        <v>288</v>
      </c>
      <c r="C59" s="308"/>
      <c r="D59" s="113">
        <v>1.3869059759331022</v>
      </c>
      <c r="E59" s="115">
        <v>68</v>
      </c>
      <c r="F59" s="114">
        <v>42</v>
      </c>
      <c r="G59" s="114">
        <v>68</v>
      </c>
      <c r="H59" s="114">
        <v>49</v>
      </c>
      <c r="I59" s="140">
        <v>47</v>
      </c>
      <c r="J59" s="115">
        <v>21</v>
      </c>
      <c r="K59" s="116">
        <v>44.680851063829785</v>
      </c>
    </row>
    <row r="60" spans="1:11" ht="14.1" customHeight="1" x14ac:dyDescent="0.2">
      <c r="A60" s="306">
        <v>81</v>
      </c>
      <c r="B60" s="307" t="s">
        <v>289</v>
      </c>
      <c r="C60" s="308"/>
      <c r="D60" s="113">
        <v>6.3226595961656127</v>
      </c>
      <c r="E60" s="115">
        <v>310</v>
      </c>
      <c r="F60" s="114">
        <v>301</v>
      </c>
      <c r="G60" s="114">
        <v>333</v>
      </c>
      <c r="H60" s="114">
        <v>270</v>
      </c>
      <c r="I60" s="140">
        <v>327</v>
      </c>
      <c r="J60" s="115">
        <v>-17</v>
      </c>
      <c r="K60" s="116">
        <v>-5.1987767584097861</v>
      </c>
    </row>
    <row r="61" spans="1:11" ht="14.1" customHeight="1" x14ac:dyDescent="0.2">
      <c r="A61" s="306" t="s">
        <v>290</v>
      </c>
      <c r="B61" s="307" t="s">
        <v>291</v>
      </c>
      <c r="C61" s="308"/>
      <c r="D61" s="113">
        <v>0.89740974913318372</v>
      </c>
      <c r="E61" s="115">
        <v>44</v>
      </c>
      <c r="F61" s="114">
        <v>50</v>
      </c>
      <c r="G61" s="114">
        <v>42</v>
      </c>
      <c r="H61" s="114">
        <v>70</v>
      </c>
      <c r="I61" s="140">
        <v>52</v>
      </c>
      <c r="J61" s="115">
        <v>-8</v>
      </c>
      <c r="K61" s="116">
        <v>-15.384615384615385</v>
      </c>
    </row>
    <row r="62" spans="1:11" ht="14.1" customHeight="1" x14ac:dyDescent="0.2">
      <c r="A62" s="306" t="s">
        <v>292</v>
      </c>
      <c r="B62" s="307" t="s">
        <v>293</v>
      </c>
      <c r="C62" s="308"/>
      <c r="D62" s="113">
        <v>2.1007546400163166</v>
      </c>
      <c r="E62" s="115">
        <v>103</v>
      </c>
      <c r="F62" s="114">
        <v>122</v>
      </c>
      <c r="G62" s="114">
        <v>161</v>
      </c>
      <c r="H62" s="114">
        <v>80</v>
      </c>
      <c r="I62" s="140">
        <v>130</v>
      </c>
      <c r="J62" s="115">
        <v>-27</v>
      </c>
      <c r="K62" s="116">
        <v>-20.76923076923077</v>
      </c>
    </row>
    <row r="63" spans="1:11" ht="14.1" customHeight="1" x14ac:dyDescent="0.2">
      <c r="A63" s="306"/>
      <c r="B63" s="307" t="s">
        <v>294</v>
      </c>
      <c r="C63" s="308"/>
      <c r="D63" s="113">
        <v>1.835610850499694</v>
      </c>
      <c r="E63" s="115">
        <v>90</v>
      </c>
      <c r="F63" s="114">
        <v>108</v>
      </c>
      <c r="G63" s="114">
        <v>134</v>
      </c>
      <c r="H63" s="114">
        <v>69</v>
      </c>
      <c r="I63" s="140">
        <v>119</v>
      </c>
      <c r="J63" s="115">
        <v>-29</v>
      </c>
      <c r="K63" s="116">
        <v>-24.369747899159663</v>
      </c>
    </row>
    <row r="64" spans="1:11" ht="14.1" customHeight="1" x14ac:dyDescent="0.2">
      <c r="A64" s="306" t="s">
        <v>295</v>
      </c>
      <c r="B64" s="307" t="s">
        <v>296</v>
      </c>
      <c r="C64" s="308"/>
      <c r="D64" s="113">
        <v>1.6928411176830511</v>
      </c>
      <c r="E64" s="115">
        <v>83</v>
      </c>
      <c r="F64" s="114">
        <v>82</v>
      </c>
      <c r="G64" s="114">
        <v>84</v>
      </c>
      <c r="H64" s="114">
        <v>64</v>
      </c>
      <c r="I64" s="140">
        <v>54</v>
      </c>
      <c r="J64" s="115">
        <v>29</v>
      </c>
      <c r="K64" s="116">
        <v>53.703703703703702</v>
      </c>
    </row>
    <row r="65" spans="1:11" ht="14.1" customHeight="1" x14ac:dyDescent="0.2">
      <c r="A65" s="306" t="s">
        <v>297</v>
      </c>
      <c r="B65" s="307" t="s">
        <v>298</v>
      </c>
      <c r="C65" s="308"/>
      <c r="D65" s="113">
        <v>0.63226595961656129</v>
      </c>
      <c r="E65" s="115">
        <v>31</v>
      </c>
      <c r="F65" s="114">
        <v>22</v>
      </c>
      <c r="G65" s="114">
        <v>19</v>
      </c>
      <c r="H65" s="114">
        <v>25</v>
      </c>
      <c r="I65" s="140">
        <v>29</v>
      </c>
      <c r="J65" s="115">
        <v>2</v>
      </c>
      <c r="K65" s="116">
        <v>6.8965517241379306</v>
      </c>
    </row>
    <row r="66" spans="1:11" ht="14.1" customHeight="1" x14ac:dyDescent="0.2">
      <c r="A66" s="306">
        <v>82</v>
      </c>
      <c r="B66" s="307" t="s">
        <v>299</v>
      </c>
      <c r="C66" s="308"/>
      <c r="D66" s="113">
        <v>3.2633081786661227</v>
      </c>
      <c r="E66" s="115">
        <v>160</v>
      </c>
      <c r="F66" s="114">
        <v>167</v>
      </c>
      <c r="G66" s="114">
        <v>188</v>
      </c>
      <c r="H66" s="114">
        <v>136</v>
      </c>
      <c r="I66" s="140">
        <v>137</v>
      </c>
      <c r="J66" s="115">
        <v>23</v>
      </c>
      <c r="K66" s="116">
        <v>16.788321167883211</v>
      </c>
    </row>
    <row r="67" spans="1:11" ht="14.1" customHeight="1" x14ac:dyDescent="0.2">
      <c r="A67" s="306" t="s">
        <v>300</v>
      </c>
      <c r="B67" s="307" t="s">
        <v>301</v>
      </c>
      <c r="C67" s="308"/>
      <c r="D67" s="113">
        <v>2.4066897817662656</v>
      </c>
      <c r="E67" s="115">
        <v>118</v>
      </c>
      <c r="F67" s="114">
        <v>135</v>
      </c>
      <c r="G67" s="114">
        <v>154</v>
      </c>
      <c r="H67" s="114">
        <v>109</v>
      </c>
      <c r="I67" s="140">
        <v>108</v>
      </c>
      <c r="J67" s="115">
        <v>10</v>
      </c>
      <c r="K67" s="116">
        <v>9.2592592592592595</v>
      </c>
    </row>
    <row r="68" spans="1:11" ht="14.1" customHeight="1" x14ac:dyDescent="0.2">
      <c r="A68" s="306" t="s">
        <v>302</v>
      </c>
      <c r="B68" s="307" t="s">
        <v>303</v>
      </c>
      <c r="C68" s="308"/>
      <c r="D68" s="113">
        <v>0.5710789312665715</v>
      </c>
      <c r="E68" s="115">
        <v>28</v>
      </c>
      <c r="F68" s="114">
        <v>24</v>
      </c>
      <c r="G68" s="114">
        <v>15</v>
      </c>
      <c r="H68" s="114">
        <v>18</v>
      </c>
      <c r="I68" s="140">
        <v>20</v>
      </c>
      <c r="J68" s="115">
        <v>8</v>
      </c>
      <c r="K68" s="116">
        <v>40</v>
      </c>
    </row>
    <row r="69" spans="1:11" ht="14.1" customHeight="1" x14ac:dyDescent="0.2">
      <c r="A69" s="306">
        <v>83</v>
      </c>
      <c r="B69" s="307" t="s">
        <v>304</v>
      </c>
      <c r="C69" s="308"/>
      <c r="D69" s="113">
        <v>4.2830919844992863</v>
      </c>
      <c r="E69" s="115">
        <v>210</v>
      </c>
      <c r="F69" s="114">
        <v>144</v>
      </c>
      <c r="G69" s="114">
        <v>273</v>
      </c>
      <c r="H69" s="114">
        <v>153</v>
      </c>
      <c r="I69" s="140">
        <v>275</v>
      </c>
      <c r="J69" s="115">
        <v>-65</v>
      </c>
      <c r="K69" s="116">
        <v>-23.636363636363637</v>
      </c>
    </row>
    <row r="70" spans="1:11" ht="14.1" customHeight="1" x14ac:dyDescent="0.2">
      <c r="A70" s="306" t="s">
        <v>305</v>
      </c>
      <c r="B70" s="307" t="s">
        <v>306</v>
      </c>
      <c r="C70" s="308"/>
      <c r="D70" s="113">
        <v>3.6100346726493981</v>
      </c>
      <c r="E70" s="115">
        <v>177</v>
      </c>
      <c r="F70" s="114">
        <v>120</v>
      </c>
      <c r="G70" s="114">
        <v>242</v>
      </c>
      <c r="H70" s="114">
        <v>120</v>
      </c>
      <c r="I70" s="140">
        <v>243</v>
      </c>
      <c r="J70" s="115">
        <v>-66</v>
      </c>
      <c r="K70" s="116">
        <v>-27.160493827160494</v>
      </c>
    </row>
    <row r="71" spans="1:11" ht="14.1" customHeight="1" x14ac:dyDescent="0.2">
      <c r="A71" s="306"/>
      <c r="B71" s="307" t="s">
        <v>307</v>
      </c>
      <c r="C71" s="308"/>
      <c r="D71" s="113">
        <v>2.3251070772996125</v>
      </c>
      <c r="E71" s="115">
        <v>114</v>
      </c>
      <c r="F71" s="114">
        <v>69</v>
      </c>
      <c r="G71" s="114">
        <v>159</v>
      </c>
      <c r="H71" s="114">
        <v>67</v>
      </c>
      <c r="I71" s="140">
        <v>180</v>
      </c>
      <c r="J71" s="115">
        <v>-66</v>
      </c>
      <c r="K71" s="116">
        <v>-36.666666666666664</v>
      </c>
    </row>
    <row r="72" spans="1:11" ht="14.1" customHeight="1" x14ac:dyDescent="0.2">
      <c r="A72" s="306">
        <v>84</v>
      </c>
      <c r="B72" s="307" t="s">
        <v>308</v>
      </c>
      <c r="C72" s="308"/>
      <c r="D72" s="113">
        <v>1.2645319192331226</v>
      </c>
      <c r="E72" s="115">
        <v>62</v>
      </c>
      <c r="F72" s="114">
        <v>55</v>
      </c>
      <c r="G72" s="114">
        <v>109</v>
      </c>
      <c r="H72" s="114">
        <v>79</v>
      </c>
      <c r="I72" s="140">
        <v>99</v>
      </c>
      <c r="J72" s="115">
        <v>-37</v>
      </c>
      <c r="K72" s="116">
        <v>-37.373737373737377</v>
      </c>
    </row>
    <row r="73" spans="1:11" ht="14.1" customHeight="1" x14ac:dyDescent="0.2">
      <c r="A73" s="306" t="s">
        <v>309</v>
      </c>
      <c r="B73" s="307" t="s">
        <v>310</v>
      </c>
      <c r="C73" s="308"/>
      <c r="D73" s="113">
        <v>0.67305731184988782</v>
      </c>
      <c r="E73" s="115">
        <v>33</v>
      </c>
      <c r="F73" s="114">
        <v>27</v>
      </c>
      <c r="G73" s="114">
        <v>80</v>
      </c>
      <c r="H73" s="114">
        <v>55</v>
      </c>
      <c r="I73" s="140">
        <v>71</v>
      </c>
      <c r="J73" s="115">
        <v>-38</v>
      </c>
      <c r="K73" s="116">
        <v>-53.521126760563384</v>
      </c>
    </row>
    <row r="74" spans="1:11" ht="14.1" customHeight="1" x14ac:dyDescent="0.2">
      <c r="A74" s="306" t="s">
        <v>311</v>
      </c>
      <c r="B74" s="307" t="s">
        <v>312</v>
      </c>
      <c r="C74" s="308"/>
      <c r="D74" s="113">
        <v>0.14276973281664287</v>
      </c>
      <c r="E74" s="115">
        <v>7</v>
      </c>
      <c r="F74" s="114">
        <v>3</v>
      </c>
      <c r="G74" s="114">
        <v>10</v>
      </c>
      <c r="H74" s="114">
        <v>4</v>
      </c>
      <c r="I74" s="140">
        <v>4</v>
      </c>
      <c r="J74" s="115">
        <v>3</v>
      </c>
      <c r="K74" s="116">
        <v>75</v>
      </c>
    </row>
    <row r="75" spans="1:11" ht="14.1" customHeight="1" x14ac:dyDescent="0.2">
      <c r="A75" s="306" t="s">
        <v>313</v>
      </c>
      <c r="B75" s="307" t="s">
        <v>314</v>
      </c>
      <c r="C75" s="308"/>
      <c r="D75" s="113">
        <v>8.1582704466653069E-2</v>
      </c>
      <c r="E75" s="115">
        <v>4</v>
      </c>
      <c r="F75" s="114">
        <v>4</v>
      </c>
      <c r="G75" s="114">
        <v>3</v>
      </c>
      <c r="H75" s="114" t="s">
        <v>513</v>
      </c>
      <c r="I75" s="140" t="s">
        <v>513</v>
      </c>
      <c r="J75" s="115" t="s">
        <v>513</v>
      </c>
      <c r="K75" s="116" t="s">
        <v>513</v>
      </c>
    </row>
    <row r="76" spans="1:11" ht="14.1" customHeight="1" x14ac:dyDescent="0.2">
      <c r="A76" s="306">
        <v>91</v>
      </c>
      <c r="B76" s="307" t="s">
        <v>315</v>
      </c>
      <c r="C76" s="308"/>
      <c r="D76" s="113">
        <v>0.14276973281664287</v>
      </c>
      <c r="E76" s="115">
        <v>7</v>
      </c>
      <c r="F76" s="114">
        <v>5</v>
      </c>
      <c r="G76" s="114" t="s">
        <v>513</v>
      </c>
      <c r="H76" s="114" t="s">
        <v>513</v>
      </c>
      <c r="I76" s="140">
        <v>5</v>
      </c>
      <c r="J76" s="115">
        <v>2</v>
      </c>
      <c r="K76" s="116">
        <v>40</v>
      </c>
    </row>
    <row r="77" spans="1:11" ht="14.1" customHeight="1" x14ac:dyDescent="0.2">
      <c r="A77" s="306">
        <v>92</v>
      </c>
      <c r="B77" s="307" t="s">
        <v>316</v>
      </c>
      <c r="C77" s="308"/>
      <c r="D77" s="113">
        <v>0.93820110136651025</v>
      </c>
      <c r="E77" s="115">
        <v>46</v>
      </c>
      <c r="F77" s="114">
        <v>40</v>
      </c>
      <c r="G77" s="114">
        <v>38</v>
      </c>
      <c r="H77" s="114">
        <v>41</v>
      </c>
      <c r="I77" s="140">
        <v>43</v>
      </c>
      <c r="J77" s="115">
        <v>3</v>
      </c>
      <c r="K77" s="116">
        <v>6.9767441860465116</v>
      </c>
    </row>
    <row r="78" spans="1:11" ht="14.1" customHeight="1" x14ac:dyDescent="0.2">
      <c r="A78" s="306">
        <v>93</v>
      </c>
      <c r="B78" s="307" t="s">
        <v>317</v>
      </c>
      <c r="C78" s="308"/>
      <c r="D78" s="113">
        <v>0.14276973281664287</v>
      </c>
      <c r="E78" s="115">
        <v>7</v>
      </c>
      <c r="F78" s="114" t="s">
        <v>513</v>
      </c>
      <c r="G78" s="114" t="s">
        <v>513</v>
      </c>
      <c r="H78" s="114" t="s">
        <v>513</v>
      </c>
      <c r="I78" s="140">
        <v>8</v>
      </c>
      <c r="J78" s="115">
        <v>-1</v>
      </c>
      <c r="K78" s="116">
        <v>-12.5</v>
      </c>
    </row>
    <row r="79" spans="1:11" ht="14.1" customHeight="1" x14ac:dyDescent="0.2">
      <c r="A79" s="306">
        <v>94</v>
      </c>
      <c r="B79" s="307" t="s">
        <v>318</v>
      </c>
      <c r="C79" s="308"/>
      <c r="D79" s="113">
        <v>0.28553946563328575</v>
      </c>
      <c r="E79" s="115">
        <v>14</v>
      </c>
      <c r="F79" s="114">
        <v>5</v>
      </c>
      <c r="G79" s="114">
        <v>12</v>
      </c>
      <c r="H79" s="114">
        <v>7</v>
      </c>
      <c r="I79" s="140">
        <v>10</v>
      </c>
      <c r="J79" s="115">
        <v>4</v>
      </c>
      <c r="K79" s="116">
        <v>40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0.75464001631654087</v>
      </c>
      <c r="E81" s="143">
        <v>37</v>
      </c>
      <c r="F81" s="144">
        <v>50</v>
      </c>
      <c r="G81" s="144">
        <v>97</v>
      </c>
      <c r="H81" s="144">
        <v>27</v>
      </c>
      <c r="I81" s="145">
        <v>36</v>
      </c>
      <c r="J81" s="143">
        <v>1</v>
      </c>
      <c r="K81" s="146">
        <v>2.7777777777777777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60313</v>
      </c>
      <c r="C10" s="114">
        <v>30762</v>
      </c>
      <c r="D10" s="114">
        <v>29551</v>
      </c>
      <c r="E10" s="114">
        <v>47224</v>
      </c>
      <c r="F10" s="114">
        <v>11617</v>
      </c>
      <c r="G10" s="114">
        <v>7219</v>
      </c>
      <c r="H10" s="114">
        <v>18309</v>
      </c>
      <c r="I10" s="115">
        <v>10065</v>
      </c>
      <c r="J10" s="114">
        <v>7821</v>
      </c>
      <c r="K10" s="114">
        <v>2244</v>
      </c>
      <c r="L10" s="423">
        <v>4529</v>
      </c>
      <c r="M10" s="424">
        <v>5077</v>
      </c>
    </row>
    <row r="11" spans="1:13" ht="11.1" customHeight="1" x14ac:dyDescent="0.2">
      <c r="A11" s="422" t="s">
        <v>387</v>
      </c>
      <c r="B11" s="115">
        <v>62001</v>
      </c>
      <c r="C11" s="114">
        <v>31867</v>
      </c>
      <c r="D11" s="114">
        <v>30134</v>
      </c>
      <c r="E11" s="114">
        <v>48538</v>
      </c>
      <c r="F11" s="114">
        <v>11997</v>
      </c>
      <c r="G11" s="114">
        <v>7300</v>
      </c>
      <c r="H11" s="114">
        <v>18920</v>
      </c>
      <c r="I11" s="115">
        <v>10463</v>
      </c>
      <c r="J11" s="114">
        <v>8059</v>
      </c>
      <c r="K11" s="114">
        <v>2404</v>
      </c>
      <c r="L11" s="423">
        <v>4679</v>
      </c>
      <c r="M11" s="424">
        <v>3134</v>
      </c>
    </row>
    <row r="12" spans="1:13" ht="11.1" customHeight="1" x14ac:dyDescent="0.2">
      <c r="A12" s="422" t="s">
        <v>388</v>
      </c>
      <c r="B12" s="115">
        <v>62855</v>
      </c>
      <c r="C12" s="114">
        <v>32455</v>
      </c>
      <c r="D12" s="114">
        <v>30400</v>
      </c>
      <c r="E12" s="114">
        <v>49310</v>
      </c>
      <c r="F12" s="114">
        <v>12026</v>
      </c>
      <c r="G12" s="114">
        <v>7682</v>
      </c>
      <c r="H12" s="114">
        <v>19339</v>
      </c>
      <c r="I12" s="115">
        <v>10450</v>
      </c>
      <c r="J12" s="114">
        <v>7987</v>
      </c>
      <c r="K12" s="114">
        <v>2463</v>
      </c>
      <c r="L12" s="423">
        <v>5877</v>
      </c>
      <c r="M12" s="424">
        <v>5123</v>
      </c>
    </row>
    <row r="13" spans="1:13" s="110" customFormat="1" ht="11.1" customHeight="1" x14ac:dyDescent="0.2">
      <c r="A13" s="422" t="s">
        <v>389</v>
      </c>
      <c r="B13" s="115">
        <v>61266</v>
      </c>
      <c r="C13" s="114">
        <v>31377</v>
      </c>
      <c r="D13" s="114">
        <v>29889</v>
      </c>
      <c r="E13" s="114">
        <v>47893</v>
      </c>
      <c r="F13" s="114">
        <v>11878</v>
      </c>
      <c r="G13" s="114">
        <v>7304</v>
      </c>
      <c r="H13" s="114">
        <v>19152</v>
      </c>
      <c r="I13" s="115">
        <v>10731</v>
      </c>
      <c r="J13" s="114">
        <v>8285</v>
      </c>
      <c r="K13" s="114">
        <v>2446</v>
      </c>
      <c r="L13" s="423">
        <v>3120</v>
      </c>
      <c r="M13" s="424">
        <v>4576</v>
      </c>
    </row>
    <row r="14" spans="1:13" ht="15" customHeight="1" x14ac:dyDescent="0.2">
      <c r="A14" s="422" t="s">
        <v>390</v>
      </c>
      <c r="B14" s="115">
        <v>61205</v>
      </c>
      <c r="C14" s="114">
        <v>31417</v>
      </c>
      <c r="D14" s="114">
        <v>29788</v>
      </c>
      <c r="E14" s="114">
        <v>46517</v>
      </c>
      <c r="F14" s="114">
        <v>13331</v>
      </c>
      <c r="G14" s="114">
        <v>6966</v>
      </c>
      <c r="H14" s="114">
        <v>19417</v>
      </c>
      <c r="I14" s="115">
        <v>10739</v>
      </c>
      <c r="J14" s="114">
        <v>8331</v>
      </c>
      <c r="K14" s="114">
        <v>2408</v>
      </c>
      <c r="L14" s="423">
        <v>4457</v>
      </c>
      <c r="M14" s="424">
        <v>4739</v>
      </c>
    </row>
    <row r="15" spans="1:13" ht="11.1" customHeight="1" x14ac:dyDescent="0.2">
      <c r="A15" s="422" t="s">
        <v>387</v>
      </c>
      <c r="B15" s="115">
        <v>62520</v>
      </c>
      <c r="C15" s="114">
        <v>32306</v>
      </c>
      <c r="D15" s="114">
        <v>30214</v>
      </c>
      <c r="E15" s="114">
        <v>47203</v>
      </c>
      <c r="F15" s="114">
        <v>13995</v>
      </c>
      <c r="G15" s="114">
        <v>6962</v>
      </c>
      <c r="H15" s="114">
        <v>19991</v>
      </c>
      <c r="I15" s="115">
        <v>10518</v>
      </c>
      <c r="J15" s="114">
        <v>8020</v>
      </c>
      <c r="K15" s="114">
        <v>2498</v>
      </c>
      <c r="L15" s="423">
        <v>4943</v>
      </c>
      <c r="M15" s="424">
        <v>3681</v>
      </c>
    </row>
    <row r="16" spans="1:13" ht="11.1" customHeight="1" x14ac:dyDescent="0.2">
      <c r="A16" s="422" t="s">
        <v>388</v>
      </c>
      <c r="B16" s="115">
        <v>63461</v>
      </c>
      <c r="C16" s="114">
        <v>32935</v>
      </c>
      <c r="D16" s="114">
        <v>30526</v>
      </c>
      <c r="E16" s="114">
        <v>48108</v>
      </c>
      <c r="F16" s="114">
        <v>14171</v>
      </c>
      <c r="G16" s="114">
        <v>7305</v>
      </c>
      <c r="H16" s="114">
        <v>20399</v>
      </c>
      <c r="I16" s="115">
        <v>10444</v>
      </c>
      <c r="J16" s="114">
        <v>7891</v>
      </c>
      <c r="K16" s="114">
        <v>2553</v>
      </c>
      <c r="L16" s="423">
        <v>5767</v>
      </c>
      <c r="M16" s="424">
        <v>4969</v>
      </c>
    </row>
    <row r="17" spans="1:13" s="110" customFormat="1" ht="11.1" customHeight="1" x14ac:dyDescent="0.2">
      <c r="A17" s="422" t="s">
        <v>389</v>
      </c>
      <c r="B17" s="115">
        <v>62639</v>
      </c>
      <c r="C17" s="114">
        <v>32340</v>
      </c>
      <c r="D17" s="114">
        <v>30299</v>
      </c>
      <c r="E17" s="114">
        <v>48515</v>
      </c>
      <c r="F17" s="114">
        <v>14007</v>
      </c>
      <c r="G17" s="114">
        <v>7175</v>
      </c>
      <c r="H17" s="114">
        <v>20422</v>
      </c>
      <c r="I17" s="115">
        <v>10351</v>
      </c>
      <c r="J17" s="114">
        <v>7816</v>
      </c>
      <c r="K17" s="114">
        <v>2535</v>
      </c>
      <c r="L17" s="423">
        <v>2994</v>
      </c>
      <c r="M17" s="424">
        <v>4386</v>
      </c>
    </row>
    <row r="18" spans="1:13" ht="15" customHeight="1" x14ac:dyDescent="0.2">
      <c r="A18" s="422" t="s">
        <v>391</v>
      </c>
      <c r="B18" s="115">
        <v>62452</v>
      </c>
      <c r="C18" s="114">
        <v>32154</v>
      </c>
      <c r="D18" s="114">
        <v>30298</v>
      </c>
      <c r="E18" s="114">
        <v>48017</v>
      </c>
      <c r="F18" s="114">
        <v>14278</v>
      </c>
      <c r="G18" s="114">
        <v>6803</v>
      </c>
      <c r="H18" s="114">
        <v>20621</v>
      </c>
      <c r="I18" s="115">
        <v>9830</v>
      </c>
      <c r="J18" s="114">
        <v>7441</v>
      </c>
      <c r="K18" s="114">
        <v>2389</v>
      </c>
      <c r="L18" s="423">
        <v>5100</v>
      </c>
      <c r="M18" s="424">
        <v>5381</v>
      </c>
    </row>
    <row r="19" spans="1:13" ht="11.1" customHeight="1" x14ac:dyDescent="0.2">
      <c r="A19" s="422" t="s">
        <v>387</v>
      </c>
      <c r="B19" s="115">
        <v>63412</v>
      </c>
      <c r="C19" s="114">
        <v>32800</v>
      </c>
      <c r="D19" s="114">
        <v>30612</v>
      </c>
      <c r="E19" s="114">
        <v>48553</v>
      </c>
      <c r="F19" s="114">
        <v>14728</v>
      </c>
      <c r="G19" s="114">
        <v>6664</v>
      </c>
      <c r="H19" s="114">
        <v>21254</v>
      </c>
      <c r="I19" s="115">
        <v>10234</v>
      </c>
      <c r="J19" s="114">
        <v>7688</v>
      </c>
      <c r="K19" s="114">
        <v>2546</v>
      </c>
      <c r="L19" s="423">
        <v>4423</v>
      </c>
      <c r="M19" s="424">
        <v>3506</v>
      </c>
    </row>
    <row r="20" spans="1:13" ht="11.1" customHeight="1" x14ac:dyDescent="0.2">
      <c r="A20" s="422" t="s">
        <v>388</v>
      </c>
      <c r="B20" s="115">
        <v>64067</v>
      </c>
      <c r="C20" s="114">
        <v>33180</v>
      </c>
      <c r="D20" s="114">
        <v>30887</v>
      </c>
      <c r="E20" s="114">
        <v>49012</v>
      </c>
      <c r="F20" s="114">
        <v>14929</v>
      </c>
      <c r="G20" s="114">
        <v>6950</v>
      </c>
      <c r="H20" s="114">
        <v>21607</v>
      </c>
      <c r="I20" s="115">
        <v>10343</v>
      </c>
      <c r="J20" s="114">
        <v>7631</v>
      </c>
      <c r="K20" s="114">
        <v>2712</v>
      </c>
      <c r="L20" s="423">
        <v>5404</v>
      </c>
      <c r="M20" s="424">
        <v>4900</v>
      </c>
    </row>
    <row r="21" spans="1:13" s="110" customFormat="1" ht="11.1" customHeight="1" x14ac:dyDescent="0.2">
      <c r="A21" s="422" t="s">
        <v>389</v>
      </c>
      <c r="B21" s="115">
        <v>62892</v>
      </c>
      <c r="C21" s="114">
        <v>32192</v>
      </c>
      <c r="D21" s="114">
        <v>30700</v>
      </c>
      <c r="E21" s="114">
        <v>48270</v>
      </c>
      <c r="F21" s="114">
        <v>14558</v>
      </c>
      <c r="G21" s="114">
        <v>6497</v>
      </c>
      <c r="H21" s="114">
        <v>21609</v>
      </c>
      <c r="I21" s="115">
        <v>11023</v>
      </c>
      <c r="J21" s="114">
        <v>8281</v>
      </c>
      <c r="K21" s="114">
        <v>2742</v>
      </c>
      <c r="L21" s="423">
        <v>3779</v>
      </c>
      <c r="M21" s="424">
        <v>5044</v>
      </c>
    </row>
    <row r="22" spans="1:13" ht="15" customHeight="1" x14ac:dyDescent="0.2">
      <c r="A22" s="422" t="s">
        <v>392</v>
      </c>
      <c r="B22" s="115">
        <v>62344</v>
      </c>
      <c r="C22" s="114">
        <v>31798</v>
      </c>
      <c r="D22" s="114">
        <v>30546</v>
      </c>
      <c r="E22" s="114">
        <v>47537</v>
      </c>
      <c r="F22" s="114">
        <v>14405</v>
      </c>
      <c r="G22" s="114">
        <v>6102</v>
      </c>
      <c r="H22" s="114">
        <v>21738</v>
      </c>
      <c r="I22" s="115">
        <v>9992</v>
      </c>
      <c r="J22" s="114">
        <v>7445</v>
      </c>
      <c r="K22" s="114">
        <v>2547</v>
      </c>
      <c r="L22" s="423">
        <v>4320</v>
      </c>
      <c r="M22" s="424">
        <v>4837</v>
      </c>
    </row>
    <row r="23" spans="1:13" ht="11.1" customHeight="1" x14ac:dyDescent="0.2">
      <c r="A23" s="422" t="s">
        <v>387</v>
      </c>
      <c r="B23" s="115">
        <v>63265</v>
      </c>
      <c r="C23" s="114">
        <v>32618</v>
      </c>
      <c r="D23" s="114">
        <v>30647</v>
      </c>
      <c r="E23" s="114">
        <v>48261</v>
      </c>
      <c r="F23" s="114">
        <v>14560</v>
      </c>
      <c r="G23" s="114">
        <v>5934</v>
      </c>
      <c r="H23" s="114">
        <v>22343</v>
      </c>
      <c r="I23" s="115">
        <v>10503</v>
      </c>
      <c r="J23" s="114">
        <v>7790</v>
      </c>
      <c r="K23" s="114">
        <v>2713</v>
      </c>
      <c r="L23" s="423">
        <v>4442</v>
      </c>
      <c r="M23" s="424">
        <v>3590</v>
      </c>
    </row>
    <row r="24" spans="1:13" ht="11.1" customHeight="1" x14ac:dyDescent="0.2">
      <c r="A24" s="422" t="s">
        <v>388</v>
      </c>
      <c r="B24" s="115">
        <v>64134</v>
      </c>
      <c r="C24" s="114">
        <v>33138</v>
      </c>
      <c r="D24" s="114">
        <v>30996</v>
      </c>
      <c r="E24" s="114">
        <v>47650</v>
      </c>
      <c r="F24" s="114">
        <v>14634</v>
      </c>
      <c r="G24" s="114">
        <v>6236</v>
      </c>
      <c r="H24" s="114">
        <v>22791</v>
      </c>
      <c r="I24" s="115">
        <v>10691</v>
      </c>
      <c r="J24" s="114">
        <v>7881</v>
      </c>
      <c r="K24" s="114">
        <v>2810</v>
      </c>
      <c r="L24" s="423">
        <v>5799</v>
      </c>
      <c r="M24" s="424">
        <v>5200</v>
      </c>
    </row>
    <row r="25" spans="1:13" s="110" customFormat="1" ht="11.1" customHeight="1" x14ac:dyDescent="0.2">
      <c r="A25" s="422" t="s">
        <v>389</v>
      </c>
      <c r="B25" s="115">
        <v>62883</v>
      </c>
      <c r="C25" s="114">
        <v>32162</v>
      </c>
      <c r="D25" s="114">
        <v>30721</v>
      </c>
      <c r="E25" s="114">
        <v>46370</v>
      </c>
      <c r="F25" s="114">
        <v>14635</v>
      </c>
      <c r="G25" s="114">
        <v>5893</v>
      </c>
      <c r="H25" s="114">
        <v>22803</v>
      </c>
      <c r="I25" s="115">
        <v>11410</v>
      </c>
      <c r="J25" s="114">
        <v>8537</v>
      </c>
      <c r="K25" s="114">
        <v>2873</v>
      </c>
      <c r="L25" s="423">
        <v>3097</v>
      </c>
      <c r="M25" s="424">
        <v>4446</v>
      </c>
    </row>
    <row r="26" spans="1:13" ht="15" customHeight="1" x14ac:dyDescent="0.2">
      <c r="A26" s="422" t="s">
        <v>393</v>
      </c>
      <c r="B26" s="115">
        <v>62864</v>
      </c>
      <c r="C26" s="114">
        <v>32191</v>
      </c>
      <c r="D26" s="114">
        <v>30673</v>
      </c>
      <c r="E26" s="114">
        <v>46287</v>
      </c>
      <c r="F26" s="114">
        <v>14725</v>
      </c>
      <c r="G26" s="114">
        <v>5524</v>
      </c>
      <c r="H26" s="114">
        <v>22999</v>
      </c>
      <c r="I26" s="115">
        <v>11655</v>
      </c>
      <c r="J26" s="114">
        <v>8784</v>
      </c>
      <c r="K26" s="114">
        <v>2871</v>
      </c>
      <c r="L26" s="423">
        <v>4559</v>
      </c>
      <c r="M26" s="424">
        <v>4586</v>
      </c>
    </row>
    <row r="27" spans="1:13" ht="11.1" customHeight="1" x14ac:dyDescent="0.2">
      <c r="A27" s="422" t="s">
        <v>387</v>
      </c>
      <c r="B27" s="115">
        <v>63807</v>
      </c>
      <c r="C27" s="114">
        <v>32815</v>
      </c>
      <c r="D27" s="114">
        <v>30992</v>
      </c>
      <c r="E27" s="114">
        <v>46977</v>
      </c>
      <c r="F27" s="114">
        <v>15005</v>
      </c>
      <c r="G27" s="114">
        <v>5311</v>
      </c>
      <c r="H27" s="114">
        <v>23573</v>
      </c>
      <c r="I27" s="115">
        <v>12107</v>
      </c>
      <c r="J27" s="114">
        <v>9059</v>
      </c>
      <c r="K27" s="114">
        <v>3048</v>
      </c>
      <c r="L27" s="423">
        <v>4235</v>
      </c>
      <c r="M27" s="424">
        <v>3326</v>
      </c>
    </row>
    <row r="28" spans="1:13" ht="11.1" customHeight="1" x14ac:dyDescent="0.2">
      <c r="A28" s="422" t="s">
        <v>388</v>
      </c>
      <c r="B28" s="115">
        <v>64539</v>
      </c>
      <c r="C28" s="114">
        <v>33235</v>
      </c>
      <c r="D28" s="114">
        <v>31304</v>
      </c>
      <c r="E28" s="114">
        <v>48919</v>
      </c>
      <c r="F28" s="114">
        <v>15069</v>
      </c>
      <c r="G28" s="114">
        <v>5668</v>
      </c>
      <c r="H28" s="114">
        <v>23799</v>
      </c>
      <c r="I28" s="115">
        <v>11918</v>
      </c>
      <c r="J28" s="114">
        <v>8779</v>
      </c>
      <c r="K28" s="114">
        <v>3139</v>
      </c>
      <c r="L28" s="423">
        <v>5545</v>
      </c>
      <c r="M28" s="424">
        <v>5060</v>
      </c>
    </row>
    <row r="29" spans="1:13" s="110" customFormat="1" ht="11.1" customHeight="1" x14ac:dyDescent="0.2">
      <c r="A29" s="422" t="s">
        <v>389</v>
      </c>
      <c r="B29" s="115">
        <v>63296</v>
      </c>
      <c r="C29" s="114">
        <v>32310</v>
      </c>
      <c r="D29" s="114">
        <v>30986</v>
      </c>
      <c r="E29" s="114">
        <v>48125</v>
      </c>
      <c r="F29" s="114">
        <v>15035</v>
      </c>
      <c r="G29" s="114">
        <v>5319</v>
      </c>
      <c r="H29" s="114">
        <v>23641</v>
      </c>
      <c r="I29" s="115">
        <v>11755</v>
      </c>
      <c r="J29" s="114">
        <v>8712</v>
      </c>
      <c r="K29" s="114">
        <v>3043</v>
      </c>
      <c r="L29" s="423">
        <v>2903</v>
      </c>
      <c r="M29" s="424">
        <v>4163</v>
      </c>
    </row>
    <row r="30" spans="1:13" ht="15" customHeight="1" x14ac:dyDescent="0.2">
      <c r="A30" s="422" t="s">
        <v>394</v>
      </c>
      <c r="B30" s="115">
        <v>63232</v>
      </c>
      <c r="C30" s="114">
        <v>32172</v>
      </c>
      <c r="D30" s="114">
        <v>31060</v>
      </c>
      <c r="E30" s="114">
        <v>47703</v>
      </c>
      <c r="F30" s="114">
        <v>15426</v>
      </c>
      <c r="G30" s="114">
        <v>4964</v>
      </c>
      <c r="H30" s="114">
        <v>23771</v>
      </c>
      <c r="I30" s="115">
        <v>11296</v>
      </c>
      <c r="J30" s="114">
        <v>8373</v>
      </c>
      <c r="K30" s="114">
        <v>2923</v>
      </c>
      <c r="L30" s="423">
        <v>4862</v>
      </c>
      <c r="M30" s="424">
        <v>4953</v>
      </c>
    </row>
    <row r="31" spans="1:13" ht="11.1" customHeight="1" x14ac:dyDescent="0.2">
      <c r="A31" s="422" t="s">
        <v>387</v>
      </c>
      <c r="B31" s="115">
        <v>64143</v>
      </c>
      <c r="C31" s="114">
        <v>32791</v>
      </c>
      <c r="D31" s="114">
        <v>31352</v>
      </c>
      <c r="E31" s="114">
        <v>48255</v>
      </c>
      <c r="F31" s="114">
        <v>15806</v>
      </c>
      <c r="G31" s="114">
        <v>4792</v>
      </c>
      <c r="H31" s="114">
        <v>24242</v>
      </c>
      <c r="I31" s="115">
        <v>11423</v>
      </c>
      <c r="J31" s="114">
        <v>8420</v>
      </c>
      <c r="K31" s="114">
        <v>3003</v>
      </c>
      <c r="L31" s="423">
        <v>4502</v>
      </c>
      <c r="M31" s="424">
        <v>3597</v>
      </c>
    </row>
    <row r="32" spans="1:13" ht="11.1" customHeight="1" x14ac:dyDescent="0.2">
      <c r="A32" s="422" t="s">
        <v>388</v>
      </c>
      <c r="B32" s="115">
        <v>64730</v>
      </c>
      <c r="C32" s="114">
        <v>33147</v>
      </c>
      <c r="D32" s="114">
        <v>31583</v>
      </c>
      <c r="E32" s="114">
        <v>48585</v>
      </c>
      <c r="F32" s="114">
        <v>16127</v>
      </c>
      <c r="G32" s="114">
        <v>5194</v>
      </c>
      <c r="H32" s="114">
        <v>24323</v>
      </c>
      <c r="I32" s="115">
        <v>11360</v>
      </c>
      <c r="J32" s="114">
        <v>8309</v>
      </c>
      <c r="K32" s="114">
        <v>3051</v>
      </c>
      <c r="L32" s="423">
        <v>5865</v>
      </c>
      <c r="M32" s="424">
        <v>5147</v>
      </c>
    </row>
    <row r="33" spans="1:13" s="110" customFormat="1" ht="11.1" customHeight="1" x14ac:dyDescent="0.2">
      <c r="A33" s="422" t="s">
        <v>389</v>
      </c>
      <c r="B33" s="115">
        <v>63751</v>
      </c>
      <c r="C33" s="114">
        <v>32459</v>
      </c>
      <c r="D33" s="114">
        <v>31292</v>
      </c>
      <c r="E33" s="114">
        <v>47619</v>
      </c>
      <c r="F33" s="114">
        <v>16121</v>
      </c>
      <c r="G33" s="114">
        <v>4920</v>
      </c>
      <c r="H33" s="114">
        <v>24249</v>
      </c>
      <c r="I33" s="115">
        <v>11197</v>
      </c>
      <c r="J33" s="114">
        <v>8203</v>
      </c>
      <c r="K33" s="114">
        <v>2994</v>
      </c>
      <c r="L33" s="423">
        <v>3331</v>
      </c>
      <c r="M33" s="424">
        <v>4340</v>
      </c>
    </row>
    <row r="34" spans="1:13" ht="15" customHeight="1" x14ac:dyDescent="0.2">
      <c r="A34" s="422" t="s">
        <v>395</v>
      </c>
      <c r="B34" s="115">
        <v>63839</v>
      </c>
      <c r="C34" s="114">
        <v>32547</v>
      </c>
      <c r="D34" s="114">
        <v>31292</v>
      </c>
      <c r="E34" s="114">
        <v>47556</v>
      </c>
      <c r="F34" s="114">
        <v>16277</v>
      </c>
      <c r="G34" s="114">
        <v>4441</v>
      </c>
      <c r="H34" s="114">
        <v>24579</v>
      </c>
      <c r="I34" s="115">
        <v>11115</v>
      </c>
      <c r="J34" s="114">
        <v>8162</v>
      </c>
      <c r="K34" s="114">
        <v>2953</v>
      </c>
      <c r="L34" s="423">
        <v>4901</v>
      </c>
      <c r="M34" s="424">
        <v>4464</v>
      </c>
    </row>
    <row r="35" spans="1:13" ht="11.1" customHeight="1" x14ac:dyDescent="0.2">
      <c r="A35" s="422" t="s">
        <v>387</v>
      </c>
      <c r="B35" s="115">
        <v>64629</v>
      </c>
      <c r="C35" s="114">
        <v>33160</v>
      </c>
      <c r="D35" s="114">
        <v>31469</v>
      </c>
      <c r="E35" s="114">
        <v>48031</v>
      </c>
      <c r="F35" s="114">
        <v>16595</v>
      </c>
      <c r="G35" s="114">
        <v>4340</v>
      </c>
      <c r="H35" s="114">
        <v>24976</v>
      </c>
      <c r="I35" s="115">
        <v>11325</v>
      </c>
      <c r="J35" s="114">
        <v>8264</v>
      </c>
      <c r="K35" s="114">
        <v>3061</v>
      </c>
      <c r="L35" s="423">
        <v>4236</v>
      </c>
      <c r="M35" s="424">
        <v>3734</v>
      </c>
    </row>
    <row r="36" spans="1:13" ht="11.1" customHeight="1" x14ac:dyDescent="0.2">
      <c r="A36" s="422" t="s">
        <v>388</v>
      </c>
      <c r="B36" s="115">
        <v>65403</v>
      </c>
      <c r="C36" s="114">
        <v>33682</v>
      </c>
      <c r="D36" s="114">
        <v>31721</v>
      </c>
      <c r="E36" s="114">
        <v>48671</v>
      </c>
      <c r="F36" s="114">
        <v>16732</v>
      </c>
      <c r="G36" s="114">
        <v>4957</v>
      </c>
      <c r="H36" s="114">
        <v>25064</v>
      </c>
      <c r="I36" s="115">
        <v>11260</v>
      </c>
      <c r="J36" s="114">
        <v>8125</v>
      </c>
      <c r="K36" s="114">
        <v>3135</v>
      </c>
      <c r="L36" s="423">
        <v>5587</v>
      </c>
      <c r="M36" s="424">
        <v>4933</v>
      </c>
    </row>
    <row r="37" spans="1:13" s="110" customFormat="1" ht="11.1" customHeight="1" x14ac:dyDescent="0.2">
      <c r="A37" s="422" t="s">
        <v>389</v>
      </c>
      <c r="B37" s="115">
        <v>64402</v>
      </c>
      <c r="C37" s="114">
        <v>33021</v>
      </c>
      <c r="D37" s="114">
        <v>31381</v>
      </c>
      <c r="E37" s="114">
        <v>47770</v>
      </c>
      <c r="F37" s="114">
        <v>16632</v>
      </c>
      <c r="G37" s="114">
        <v>4693</v>
      </c>
      <c r="H37" s="114">
        <v>24806</v>
      </c>
      <c r="I37" s="115">
        <v>11065</v>
      </c>
      <c r="J37" s="114">
        <v>8048</v>
      </c>
      <c r="K37" s="114">
        <v>3017</v>
      </c>
      <c r="L37" s="423">
        <v>3734</v>
      </c>
      <c r="M37" s="424">
        <v>4746</v>
      </c>
    </row>
    <row r="38" spans="1:13" ht="15" customHeight="1" x14ac:dyDescent="0.2">
      <c r="A38" s="425" t="s">
        <v>396</v>
      </c>
      <c r="B38" s="115">
        <v>64483</v>
      </c>
      <c r="C38" s="114">
        <v>33094</v>
      </c>
      <c r="D38" s="114">
        <v>31389</v>
      </c>
      <c r="E38" s="114">
        <v>47666</v>
      </c>
      <c r="F38" s="114">
        <v>16817</v>
      </c>
      <c r="G38" s="114">
        <v>4529</v>
      </c>
      <c r="H38" s="114">
        <v>24928</v>
      </c>
      <c r="I38" s="115">
        <v>10904</v>
      </c>
      <c r="J38" s="114">
        <v>7988</v>
      </c>
      <c r="K38" s="114">
        <v>2916</v>
      </c>
      <c r="L38" s="423">
        <v>4453</v>
      </c>
      <c r="M38" s="424">
        <v>4634</v>
      </c>
    </row>
    <row r="39" spans="1:13" ht="11.1" customHeight="1" x14ac:dyDescent="0.2">
      <c r="A39" s="422" t="s">
        <v>387</v>
      </c>
      <c r="B39" s="115">
        <v>64964</v>
      </c>
      <c r="C39" s="114">
        <v>33441</v>
      </c>
      <c r="D39" s="114">
        <v>31523</v>
      </c>
      <c r="E39" s="114">
        <v>47896</v>
      </c>
      <c r="F39" s="114">
        <v>17068</v>
      </c>
      <c r="G39" s="114">
        <v>4438</v>
      </c>
      <c r="H39" s="114">
        <v>25230</v>
      </c>
      <c r="I39" s="115">
        <v>11172</v>
      </c>
      <c r="J39" s="114">
        <v>8062</v>
      </c>
      <c r="K39" s="114">
        <v>3110</v>
      </c>
      <c r="L39" s="423">
        <v>4259</v>
      </c>
      <c r="M39" s="424">
        <v>3790</v>
      </c>
    </row>
    <row r="40" spans="1:13" ht="11.1" customHeight="1" x14ac:dyDescent="0.2">
      <c r="A40" s="425" t="s">
        <v>388</v>
      </c>
      <c r="B40" s="115">
        <v>66301</v>
      </c>
      <c r="C40" s="114">
        <v>34343</v>
      </c>
      <c r="D40" s="114">
        <v>31958</v>
      </c>
      <c r="E40" s="114">
        <v>48815</v>
      </c>
      <c r="F40" s="114">
        <v>17486</v>
      </c>
      <c r="G40" s="114">
        <v>5110</v>
      </c>
      <c r="H40" s="114">
        <v>25497</v>
      </c>
      <c r="I40" s="115">
        <v>11129</v>
      </c>
      <c r="J40" s="114">
        <v>7938</v>
      </c>
      <c r="K40" s="114">
        <v>3191</v>
      </c>
      <c r="L40" s="423">
        <v>5849</v>
      </c>
      <c r="M40" s="424">
        <v>4924</v>
      </c>
    </row>
    <row r="41" spans="1:13" s="110" customFormat="1" ht="11.1" customHeight="1" x14ac:dyDescent="0.2">
      <c r="A41" s="422" t="s">
        <v>389</v>
      </c>
      <c r="B41" s="115">
        <v>65387</v>
      </c>
      <c r="C41" s="114">
        <v>33763</v>
      </c>
      <c r="D41" s="114">
        <v>31624</v>
      </c>
      <c r="E41" s="114">
        <v>48017</v>
      </c>
      <c r="F41" s="114">
        <v>17370</v>
      </c>
      <c r="G41" s="114">
        <v>4903</v>
      </c>
      <c r="H41" s="114">
        <v>25376</v>
      </c>
      <c r="I41" s="115">
        <v>10992</v>
      </c>
      <c r="J41" s="114">
        <v>7870</v>
      </c>
      <c r="K41" s="114">
        <v>3122</v>
      </c>
      <c r="L41" s="423">
        <v>3337</v>
      </c>
      <c r="M41" s="424">
        <v>4314</v>
      </c>
    </row>
    <row r="42" spans="1:13" ht="15" customHeight="1" x14ac:dyDescent="0.2">
      <c r="A42" s="422" t="s">
        <v>397</v>
      </c>
      <c r="B42" s="115">
        <v>65426</v>
      </c>
      <c r="C42" s="114">
        <v>33835</v>
      </c>
      <c r="D42" s="114">
        <v>31591</v>
      </c>
      <c r="E42" s="114">
        <v>47917</v>
      </c>
      <c r="F42" s="114">
        <v>17509</v>
      </c>
      <c r="G42" s="114">
        <v>4795</v>
      </c>
      <c r="H42" s="114">
        <v>25464</v>
      </c>
      <c r="I42" s="115">
        <v>10840</v>
      </c>
      <c r="J42" s="114">
        <v>7735</v>
      </c>
      <c r="K42" s="114">
        <v>3105</v>
      </c>
      <c r="L42" s="423">
        <v>4900</v>
      </c>
      <c r="M42" s="424">
        <v>4905</v>
      </c>
    </row>
    <row r="43" spans="1:13" ht="11.1" customHeight="1" x14ac:dyDescent="0.2">
      <c r="A43" s="422" t="s">
        <v>387</v>
      </c>
      <c r="B43" s="115">
        <v>66093</v>
      </c>
      <c r="C43" s="114">
        <v>34327</v>
      </c>
      <c r="D43" s="114">
        <v>31766</v>
      </c>
      <c r="E43" s="114">
        <v>48379</v>
      </c>
      <c r="F43" s="114">
        <v>17714</v>
      </c>
      <c r="G43" s="114">
        <v>4705</v>
      </c>
      <c r="H43" s="114">
        <v>25829</v>
      </c>
      <c r="I43" s="115">
        <v>11240</v>
      </c>
      <c r="J43" s="114">
        <v>7999</v>
      </c>
      <c r="K43" s="114">
        <v>3241</v>
      </c>
      <c r="L43" s="423">
        <v>4376</v>
      </c>
      <c r="M43" s="424">
        <v>3717</v>
      </c>
    </row>
    <row r="44" spans="1:13" ht="11.1" customHeight="1" x14ac:dyDescent="0.2">
      <c r="A44" s="422" t="s">
        <v>388</v>
      </c>
      <c r="B44" s="115">
        <v>66806</v>
      </c>
      <c r="C44" s="114">
        <v>34750</v>
      </c>
      <c r="D44" s="114">
        <v>32056</v>
      </c>
      <c r="E44" s="114">
        <v>49073</v>
      </c>
      <c r="F44" s="114">
        <v>17733</v>
      </c>
      <c r="G44" s="114">
        <v>5369</v>
      </c>
      <c r="H44" s="114">
        <v>25938</v>
      </c>
      <c r="I44" s="115">
        <v>11205</v>
      </c>
      <c r="J44" s="114">
        <v>7835</v>
      </c>
      <c r="K44" s="114">
        <v>3370</v>
      </c>
      <c r="L44" s="423">
        <v>5884</v>
      </c>
      <c r="M44" s="424">
        <v>5209</v>
      </c>
    </row>
    <row r="45" spans="1:13" s="110" customFormat="1" ht="11.1" customHeight="1" x14ac:dyDescent="0.2">
      <c r="A45" s="422" t="s">
        <v>389</v>
      </c>
      <c r="B45" s="115">
        <v>65838</v>
      </c>
      <c r="C45" s="114">
        <v>34083</v>
      </c>
      <c r="D45" s="114">
        <v>31755</v>
      </c>
      <c r="E45" s="114">
        <v>48173</v>
      </c>
      <c r="F45" s="114">
        <v>17665</v>
      </c>
      <c r="G45" s="114">
        <v>5166</v>
      </c>
      <c r="H45" s="114">
        <v>25772</v>
      </c>
      <c r="I45" s="115">
        <v>11062</v>
      </c>
      <c r="J45" s="114">
        <v>7735</v>
      </c>
      <c r="K45" s="114">
        <v>3327</v>
      </c>
      <c r="L45" s="423">
        <v>3588</v>
      </c>
      <c r="M45" s="424">
        <v>4648</v>
      </c>
    </row>
    <row r="46" spans="1:13" ht="15" customHeight="1" x14ac:dyDescent="0.2">
      <c r="A46" s="422" t="s">
        <v>398</v>
      </c>
      <c r="B46" s="115">
        <v>65616</v>
      </c>
      <c r="C46" s="114">
        <v>34071</v>
      </c>
      <c r="D46" s="114">
        <v>31545</v>
      </c>
      <c r="E46" s="114">
        <v>47971</v>
      </c>
      <c r="F46" s="114">
        <v>17645</v>
      </c>
      <c r="G46" s="114">
        <v>5000</v>
      </c>
      <c r="H46" s="114">
        <v>25800</v>
      </c>
      <c r="I46" s="115">
        <v>10902</v>
      </c>
      <c r="J46" s="114">
        <v>7642</v>
      </c>
      <c r="K46" s="114">
        <v>3260</v>
      </c>
      <c r="L46" s="423">
        <v>4799</v>
      </c>
      <c r="M46" s="424">
        <v>5037</v>
      </c>
    </row>
    <row r="47" spans="1:13" ht="11.1" customHeight="1" x14ac:dyDescent="0.2">
      <c r="A47" s="422" t="s">
        <v>387</v>
      </c>
      <c r="B47" s="115">
        <v>65857</v>
      </c>
      <c r="C47" s="114">
        <v>34226</v>
      </c>
      <c r="D47" s="114">
        <v>31631</v>
      </c>
      <c r="E47" s="114">
        <v>47996</v>
      </c>
      <c r="F47" s="114">
        <v>17861</v>
      </c>
      <c r="G47" s="114">
        <v>4943</v>
      </c>
      <c r="H47" s="114">
        <v>25975</v>
      </c>
      <c r="I47" s="115">
        <v>11131</v>
      </c>
      <c r="J47" s="114">
        <v>7780</v>
      </c>
      <c r="K47" s="114">
        <v>3351</v>
      </c>
      <c r="L47" s="423">
        <v>4240</v>
      </c>
      <c r="M47" s="424">
        <v>3880</v>
      </c>
    </row>
    <row r="48" spans="1:13" ht="11.1" customHeight="1" x14ac:dyDescent="0.2">
      <c r="A48" s="422" t="s">
        <v>388</v>
      </c>
      <c r="B48" s="115">
        <v>66795</v>
      </c>
      <c r="C48" s="114">
        <v>34771</v>
      </c>
      <c r="D48" s="114">
        <v>32024</v>
      </c>
      <c r="E48" s="114">
        <v>48722</v>
      </c>
      <c r="F48" s="114">
        <v>18073</v>
      </c>
      <c r="G48" s="114">
        <v>5658</v>
      </c>
      <c r="H48" s="114">
        <v>26162</v>
      </c>
      <c r="I48" s="115">
        <v>11106</v>
      </c>
      <c r="J48" s="114">
        <v>7651</v>
      </c>
      <c r="K48" s="114">
        <v>3455</v>
      </c>
      <c r="L48" s="423">
        <v>5814</v>
      </c>
      <c r="M48" s="424">
        <v>5022</v>
      </c>
    </row>
    <row r="49" spans="1:17" s="110" customFormat="1" ht="11.1" customHeight="1" x14ac:dyDescent="0.2">
      <c r="A49" s="422" t="s">
        <v>389</v>
      </c>
      <c r="B49" s="115">
        <v>65936</v>
      </c>
      <c r="C49" s="114">
        <v>34201</v>
      </c>
      <c r="D49" s="114">
        <v>31735</v>
      </c>
      <c r="E49" s="114">
        <v>47981</v>
      </c>
      <c r="F49" s="114">
        <v>17955</v>
      </c>
      <c r="G49" s="114">
        <v>5377</v>
      </c>
      <c r="H49" s="114">
        <v>25985</v>
      </c>
      <c r="I49" s="115">
        <v>10784</v>
      </c>
      <c r="J49" s="114">
        <v>7461</v>
      </c>
      <c r="K49" s="114">
        <v>3323</v>
      </c>
      <c r="L49" s="423">
        <v>3281</v>
      </c>
      <c r="M49" s="424">
        <v>4296</v>
      </c>
    </row>
    <row r="50" spans="1:17" ht="15" customHeight="1" x14ac:dyDescent="0.2">
      <c r="A50" s="422" t="s">
        <v>399</v>
      </c>
      <c r="B50" s="143">
        <v>65481</v>
      </c>
      <c r="C50" s="144">
        <v>34001</v>
      </c>
      <c r="D50" s="144">
        <v>31480</v>
      </c>
      <c r="E50" s="144">
        <v>47683</v>
      </c>
      <c r="F50" s="144">
        <v>17798</v>
      </c>
      <c r="G50" s="144">
        <v>5196</v>
      </c>
      <c r="H50" s="144">
        <v>25894</v>
      </c>
      <c r="I50" s="143">
        <v>10316</v>
      </c>
      <c r="J50" s="144">
        <v>7148</v>
      </c>
      <c r="K50" s="144">
        <v>3168</v>
      </c>
      <c r="L50" s="426">
        <v>4631</v>
      </c>
      <c r="M50" s="427">
        <v>4903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-0.20574250182882223</v>
      </c>
      <c r="C6" s="480">
        <f>'Tabelle 3.3'!J11</f>
        <v>-5.3751605210053199</v>
      </c>
      <c r="D6" s="481">
        <f t="shared" ref="D6:E9" si="0">IF(OR(AND(B6&gt;=-50,B6&lt;=50),ISNUMBER(B6)=FALSE),B6,"")</f>
        <v>-0.20574250182882223</v>
      </c>
      <c r="E6" s="481">
        <f t="shared" si="0"/>
        <v>-5.3751605210053199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0.69046051187497259</v>
      </c>
      <c r="C7" s="480">
        <f>'Tabelle 3.1'!J23</f>
        <v>-2.7334199949911153</v>
      </c>
      <c r="D7" s="481">
        <f t="shared" si="0"/>
        <v>0.69046051187497259</v>
      </c>
      <c r="E7" s="481">
        <f>IF(OR(AND(C7&gt;=-50,C7&lt;=50),ISNUMBER(C7)=FALSE),C7,"")</f>
        <v>-2.7334199949911153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-0.20574250182882223</v>
      </c>
      <c r="C14" s="480">
        <f>'Tabelle 3.3'!J11</f>
        <v>-5.3751605210053199</v>
      </c>
      <c r="D14" s="481">
        <f>IF(OR(AND(B14&gt;=-50,B14&lt;=50),ISNUMBER(B14)=FALSE),B14,"")</f>
        <v>-0.20574250182882223</v>
      </c>
      <c r="E14" s="481">
        <f>IF(OR(AND(C14&gt;=-50,C14&lt;=50),ISNUMBER(C14)=FALSE),C14,"")</f>
        <v>-5.3751605210053199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1.1885467314964884</v>
      </c>
      <c r="C15" s="480">
        <f>'Tabelle 3.3'!J12</f>
        <v>-2.3696682464454977</v>
      </c>
      <c r="D15" s="481">
        <f t="shared" ref="D15:E45" si="3">IF(OR(AND(B15&gt;=-50,B15&lt;=50),ISNUMBER(B15)=FALSE),B15,"")</f>
        <v>1.1885467314964884</v>
      </c>
      <c r="E15" s="481">
        <f t="shared" si="3"/>
        <v>-2.3696682464454977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-0.53097345132743368</v>
      </c>
      <c r="C16" s="480">
        <f>'Tabelle 3.3'!J13</f>
        <v>2.3255813953488373</v>
      </c>
      <c r="D16" s="481">
        <f t="shared" si="3"/>
        <v>-0.53097345132743368</v>
      </c>
      <c r="E16" s="481">
        <f t="shared" si="3"/>
        <v>2.3255813953488373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-1.8302260465751554</v>
      </c>
      <c r="C17" s="480">
        <f>'Tabelle 3.3'!J14</f>
        <v>-10.532407407407407</v>
      </c>
      <c r="D17" s="481">
        <f t="shared" si="3"/>
        <v>-1.8302260465751554</v>
      </c>
      <c r="E17" s="481">
        <f t="shared" si="3"/>
        <v>-10.532407407407407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-1.5089784216085711</v>
      </c>
      <c r="C18" s="480">
        <f>'Tabelle 3.3'!J15</f>
        <v>-7.9365079365079367</v>
      </c>
      <c r="D18" s="481">
        <f t="shared" si="3"/>
        <v>-1.5089784216085711</v>
      </c>
      <c r="E18" s="481">
        <f t="shared" si="3"/>
        <v>-7.9365079365079367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-4.2462451325792694</v>
      </c>
      <c r="C19" s="480">
        <f>'Tabelle 3.3'!J16</f>
        <v>-17.037037037037038</v>
      </c>
      <c r="D19" s="481">
        <f t="shared" si="3"/>
        <v>-4.2462451325792694</v>
      </c>
      <c r="E19" s="481">
        <f t="shared" si="3"/>
        <v>-17.037037037037038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2.3255813953488373</v>
      </c>
      <c r="C20" s="480">
        <f>'Tabelle 3.3'!J17</f>
        <v>2.0833333333333335</v>
      </c>
      <c r="D20" s="481">
        <f t="shared" si="3"/>
        <v>2.3255813953488373</v>
      </c>
      <c r="E20" s="481">
        <f t="shared" si="3"/>
        <v>2.0833333333333335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-1.989795918367347</v>
      </c>
      <c r="C21" s="480">
        <f>'Tabelle 3.3'!J18</f>
        <v>-3.7735849056603774</v>
      </c>
      <c r="D21" s="481">
        <f t="shared" si="3"/>
        <v>-1.989795918367347</v>
      </c>
      <c r="E21" s="481">
        <f t="shared" si="3"/>
        <v>-3.7735849056603774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1.1998545630832627</v>
      </c>
      <c r="C22" s="480">
        <f>'Tabelle 3.3'!J19</f>
        <v>-5.6872037914691944</v>
      </c>
      <c r="D22" s="481">
        <f t="shared" si="3"/>
        <v>1.1998545630832627</v>
      </c>
      <c r="E22" s="481">
        <f t="shared" si="3"/>
        <v>-5.6872037914691944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-9.9083477830071834E-2</v>
      </c>
      <c r="C23" s="480">
        <f>'Tabelle 3.3'!J20</f>
        <v>-9.2566619915848527</v>
      </c>
      <c r="D23" s="481">
        <f t="shared" si="3"/>
        <v>-9.9083477830071834E-2</v>
      </c>
      <c r="E23" s="481">
        <f t="shared" si="3"/>
        <v>-9.2566619915848527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4.5108971109984797</v>
      </c>
      <c r="C24" s="480">
        <f>'Tabelle 3.3'!J21</f>
        <v>-12.043189368770765</v>
      </c>
      <c r="D24" s="481">
        <f t="shared" si="3"/>
        <v>4.5108971109984797</v>
      </c>
      <c r="E24" s="481">
        <f t="shared" si="3"/>
        <v>-12.043189368770765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-5.3658536585365857</v>
      </c>
      <c r="C25" s="480">
        <f>'Tabelle 3.3'!J22</f>
        <v>-3.9603960396039604</v>
      </c>
      <c r="D25" s="481">
        <f t="shared" si="3"/>
        <v>-5.3658536585365857</v>
      </c>
      <c r="E25" s="481">
        <f t="shared" si="3"/>
        <v>-3.9603960396039604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-2.6049204052098407</v>
      </c>
      <c r="C26" s="480">
        <f>'Tabelle 3.3'!J23</f>
        <v>15.873015873015873</v>
      </c>
      <c r="D26" s="481">
        <f t="shared" si="3"/>
        <v>-2.6049204052098407</v>
      </c>
      <c r="E26" s="481">
        <f t="shared" si="3"/>
        <v>15.873015873015873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4.3966323666978484</v>
      </c>
      <c r="C27" s="480">
        <f>'Tabelle 3.3'!J24</f>
        <v>-1.1834319526627219</v>
      </c>
      <c r="D27" s="481">
        <f t="shared" si="3"/>
        <v>4.3966323666978484</v>
      </c>
      <c r="E27" s="481">
        <f t="shared" si="3"/>
        <v>-1.1834319526627219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-1.3264554163596167</v>
      </c>
      <c r="C28" s="480">
        <f>'Tabelle 3.3'!J25</f>
        <v>0.625</v>
      </c>
      <c r="D28" s="481">
        <f t="shared" si="3"/>
        <v>-1.3264554163596167</v>
      </c>
      <c r="E28" s="481">
        <f t="shared" si="3"/>
        <v>0.625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6.2695924764890281</v>
      </c>
      <c r="C29" s="480">
        <f>'Tabelle 3.3'!J26</f>
        <v>53.846153846153847</v>
      </c>
      <c r="D29" s="481">
        <f t="shared" si="3"/>
        <v>6.2695924764890281</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2.0398132219218481</v>
      </c>
      <c r="C30" s="480">
        <f>'Tabelle 3.3'!J27</f>
        <v>-5.2631578947368425</v>
      </c>
      <c r="D30" s="481">
        <f t="shared" si="3"/>
        <v>2.0398132219218481</v>
      </c>
      <c r="E30" s="481">
        <f t="shared" si="3"/>
        <v>-5.2631578947368425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-0.98170459616242745</v>
      </c>
      <c r="C31" s="480">
        <f>'Tabelle 3.3'!J28</f>
        <v>-15.053763440860216</v>
      </c>
      <c r="D31" s="481">
        <f t="shared" si="3"/>
        <v>-0.98170459616242745</v>
      </c>
      <c r="E31" s="481">
        <f t="shared" si="3"/>
        <v>-15.053763440860216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0.75725704669751792</v>
      </c>
      <c r="C32" s="480">
        <f>'Tabelle 3.3'!J29</f>
        <v>-0.15873015873015872</v>
      </c>
      <c r="D32" s="481">
        <f t="shared" si="3"/>
        <v>0.75725704669751792</v>
      </c>
      <c r="E32" s="481">
        <f t="shared" si="3"/>
        <v>-0.15873015873015872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-1.7994858611825193</v>
      </c>
      <c r="C33" s="480">
        <f>'Tabelle 3.3'!J30</f>
        <v>-2.795698924731183</v>
      </c>
      <c r="D33" s="481">
        <f t="shared" si="3"/>
        <v>-1.7994858611825193</v>
      </c>
      <c r="E33" s="481">
        <f t="shared" si="3"/>
        <v>-2.795698924731183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-0.58441558441558439</v>
      </c>
      <c r="C34" s="480">
        <f>'Tabelle 3.3'!J31</f>
        <v>-7.1611253196930944</v>
      </c>
      <c r="D34" s="481">
        <f t="shared" si="3"/>
        <v>-0.58441558441558439</v>
      </c>
      <c r="E34" s="481">
        <f t="shared" si="3"/>
        <v>-7.1611253196930944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1.1885467314964884</v>
      </c>
      <c r="C37" s="480">
        <f>'Tabelle 3.3'!J34</f>
        <v>-2.3696682464454977</v>
      </c>
      <c r="D37" s="481">
        <f t="shared" si="3"/>
        <v>1.1885467314964884</v>
      </c>
      <c r="E37" s="481">
        <f t="shared" si="3"/>
        <v>-2.3696682464454977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-1.8057543989285549</v>
      </c>
      <c r="C38" s="480">
        <f>'Tabelle 3.3'!J35</f>
        <v>-6.7296996662958843</v>
      </c>
      <c r="D38" s="481">
        <f t="shared" si="3"/>
        <v>-1.8057543989285549</v>
      </c>
      <c r="E38" s="481">
        <f t="shared" si="3"/>
        <v>-6.7296996662958843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0.53412168037164931</v>
      </c>
      <c r="C39" s="480">
        <f>'Tabelle 3.3'!J36</f>
        <v>-5.312241766025263</v>
      </c>
      <c r="D39" s="481">
        <f t="shared" si="3"/>
        <v>0.53412168037164931</v>
      </c>
      <c r="E39" s="481">
        <f t="shared" si="3"/>
        <v>-5.312241766025263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0.53412168037164931</v>
      </c>
      <c r="C45" s="480">
        <f>'Tabelle 3.3'!J36</f>
        <v>-5.312241766025263</v>
      </c>
      <c r="D45" s="481">
        <f t="shared" si="3"/>
        <v>0.53412168037164931</v>
      </c>
      <c r="E45" s="481">
        <f t="shared" si="3"/>
        <v>-5.312241766025263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62864</v>
      </c>
      <c r="C51" s="487">
        <v>8784</v>
      </c>
      <c r="D51" s="487">
        <v>2871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63807</v>
      </c>
      <c r="C52" s="487">
        <v>9059</v>
      </c>
      <c r="D52" s="487">
        <v>3048</v>
      </c>
      <c r="E52" s="488">
        <f t="shared" ref="E52:G70" si="11">IF($A$51=37802,IF(COUNTBLANK(B$51:B$70)&gt;0,#N/A,B52/B$51*100),IF(COUNTBLANK(B$51:B$75)&gt;0,#N/A,B52/B$51*100))</f>
        <v>101.50006362942226</v>
      </c>
      <c r="F52" s="488">
        <f t="shared" si="11"/>
        <v>103.13069216757742</v>
      </c>
      <c r="G52" s="488">
        <f t="shared" si="11"/>
        <v>106.16509926854754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64539</v>
      </c>
      <c r="C53" s="487">
        <v>8779</v>
      </c>
      <c r="D53" s="487">
        <v>3139</v>
      </c>
      <c r="E53" s="488">
        <f t="shared" si="11"/>
        <v>102.66448205650293</v>
      </c>
      <c r="F53" s="488">
        <f t="shared" si="11"/>
        <v>99.943078324225866</v>
      </c>
      <c r="G53" s="488">
        <f t="shared" si="11"/>
        <v>109.33472657610588</v>
      </c>
      <c r="H53" s="489">
        <f>IF(ISERROR(L53)=TRUE,IF(MONTH(A53)=MONTH(MAX(A$51:A$75)),A53,""),"")</f>
        <v>41883</v>
      </c>
      <c r="I53" s="488">
        <f t="shared" si="12"/>
        <v>102.66448205650293</v>
      </c>
      <c r="J53" s="488">
        <f t="shared" si="10"/>
        <v>99.943078324225866</v>
      </c>
      <c r="K53" s="488">
        <f t="shared" si="10"/>
        <v>109.33472657610588</v>
      </c>
      <c r="L53" s="488" t="e">
        <f t="shared" si="13"/>
        <v>#N/A</v>
      </c>
    </row>
    <row r="54" spans="1:14" ht="15" customHeight="1" x14ac:dyDescent="0.2">
      <c r="A54" s="490" t="s">
        <v>462</v>
      </c>
      <c r="B54" s="487">
        <v>63296</v>
      </c>
      <c r="C54" s="487">
        <v>8712</v>
      </c>
      <c r="D54" s="487">
        <v>3043</v>
      </c>
      <c r="E54" s="488">
        <f t="shared" si="11"/>
        <v>100.68719776024433</v>
      </c>
      <c r="F54" s="488">
        <f t="shared" si="11"/>
        <v>99.180327868852459</v>
      </c>
      <c r="G54" s="488">
        <f t="shared" si="11"/>
        <v>105.99094392197841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63232</v>
      </c>
      <c r="C55" s="487">
        <v>8373</v>
      </c>
      <c r="D55" s="487">
        <v>2923</v>
      </c>
      <c r="E55" s="488">
        <f t="shared" si="11"/>
        <v>100.58539068465258</v>
      </c>
      <c r="F55" s="488">
        <f t="shared" si="11"/>
        <v>95.321038251366119</v>
      </c>
      <c r="G55" s="488">
        <f t="shared" si="11"/>
        <v>101.81121560431905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64143</v>
      </c>
      <c r="C56" s="487">
        <v>8420</v>
      </c>
      <c r="D56" s="487">
        <v>3003</v>
      </c>
      <c r="E56" s="488">
        <f t="shared" si="11"/>
        <v>102.03455077627895</v>
      </c>
      <c r="F56" s="488">
        <f t="shared" si="11"/>
        <v>95.856102003642988</v>
      </c>
      <c r="G56" s="488">
        <f t="shared" si="11"/>
        <v>104.59770114942528</v>
      </c>
      <c r="H56" s="489" t="str">
        <f t="shared" si="14"/>
        <v/>
      </c>
      <c r="I56" s="488" t="str">
        <f t="shared" si="12"/>
        <v/>
      </c>
      <c r="J56" s="488" t="str">
        <f t="shared" si="10"/>
        <v/>
      </c>
      <c r="K56" s="488" t="str">
        <f t="shared" si="10"/>
        <v/>
      </c>
      <c r="L56" s="488" t="e">
        <f t="shared" si="13"/>
        <v>#N/A</v>
      </c>
    </row>
    <row r="57" spans="1:14" ht="15" customHeight="1" x14ac:dyDescent="0.2">
      <c r="A57" s="490">
        <v>42248</v>
      </c>
      <c r="B57" s="487">
        <v>64730</v>
      </c>
      <c r="C57" s="487">
        <v>8309</v>
      </c>
      <c r="D57" s="487">
        <v>3051</v>
      </c>
      <c r="E57" s="488">
        <f t="shared" si="11"/>
        <v>102.96831254772208</v>
      </c>
      <c r="F57" s="488">
        <f t="shared" si="11"/>
        <v>94.592440801457187</v>
      </c>
      <c r="G57" s="488">
        <f t="shared" si="11"/>
        <v>106.26959247648904</v>
      </c>
      <c r="H57" s="489">
        <f t="shared" si="14"/>
        <v>42248</v>
      </c>
      <c r="I57" s="488">
        <f t="shared" si="12"/>
        <v>102.96831254772208</v>
      </c>
      <c r="J57" s="488">
        <f t="shared" si="10"/>
        <v>94.592440801457187</v>
      </c>
      <c r="K57" s="488">
        <f t="shared" si="10"/>
        <v>106.26959247648904</v>
      </c>
      <c r="L57" s="488" t="e">
        <f t="shared" si="13"/>
        <v>#N/A</v>
      </c>
    </row>
    <row r="58" spans="1:14" ht="15" customHeight="1" x14ac:dyDescent="0.2">
      <c r="A58" s="490" t="s">
        <v>465</v>
      </c>
      <c r="B58" s="487">
        <v>63751</v>
      </c>
      <c r="C58" s="487">
        <v>8203</v>
      </c>
      <c r="D58" s="487">
        <v>2994</v>
      </c>
      <c r="E58" s="488">
        <f t="shared" si="11"/>
        <v>101.41098243827946</v>
      </c>
      <c r="F58" s="488">
        <f t="shared" si="11"/>
        <v>93.385701275045534</v>
      </c>
      <c r="G58" s="488">
        <f t="shared" si="11"/>
        <v>104.28422152560084</v>
      </c>
      <c r="H58" s="489" t="str">
        <f t="shared" si="14"/>
        <v/>
      </c>
      <c r="I58" s="488" t="str">
        <f t="shared" si="12"/>
        <v/>
      </c>
      <c r="J58" s="488" t="str">
        <f t="shared" si="10"/>
        <v/>
      </c>
      <c r="K58" s="488" t="str">
        <f t="shared" si="10"/>
        <v/>
      </c>
      <c r="L58" s="488" t="e">
        <f t="shared" si="13"/>
        <v>#N/A</v>
      </c>
    </row>
    <row r="59" spans="1:14" ht="15" customHeight="1" x14ac:dyDescent="0.2">
      <c r="A59" s="490" t="s">
        <v>466</v>
      </c>
      <c r="B59" s="487">
        <v>63839</v>
      </c>
      <c r="C59" s="487">
        <v>8162</v>
      </c>
      <c r="D59" s="487">
        <v>2953</v>
      </c>
      <c r="E59" s="488">
        <f t="shared" si="11"/>
        <v>101.55096716721812</v>
      </c>
      <c r="F59" s="488">
        <f t="shared" si="11"/>
        <v>92.918943533697629</v>
      </c>
      <c r="G59" s="488">
        <f t="shared" si="11"/>
        <v>102.85614768373389</v>
      </c>
      <c r="H59" s="489" t="str">
        <f t="shared" si="14"/>
        <v/>
      </c>
      <c r="I59" s="488" t="str">
        <f t="shared" si="12"/>
        <v/>
      </c>
      <c r="J59" s="488" t="str">
        <f t="shared" si="10"/>
        <v/>
      </c>
      <c r="K59" s="488" t="str">
        <f t="shared" si="10"/>
        <v/>
      </c>
      <c r="L59" s="488" t="e">
        <f t="shared" si="13"/>
        <v>#N/A</v>
      </c>
    </row>
    <row r="60" spans="1:14" ht="15" customHeight="1" x14ac:dyDescent="0.2">
      <c r="A60" s="490" t="s">
        <v>467</v>
      </c>
      <c r="B60" s="487">
        <v>64629</v>
      </c>
      <c r="C60" s="487">
        <v>8264</v>
      </c>
      <c r="D60" s="487">
        <v>3061</v>
      </c>
      <c r="E60" s="488">
        <f t="shared" si="11"/>
        <v>102.80764825655385</v>
      </c>
      <c r="F60" s="488">
        <f t="shared" si="11"/>
        <v>94.080145719489977</v>
      </c>
      <c r="G60" s="488">
        <f t="shared" si="11"/>
        <v>106.61790316962731</v>
      </c>
      <c r="H60" s="489" t="str">
        <f t="shared" si="14"/>
        <v/>
      </c>
      <c r="I60" s="488" t="str">
        <f t="shared" si="12"/>
        <v/>
      </c>
      <c r="J60" s="488" t="str">
        <f t="shared" si="10"/>
        <v/>
      </c>
      <c r="K60" s="488" t="str">
        <f t="shared" si="10"/>
        <v/>
      </c>
      <c r="L60" s="488" t="e">
        <f t="shared" si="13"/>
        <v>#N/A</v>
      </c>
    </row>
    <row r="61" spans="1:14" ht="15" customHeight="1" x14ac:dyDescent="0.2">
      <c r="A61" s="490">
        <v>42614</v>
      </c>
      <c r="B61" s="487">
        <v>65403</v>
      </c>
      <c r="C61" s="487">
        <v>8125</v>
      </c>
      <c r="D61" s="487">
        <v>3135</v>
      </c>
      <c r="E61" s="488">
        <f t="shared" si="11"/>
        <v>104.0388775769916</v>
      </c>
      <c r="F61" s="488">
        <f t="shared" si="11"/>
        <v>92.497723132969028</v>
      </c>
      <c r="G61" s="488">
        <f t="shared" si="11"/>
        <v>109.19540229885058</v>
      </c>
      <c r="H61" s="489">
        <f t="shared" si="14"/>
        <v>42614</v>
      </c>
      <c r="I61" s="488">
        <f t="shared" si="12"/>
        <v>104.0388775769916</v>
      </c>
      <c r="J61" s="488">
        <f t="shared" si="10"/>
        <v>92.497723132969028</v>
      </c>
      <c r="K61" s="488">
        <f t="shared" si="10"/>
        <v>109.19540229885058</v>
      </c>
      <c r="L61" s="488" t="e">
        <f t="shared" si="13"/>
        <v>#N/A</v>
      </c>
    </row>
    <row r="62" spans="1:14" ht="15" customHeight="1" x14ac:dyDescent="0.2">
      <c r="A62" s="490" t="s">
        <v>468</v>
      </c>
      <c r="B62" s="487">
        <v>64402</v>
      </c>
      <c r="C62" s="487">
        <v>8048</v>
      </c>
      <c r="D62" s="487">
        <v>3017</v>
      </c>
      <c r="E62" s="488">
        <f t="shared" si="11"/>
        <v>102.44655128531433</v>
      </c>
      <c r="F62" s="488">
        <f t="shared" si="11"/>
        <v>91.621129326047352</v>
      </c>
      <c r="G62" s="488">
        <f t="shared" si="11"/>
        <v>105.08533611981888</v>
      </c>
      <c r="H62" s="489" t="str">
        <f t="shared" si="14"/>
        <v/>
      </c>
      <c r="I62" s="488" t="str">
        <f t="shared" si="12"/>
        <v/>
      </c>
      <c r="J62" s="488" t="str">
        <f t="shared" si="10"/>
        <v/>
      </c>
      <c r="K62" s="488" t="str">
        <f t="shared" si="10"/>
        <v/>
      </c>
      <c r="L62" s="488" t="e">
        <f t="shared" si="13"/>
        <v>#N/A</v>
      </c>
    </row>
    <row r="63" spans="1:14" ht="15" customHeight="1" x14ac:dyDescent="0.2">
      <c r="A63" s="490" t="s">
        <v>469</v>
      </c>
      <c r="B63" s="487">
        <v>64483</v>
      </c>
      <c r="C63" s="487">
        <v>7988</v>
      </c>
      <c r="D63" s="487">
        <v>2916</v>
      </c>
      <c r="E63" s="488">
        <f t="shared" si="11"/>
        <v>102.57540086536014</v>
      </c>
      <c r="F63" s="488">
        <f t="shared" si="11"/>
        <v>90.938069216757739</v>
      </c>
      <c r="G63" s="488">
        <f t="shared" si="11"/>
        <v>101.56739811912226</v>
      </c>
      <c r="H63" s="489" t="str">
        <f t="shared" si="14"/>
        <v/>
      </c>
      <c r="I63" s="488" t="str">
        <f t="shared" si="12"/>
        <v/>
      </c>
      <c r="J63" s="488" t="str">
        <f t="shared" si="10"/>
        <v/>
      </c>
      <c r="K63" s="488" t="str">
        <f t="shared" si="10"/>
        <v/>
      </c>
      <c r="L63" s="488" t="e">
        <f t="shared" si="13"/>
        <v>#N/A</v>
      </c>
    </row>
    <row r="64" spans="1:14" ht="15" customHeight="1" x14ac:dyDescent="0.2">
      <c r="A64" s="490" t="s">
        <v>470</v>
      </c>
      <c r="B64" s="487">
        <v>64964</v>
      </c>
      <c r="C64" s="487">
        <v>8062</v>
      </c>
      <c r="D64" s="487">
        <v>3110</v>
      </c>
      <c r="E64" s="488">
        <f t="shared" si="11"/>
        <v>103.3405446678544</v>
      </c>
      <c r="F64" s="488">
        <f t="shared" si="11"/>
        <v>91.78051001821494</v>
      </c>
      <c r="G64" s="488">
        <f t="shared" si="11"/>
        <v>108.32462556600488</v>
      </c>
      <c r="H64" s="489" t="str">
        <f t="shared" si="14"/>
        <v/>
      </c>
      <c r="I64" s="488" t="str">
        <f t="shared" si="12"/>
        <v/>
      </c>
      <c r="J64" s="488" t="str">
        <f t="shared" si="10"/>
        <v/>
      </c>
      <c r="K64" s="488" t="str">
        <f t="shared" si="10"/>
        <v/>
      </c>
      <c r="L64" s="488" t="e">
        <f t="shared" si="13"/>
        <v>#N/A</v>
      </c>
    </row>
    <row r="65" spans="1:12" ht="15" customHeight="1" x14ac:dyDescent="0.2">
      <c r="A65" s="490">
        <v>42979</v>
      </c>
      <c r="B65" s="487">
        <v>66301</v>
      </c>
      <c r="C65" s="487">
        <v>7938</v>
      </c>
      <c r="D65" s="487">
        <v>3191</v>
      </c>
      <c r="E65" s="488">
        <f t="shared" si="11"/>
        <v>105.46735810638839</v>
      </c>
      <c r="F65" s="488">
        <f t="shared" si="11"/>
        <v>90.368852459016395</v>
      </c>
      <c r="G65" s="488">
        <f t="shared" si="11"/>
        <v>111.14594218042492</v>
      </c>
      <c r="H65" s="489">
        <f t="shared" si="14"/>
        <v>42979</v>
      </c>
      <c r="I65" s="488">
        <f t="shared" si="12"/>
        <v>105.46735810638839</v>
      </c>
      <c r="J65" s="488">
        <f t="shared" si="10"/>
        <v>90.368852459016395</v>
      </c>
      <c r="K65" s="488">
        <f t="shared" si="10"/>
        <v>111.14594218042492</v>
      </c>
      <c r="L65" s="488" t="e">
        <f t="shared" si="13"/>
        <v>#N/A</v>
      </c>
    </row>
    <row r="66" spans="1:12" ht="15" customHeight="1" x14ac:dyDescent="0.2">
      <c r="A66" s="490" t="s">
        <v>471</v>
      </c>
      <c r="B66" s="487">
        <v>65387</v>
      </c>
      <c r="C66" s="487">
        <v>7870</v>
      </c>
      <c r="D66" s="487">
        <v>3122</v>
      </c>
      <c r="E66" s="488">
        <f t="shared" si="11"/>
        <v>104.01342580809367</v>
      </c>
      <c r="F66" s="488">
        <f t="shared" si="11"/>
        <v>89.594717668488158</v>
      </c>
      <c r="G66" s="488">
        <f t="shared" si="11"/>
        <v>108.74259839777081</v>
      </c>
      <c r="H66" s="489" t="str">
        <f t="shared" si="14"/>
        <v/>
      </c>
      <c r="I66" s="488" t="str">
        <f t="shared" si="12"/>
        <v/>
      </c>
      <c r="J66" s="488" t="str">
        <f t="shared" si="10"/>
        <v/>
      </c>
      <c r="K66" s="488" t="str">
        <f t="shared" si="10"/>
        <v/>
      </c>
      <c r="L66" s="488" t="e">
        <f t="shared" si="13"/>
        <v>#N/A</v>
      </c>
    </row>
    <row r="67" spans="1:12" ht="15" customHeight="1" x14ac:dyDescent="0.2">
      <c r="A67" s="490" t="s">
        <v>472</v>
      </c>
      <c r="B67" s="487">
        <v>65426</v>
      </c>
      <c r="C67" s="487">
        <v>7735</v>
      </c>
      <c r="D67" s="487">
        <v>3105</v>
      </c>
      <c r="E67" s="488">
        <f t="shared" si="11"/>
        <v>104.07546449478238</v>
      </c>
      <c r="F67" s="488">
        <f t="shared" si="11"/>
        <v>88.057832422586529</v>
      </c>
      <c r="G67" s="488">
        <f t="shared" si="11"/>
        <v>108.15047021943573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66093</v>
      </c>
      <c r="C68" s="487">
        <v>7999</v>
      </c>
      <c r="D68" s="487">
        <v>3241</v>
      </c>
      <c r="E68" s="488">
        <f t="shared" si="11"/>
        <v>105.1364851107152</v>
      </c>
      <c r="F68" s="488">
        <f t="shared" si="11"/>
        <v>91.063296903460838</v>
      </c>
      <c r="G68" s="488">
        <f t="shared" si="11"/>
        <v>112.88749564611634</v>
      </c>
      <c r="H68" s="489" t="str">
        <f t="shared" si="14"/>
        <v/>
      </c>
      <c r="I68" s="488" t="str">
        <f t="shared" si="12"/>
        <v/>
      </c>
      <c r="J68" s="488" t="str">
        <f t="shared" si="12"/>
        <v/>
      </c>
      <c r="K68" s="488" t="str">
        <f t="shared" si="12"/>
        <v/>
      </c>
      <c r="L68" s="488" t="e">
        <f t="shared" si="13"/>
        <v>#N/A</v>
      </c>
    </row>
    <row r="69" spans="1:12" ht="15" customHeight="1" x14ac:dyDescent="0.2">
      <c r="A69" s="490">
        <v>43344</v>
      </c>
      <c r="B69" s="487">
        <v>66806</v>
      </c>
      <c r="C69" s="487">
        <v>7835</v>
      </c>
      <c r="D69" s="487">
        <v>3370</v>
      </c>
      <c r="E69" s="488">
        <f t="shared" si="11"/>
        <v>106.27067956222957</v>
      </c>
      <c r="F69" s="488">
        <f t="shared" si="11"/>
        <v>89.196265938069217</v>
      </c>
      <c r="G69" s="488">
        <f t="shared" si="11"/>
        <v>117.38070358760014</v>
      </c>
      <c r="H69" s="489">
        <f t="shared" si="14"/>
        <v>43344</v>
      </c>
      <c r="I69" s="488">
        <f t="shared" si="12"/>
        <v>106.27067956222957</v>
      </c>
      <c r="J69" s="488">
        <f t="shared" si="12"/>
        <v>89.196265938069217</v>
      </c>
      <c r="K69" s="488">
        <f t="shared" si="12"/>
        <v>117.38070358760014</v>
      </c>
      <c r="L69" s="488" t="e">
        <f t="shared" si="13"/>
        <v>#N/A</v>
      </c>
    </row>
    <row r="70" spans="1:12" ht="15" customHeight="1" x14ac:dyDescent="0.2">
      <c r="A70" s="490" t="s">
        <v>474</v>
      </c>
      <c r="B70" s="487">
        <v>65838</v>
      </c>
      <c r="C70" s="487">
        <v>7735</v>
      </c>
      <c r="D70" s="487">
        <v>3327</v>
      </c>
      <c r="E70" s="488">
        <f t="shared" si="11"/>
        <v>104.73084754390429</v>
      </c>
      <c r="F70" s="488">
        <f t="shared" si="11"/>
        <v>88.057832422586529</v>
      </c>
      <c r="G70" s="488">
        <f t="shared" si="11"/>
        <v>115.88296760710554</v>
      </c>
      <c r="H70" s="489" t="str">
        <f t="shared" si="14"/>
        <v/>
      </c>
      <c r="I70" s="488" t="str">
        <f t="shared" si="12"/>
        <v/>
      </c>
      <c r="J70" s="488" t="str">
        <f t="shared" si="12"/>
        <v/>
      </c>
      <c r="K70" s="488" t="str">
        <f t="shared" si="12"/>
        <v/>
      </c>
      <c r="L70" s="488" t="e">
        <f t="shared" si="13"/>
        <v>#N/A</v>
      </c>
    </row>
    <row r="71" spans="1:12" ht="15" customHeight="1" x14ac:dyDescent="0.2">
      <c r="A71" s="490" t="s">
        <v>475</v>
      </c>
      <c r="B71" s="487">
        <v>65616</v>
      </c>
      <c r="C71" s="487">
        <v>7642</v>
      </c>
      <c r="D71" s="487">
        <v>3260</v>
      </c>
      <c r="E71" s="491">
        <f t="shared" ref="E71:G75" si="15">IF($A$51=37802,IF(COUNTBLANK(B$51:B$70)&gt;0,#N/A,IF(ISBLANK(B71)=FALSE,B71/B$51*100,#N/A)),IF(COUNTBLANK(B$51:B$75)&gt;0,#N/A,B71/B$51*100))</f>
        <v>104.37770425044542</v>
      </c>
      <c r="F71" s="491">
        <f t="shared" si="15"/>
        <v>86.999089253187606</v>
      </c>
      <c r="G71" s="491">
        <f t="shared" si="15"/>
        <v>113.54928596307907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65857</v>
      </c>
      <c r="C72" s="487">
        <v>7780</v>
      </c>
      <c r="D72" s="487">
        <v>3351</v>
      </c>
      <c r="E72" s="491">
        <f t="shared" si="15"/>
        <v>104.7610715194706</v>
      </c>
      <c r="F72" s="491">
        <f t="shared" si="15"/>
        <v>88.570127504553724</v>
      </c>
      <c r="G72" s="491">
        <f t="shared" si="15"/>
        <v>116.71891327063742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66795</v>
      </c>
      <c r="C73" s="487">
        <v>7651</v>
      </c>
      <c r="D73" s="487">
        <v>3455</v>
      </c>
      <c r="E73" s="491">
        <f t="shared" si="15"/>
        <v>106.25318147111224</v>
      </c>
      <c r="F73" s="491">
        <f t="shared" si="15"/>
        <v>87.101548269581059</v>
      </c>
      <c r="G73" s="491">
        <f t="shared" si="15"/>
        <v>120.34134447927552</v>
      </c>
      <c r="H73" s="492">
        <f>IF(A$51=37802,IF(ISERROR(L73)=TRUE,IF(ISBLANK(A73)=FALSE,IF(MONTH(A73)=MONTH(MAX(A$51:A$75)),A73,""),""),""),IF(ISERROR(L73)=TRUE,IF(MONTH(A73)=MONTH(MAX(A$51:A$75)),A73,""),""))</f>
        <v>43709</v>
      </c>
      <c r="I73" s="488">
        <f t="shared" si="12"/>
        <v>106.25318147111224</v>
      </c>
      <c r="J73" s="488">
        <f t="shared" si="12"/>
        <v>87.101548269581059</v>
      </c>
      <c r="K73" s="488">
        <f t="shared" si="12"/>
        <v>120.34134447927552</v>
      </c>
      <c r="L73" s="488" t="e">
        <f t="shared" si="13"/>
        <v>#N/A</v>
      </c>
    </row>
    <row r="74" spans="1:12" ht="15" customHeight="1" x14ac:dyDescent="0.2">
      <c r="A74" s="490" t="s">
        <v>477</v>
      </c>
      <c r="B74" s="487">
        <v>65936</v>
      </c>
      <c r="C74" s="487">
        <v>7461</v>
      </c>
      <c r="D74" s="487">
        <v>3323</v>
      </c>
      <c r="E74" s="491">
        <f t="shared" si="15"/>
        <v>104.88673962840419</v>
      </c>
      <c r="F74" s="491">
        <f t="shared" si="15"/>
        <v>84.938524590163937</v>
      </c>
      <c r="G74" s="491">
        <f t="shared" si="15"/>
        <v>115.74364332985023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65481</v>
      </c>
      <c r="C75" s="493">
        <v>7148</v>
      </c>
      <c r="D75" s="493">
        <v>3168</v>
      </c>
      <c r="E75" s="491">
        <f t="shared" si="15"/>
        <v>104.16295495036904</v>
      </c>
      <c r="F75" s="491">
        <f t="shared" si="15"/>
        <v>81.375227686703099</v>
      </c>
      <c r="G75" s="491">
        <f t="shared" si="15"/>
        <v>110.34482758620689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106.25318147111224</v>
      </c>
      <c r="J77" s="488">
        <f>IF(J75&lt;&gt;"",J75,IF(J74&lt;&gt;"",J74,IF(J73&lt;&gt;"",J73,IF(J72&lt;&gt;"",J72,IF(J71&lt;&gt;"",J71,IF(J70&lt;&gt;"",J70,""))))))</f>
        <v>87.101548269581059</v>
      </c>
      <c r="K77" s="488">
        <f>IF(K75&lt;&gt;"",K75,IF(K74&lt;&gt;"",K74,IF(K73&lt;&gt;"",K73,IF(K72&lt;&gt;"",K72,IF(K71&lt;&gt;"",K71,IF(K70&lt;&gt;"",K70,""))))))</f>
        <v>120.34134447927552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+6,3%</v>
      </c>
      <c r="J79" s="488" t="str">
        <f>"GeB - ausschließlich: "&amp;IF(J77&gt;100,"+","")&amp;TEXT(J77-100,"0,0")&amp;"%"</f>
        <v>GeB - ausschließlich: -12,9%</v>
      </c>
      <c r="K79" s="488" t="str">
        <f>"GeB - im Nebenjob: "&amp;IF(K77&gt;100,"+","")&amp;TEXT(K77-100,"0,0")&amp;"%"</f>
        <v>GeB - im Nebenjob: +20,3%</v>
      </c>
    </row>
    <row r="81" spans="9:9" ht="15" customHeight="1" x14ac:dyDescent="0.2">
      <c r="I81" s="488" t="str">
        <f>IF(ISERROR(HLOOKUP(1,I$78:K$79,2,FALSE)),"",HLOOKUP(1,I$78:K$79,2,FALSE))</f>
        <v>GeB - im Nebenjob: +20,3%</v>
      </c>
    </row>
    <row r="82" spans="9:9" ht="15" customHeight="1" x14ac:dyDescent="0.2">
      <c r="I82" s="488" t="str">
        <f>IF(ISERROR(HLOOKUP(2,I$78:K$79,2,FALSE)),"",HLOOKUP(2,I$78:K$79,2,FALSE))</f>
        <v>SvB: +6,3%</v>
      </c>
    </row>
    <row r="83" spans="9:9" ht="15" customHeight="1" x14ac:dyDescent="0.2">
      <c r="I83" s="488" t="str">
        <f>IF(ISERROR(HLOOKUP(3,I$78:K$79,2,FALSE)),"",HLOOKUP(3,I$78:K$79,2,FALSE))</f>
        <v>GeB - ausschließlich: -12,9%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65481</v>
      </c>
      <c r="E12" s="114">
        <v>65936</v>
      </c>
      <c r="F12" s="114">
        <v>66795</v>
      </c>
      <c r="G12" s="114">
        <v>65857</v>
      </c>
      <c r="H12" s="114">
        <v>65616</v>
      </c>
      <c r="I12" s="115">
        <v>-135</v>
      </c>
      <c r="J12" s="116">
        <v>-0.20574250182882223</v>
      </c>
      <c r="N12" s="117"/>
    </row>
    <row r="13" spans="1:15" s="110" customFormat="1" ht="13.5" customHeight="1" x14ac:dyDescent="0.2">
      <c r="A13" s="118" t="s">
        <v>105</v>
      </c>
      <c r="B13" s="119" t="s">
        <v>106</v>
      </c>
      <c r="C13" s="113">
        <v>51.924985873764911</v>
      </c>
      <c r="D13" s="114">
        <v>34001</v>
      </c>
      <c r="E13" s="114">
        <v>34201</v>
      </c>
      <c r="F13" s="114">
        <v>34771</v>
      </c>
      <c r="G13" s="114">
        <v>34226</v>
      </c>
      <c r="H13" s="114">
        <v>34071</v>
      </c>
      <c r="I13" s="115">
        <v>-70</v>
      </c>
      <c r="J13" s="116">
        <v>-0.20545331807108685</v>
      </c>
    </row>
    <row r="14" spans="1:15" s="110" customFormat="1" ht="13.5" customHeight="1" x14ac:dyDescent="0.2">
      <c r="A14" s="120"/>
      <c r="B14" s="119" t="s">
        <v>107</v>
      </c>
      <c r="C14" s="113">
        <v>48.075014126235089</v>
      </c>
      <c r="D14" s="114">
        <v>31480</v>
      </c>
      <c r="E14" s="114">
        <v>31735</v>
      </c>
      <c r="F14" s="114">
        <v>32024</v>
      </c>
      <c r="G14" s="114">
        <v>31631</v>
      </c>
      <c r="H14" s="114">
        <v>31545</v>
      </c>
      <c r="I14" s="115">
        <v>-65</v>
      </c>
      <c r="J14" s="116">
        <v>-0.20605484228879378</v>
      </c>
    </row>
    <row r="15" spans="1:15" s="110" customFormat="1" ht="13.5" customHeight="1" x14ac:dyDescent="0.2">
      <c r="A15" s="118" t="s">
        <v>105</v>
      </c>
      <c r="B15" s="121" t="s">
        <v>108</v>
      </c>
      <c r="C15" s="113">
        <v>7.9351262198194892</v>
      </c>
      <c r="D15" s="114">
        <v>5196</v>
      </c>
      <c r="E15" s="114">
        <v>5377</v>
      </c>
      <c r="F15" s="114">
        <v>5658</v>
      </c>
      <c r="G15" s="114">
        <v>4943</v>
      </c>
      <c r="H15" s="114">
        <v>5000</v>
      </c>
      <c r="I15" s="115">
        <v>196</v>
      </c>
      <c r="J15" s="116">
        <v>3.92</v>
      </c>
    </row>
    <row r="16" spans="1:15" s="110" customFormat="1" ht="13.5" customHeight="1" x14ac:dyDescent="0.2">
      <c r="A16" s="118"/>
      <c r="B16" s="121" t="s">
        <v>109</v>
      </c>
      <c r="C16" s="113">
        <v>65.623616010751206</v>
      </c>
      <c r="D16" s="114">
        <v>42971</v>
      </c>
      <c r="E16" s="114">
        <v>43309</v>
      </c>
      <c r="F16" s="114">
        <v>43946</v>
      </c>
      <c r="G16" s="114">
        <v>44029</v>
      </c>
      <c r="H16" s="114">
        <v>44019</v>
      </c>
      <c r="I16" s="115">
        <v>-1048</v>
      </c>
      <c r="J16" s="116">
        <v>-2.3807901133601401</v>
      </c>
    </row>
    <row r="17" spans="1:10" s="110" customFormat="1" ht="13.5" customHeight="1" x14ac:dyDescent="0.2">
      <c r="A17" s="118"/>
      <c r="B17" s="121" t="s">
        <v>110</v>
      </c>
      <c r="C17" s="113">
        <v>25.535651563048823</v>
      </c>
      <c r="D17" s="114">
        <v>16721</v>
      </c>
      <c r="E17" s="114">
        <v>16645</v>
      </c>
      <c r="F17" s="114">
        <v>16626</v>
      </c>
      <c r="G17" s="114">
        <v>16348</v>
      </c>
      <c r="H17" s="114">
        <v>16067</v>
      </c>
      <c r="I17" s="115">
        <v>654</v>
      </c>
      <c r="J17" s="116">
        <v>4.0704549698139045</v>
      </c>
    </row>
    <row r="18" spans="1:10" s="110" customFormat="1" ht="13.5" customHeight="1" x14ac:dyDescent="0.2">
      <c r="A18" s="120"/>
      <c r="B18" s="121" t="s">
        <v>111</v>
      </c>
      <c r="C18" s="113">
        <v>0.90560620638047673</v>
      </c>
      <c r="D18" s="114">
        <v>593</v>
      </c>
      <c r="E18" s="114">
        <v>605</v>
      </c>
      <c r="F18" s="114">
        <v>565</v>
      </c>
      <c r="G18" s="114">
        <v>537</v>
      </c>
      <c r="H18" s="114">
        <v>530</v>
      </c>
      <c r="I18" s="115">
        <v>63</v>
      </c>
      <c r="J18" s="116">
        <v>11.886792452830189</v>
      </c>
    </row>
    <row r="19" spans="1:10" s="110" customFormat="1" ht="13.5" customHeight="1" x14ac:dyDescent="0.2">
      <c r="A19" s="120"/>
      <c r="B19" s="121" t="s">
        <v>112</v>
      </c>
      <c r="C19" s="113">
        <v>0.27183457796918192</v>
      </c>
      <c r="D19" s="114">
        <v>178</v>
      </c>
      <c r="E19" s="114">
        <v>177</v>
      </c>
      <c r="F19" s="114">
        <v>170</v>
      </c>
      <c r="G19" s="114">
        <v>150</v>
      </c>
      <c r="H19" s="114">
        <v>135</v>
      </c>
      <c r="I19" s="115">
        <v>43</v>
      </c>
      <c r="J19" s="116">
        <v>31.851851851851851</v>
      </c>
    </row>
    <row r="20" spans="1:10" s="110" customFormat="1" ht="13.5" customHeight="1" x14ac:dyDescent="0.2">
      <c r="A20" s="118" t="s">
        <v>113</v>
      </c>
      <c r="B20" s="122" t="s">
        <v>114</v>
      </c>
      <c r="C20" s="113">
        <v>72.819596524182586</v>
      </c>
      <c r="D20" s="114">
        <v>47683</v>
      </c>
      <c r="E20" s="114">
        <v>47981</v>
      </c>
      <c r="F20" s="114">
        <v>48722</v>
      </c>
      <c r="G20" s="114">
        <v>47996</v>
      </c>
      <c r="H20" s="114">
        <v>47971</v>
      </c>
      <c r="I20" s="115">
        <v>-288</v>
      </c>
      <c r="J20" s="116">
        <v>-0.60036271914281547</v>
      </c>
    </row>
    <row r="21" spans="1:10" s="110" customFormat="1" ht="13.5" customHeight="1" x14ac:dyDescent="0.2">
      <c r="A21" s="120"/>
      <c r="B21" s="122" t="s">
        <v>115</v>
      </c>
      <c r="C21" s="113">
        <v>27.180403475817414</v>
      </c>
      <c r="D21" s="114">
        <v>17798</v>
      </c>
      <c r="E21" s="114">
        <v>17955</v>
      </c>
      <c r="F21" s="114">
        <v>18073</v>
      </c>
      <c r="G21" s="114">
        <v>17861</v>
      </c>
      <c r="H21" s="114">
        <v>17645</v>
      </c>
      <c r="I21" s="115">
        <v>153</v>
      </c>
      <c r="J21" s="116">
        <v>0.86710116180221031</v>
      </c>
    </row>
    <row r="22" spans="1:10" s="110" customFormat="1" ht="13.5" customHeight="1" x14ac:dyDescent="0.2">
      <c r="A22" s="118" t="s">
        <v>113</v>
      </c>
      <c r="B22" s="122" t="s">
        <v>116</v>
      </c>
      <c r="C22" s="113">
        <v>94.54803683511247</v>
      </c>
      <c r="D22" s="114">
        <v>61911</v>
      </c>
      <c r="E22" s="114">
        <v>62431</v>
      </c>
      <c r="F22" s="114">
        <v>63092</v>
      </c>
      <c r="G22" s="114">
        <v>62114</v>
      </c>
      <c r="H22" s="114">
        <v>62065</v>
      </c>
      <c r="I22" s="115">
        <v>-154</v>
      </c>
      <c r="J22" s="116">
        <v>-0.24812696366712317</v>
      </c>
    </row>
    <row r="23" spans="1:10" s="110" customFormat="1" ht="13.5" customHeight="1" x14ac:dyDescent="0.2">
      <c r="A23" s="123"/>
      <c r="B23" s="124" t="s">
        <v>117</v>
      </c>
      <c r="C23" s="125">
        <v>5.4229471144301398</v>
      </c>
      <c r="D23" s="114">
        <v>3551</v>
      </c>
      <c r="E23" s="114">
        <v>3484</v>
      </c>
      <c r="F23" s="114">
        <v>3682</v>
      </c>
      <c r="G23" s="114">
        <v>3720</v>
      </c>
      <c r="H23" s="114">
        <v>3531</v>
      </c>
      <c r="I23" s="115">
        <v>20</v>
      </c>
      <c r="J23" s="116">
        <v>0.56641178136505244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10316</v>
      </c>
      <c r="E26" s="114">
        <v>10784</v>
      </c>
      <c r="F26" s="114">
        <v>11106</v>
      </c>
      <c r="G26" s="114">
        <v>11131</v>
      </c>
      <c r="H26" s="140">
        <v>10902</v>
      </c>
      <c r="I26" s="115">
        <v>-586</v>
      </c>
      <c r="J26" s="116">
        <v>-5.3751605210053199</v>
      </c>
    </row>
    <row r="27" spans="1:10" s="110" customFormat="1" ht="13.5" customHeight="1" x14ac:dyDescent="0.2">
      <c r="A27" s="118" t="s">
        <v>105</v>
      </c>
      <c r="B27" s="119" t="s">
        <v>106</v>
      </c>
      <c r="C27" s="113">
        <v>46.413338503295854</v>
      </c>
      <c r="D27" s="115">
        <v>4788</v>
      </c>
      <c r="E27" s="114">
        <v>5007</v>
      </c>
      <c r="F27" s="114">
        <v>5190</v>
      </c>
      <c r="G27" s="114">
        <v>5170</v>
      </c>
      <c r="H27" s="140">
        <v>5090</v>
      </c>
      <c r="I27" s="115">
        <v>-302</v>
      </c>
      <c r="J27" s="116">
        <v>-5.9332023575638511</v>
      </c>
    </row>
    <row r="28" spans="1:10" s="110" customFormat="1" ht="13.5" customHeight="1" x14ac:dyDescent="0.2">
      <c r="A28" s="120"/>
      <c r="B28" s="119" t="s">
        <v>107</v>
      </c>
      <c r="C28" s="113">
        <v>53.586661496704146</v>
      </c>
      <c r="D28" s="115">
        <v>5528</v>
      </c>
      <c r="E28" s="114">
        <v>5777</v>
      </c>
      <c r="F28" s="114">
        <v>5916</v>
      </c>
      <c r="G28" s="114">
        <v>5961</v>
      </c>
      <c r="H28" s="140">
        <v>5812</v>
      </c>
      <c r="I28" s="115">
        <v>-284</v>
      </c>
      <c r="J28" s="116">
        <v>-4.8864418444597382</v>
      </c>
    </row>
    <row r="29" spans="1:10" s="110" customFormat="1" ht="13.5" customHeight="1" x14ac:dyDescent="0.2">
      <c r="A29" s="118" t="s">
        <v>105</v>
      </c>
      <c r="B29" s="121" t="s">
        <v>108</v>
      </c>
      <c r="C29" s="113">
        <v>15.093059325319892</v>
      </c>
      <c r="D29" s="115">
        <v>1557</v>
      </c>
      <c r="E29" s="114">
        <v>1612</v>
      </c>
      <c r="F29" s="114">
        <v>1686</v>
      </c>
      <c r="G29" s="114">
        <v>1751</v>
      </c>
      <c r="H29" s="140">
        <v>1652</v>
      </c>
      <c r="I29" s="115">
        <v>-95</v>
      </c>
      <c r="J29" s="116">
        <v>-5.7506053268765136</v>
      </c>
    </row>
    <row r="30" spans="1:10" s="110" customFormat="1" ht="13.5" customHeight="1" x14ac:dyDescent="0.2">
      <c r="A30" s="118"/>
      <c r="B30" s="121" t="s">
        <v>109</v>
      </c>
      <c r="C30" s="113">
        <v>36.215587436991079</v>
      </c>
      <c r="D30" s="115">
        <v>3736</v>
      </c>
      <c r="E30" s="114">
        <v>3973</v>
      </c>
      <c r="F30" s="114">
        <v>4114</v>
      </c>
      <c r="G30" s="114">
        <v>4138</v>
      </c>
      <c r="H30" s="140">
        <v>4095</v>
      </c>
      <c r="I30" s="115">
        <v>-359</v>
      </c>
      <c r="J30" s="116">
        <v>-8.7667887667887676</v>
      </c>
    </row>
    <row r="31" spans="1:10" s="110" customFormat="1" ht="13.5" customHeight="1" x14ac:dyDescent="0.2">
      <c r="A31" s="118"/>
      <c r="B31" s="121" t="s">
        <v>110</v>
      </c>
      <c r="C31" s="113">
        <v>24.428072896471502</v>
      </c>
      <c r="D31" s="115">
        <v>2520</v>
      </c>
      <c r="E31" s="114">
        <v>2631</v>
      </c>
      <c r="F31" s="114">
        <v>2705</v>
      </c>
      <c r="G31" s="114">
        <v>2721</v>
      </c>
      <c r="H31" s="140">
        <v>2762</v>
      </c>
      <c r="I31" s="115">
        <v>-242</v>
      </c>
      <c r="J31" s="116">
        <v>-8.7617668356263572</v>
      </c>
    </row>
    <row r="32" spans="1:10" s="110" customFormat="1" ht="13.5" customHeight="1" x14ac:dyDescent="0.2">
      <c r="A32" s="120"/>
      <c r="B32" s="121" t="s">
        <v>111</v>
      </c>
      <c r="C32" s="113">
        <v>24.263280341217527</v>
      </c>
      <c r="D32" s="115">
        <v>2503</v>
      </c>
      <c r="E32" s="114">
        <v>2568</v>
      </c>
      <c r="F32" s="114">
        <v>2601</v>
      </c>
      <c r="G32" s="114">
        <v>2521</v>
      </c>
      <c r="H32" s="140">
        <v>2393</v>
      </c>
      <c r="I32" s="115">
        <v>110</v>
      </c>
      <c r="J32" s="116">
        <v>4.596740493104889</v>
      </c>
    </row>
    <row r="33" spans="1:10" s="110" customFormat="1" ht="13.5" customHeight="1" x14ac:dyDescent="0.2">
      <c r="A33" s="120"/>
      <c r="B33" s="121" t="s">
        <v>112</v>
      </c>
      <c r="C33" s="113">
        <v>3.1601395889879798</v>
      </c>
      <c r="D33" s="115">
        <v>326</v>
      </c>
      <c r="E33" s="114">
        <v>359</v>
      </c>
      <c r="F33" s="114">
        <v>359</v>
      </c>
      <c r="G33" s="114">
        <v>323</v>
      </c>
      <c r="H33" s="140">
        <v>272</v>
      </c>
      <c r="I33" s="115">
        <v>54</v>
      </c>
      <c r="J33" s="116">
        <v>19.852941176470587</v>
      </c>
    </row>
    <row r="34" spans="1:10" s="110" customFormat="1" ht="13.5" customHeight="1" x14ac:dyDescent="0.2">
      <c r="A34" s="118" t="s">
        <v>113</v>
      </c>
      <c r="B34" s="122" t="s">
        <v>116</v>
      </c>
      <c r="C34" s="113">
        <v>97.179139201240787</v>
      </c>
      <c r="D34" s="115">
        <v>10025</v>
      </c>
      <c r="E34" s="114">
        <v>10472</v>
      </c>
      <c r="F34" s="114">
        <v>10779</v>
      </c>
      <c r="G34" s="114">
        <v>10812</v>
      </c>
      <c r="H34" s="140">
        <v>10593</v>
      </c>
      <c r="I34" s="115">
        <v>-568</v>
      </c>
      <c r="J34" s="116">
        <v>-5.3620315302558295</v>
      </c>
    </row>
    <row r="35" spans="1:10" s="110" customFormat="1" ht="13.5" customHeight="1" x14ac:dyDescent="0.2">
      <c r="A35" s="118"/>
      <c r="B35" s="119" t="s">
        <v>117</v>
      </c>
      <c r="C35" s="113">
        <v>2.7917797595967428</v>
      </c>
      <c r="D35" s="115">
        <v>288</v>
      </c>
      <c r="E35" s="114">
        <v>306</v>
      </c>
      <c r="F35" s="114">
        <v>320</v>
      </c>
      <c r="G35" s="114">
        <v>314</v>
      </c>
      <c r="H35" s="140">
        <v>303</v>
      </c>
      <c r="I35" s="115">
        <v>-15</v>
      </c>
      <c r="J35" s="116">
        <v>-4.9504950495049505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7148</v>
      </c>
      <c r="E37" s="114">
        <v>7461</v>
      </c>
      <c r="F37" s="114">
        <v>7651</v>
      </c>
      <c r="G37" s="114">
        <v>7780</v>
      </c>
      <c r="H37" s="140">
        <v>7642</v>
      </c>
      <c r="I37" s="115">
        <v>-494</v>
      </c>
      <c r="J37" s="116">
        <v>-6.4642763674430777</v>
      </c>
    </row>
    <row r="38" spans="1:10" s="110" customFormat="1" ht="13.5" customHeight="1" x14ac:dyDescent="0.2">
      <c r="A38" s="118" t="s">
        <v>105</v>
      </c>
      <c r="B38" s="119" t="s">
        <v>106</v>
      </c>
      <c r="C38" s="113">
        <v>49.916060436485729</v>
      </c>
      <c r="D38" s="115">
        <v>3568</v>
      </c>
      <c r="E38" s="114">
        <v>3707</v>
      </c>
      <c r="F38" s="114">
        <v>3830</v>
      </c>
      <c r="G38" s="114">
        <v>3872</v>
      </c>
      <c r="H38" s="140">
        <v>3806</v>
      </c>
      <c r="I38" s="115">
        <v>-238</v>
      </c>
      <c r="J38" s="116">
        <v>-6.2532842879663688</v>
      </c>
    </row>
    <row r="39" spans="1:10" s="110" customFormat="1" ht="13.5" customHeight="1" x14ac:dyDescent="0.2">
      <c r="A39" s="120"/>
      <c r="B39" s="119" t="s">
        <v>107</v>
      </c>
      <c r="C39" s="113">
        <v>50.083939563514271</v>
      </c>
      <c r="D39" s="115">
        <v>3580</v>
      </c>
      <c r="E39" s="114">
        <v>3754</v>
      </c>
      <c r="F39" s="114">
        <v>3821</v>
      </c>
      <c r="G39" s="114">
        <v>3908</v>
      </c>
      <c r="H39" s="140">
        <v>3836</v>
      </c>
      <c r="I39" s="115">
        <v>-256</v>
      </c>
      <c r="J39" s="116">
        <v>-6.6736183524504691</v>
      </c>
    </row>
    <row r="40" spans="1:10" s="110" customFormat="1" ht="13.5" customHeight="1" x14ac:dyDescent="0.2">
      <c r="A40" s="118" t="s">
        <v>105</v>
      </c>
      <c r="B40" s="121" t="s">
        <v>108</v>
      </c>
      <c r="C40" s="113">
        <v>17.725237828763291</v>
      </c>
      <c r="D40" s="115">
        <v>1267</v>
      </c>
      <c r="E40" s="114">
        <v>1274</v>
      </c>
      <c r="F40" s="114">
        <v>1304</v>
      </c>
      <c r="G40" s="114">
        <v>1437</v>
      </c>
      <c r="H40" s="140">
        <v>1340</v>
      </c>
      <c r="I40" s="115">
        <v>-73</v>
      </c>
      <c r="J40" s="116">
        <v>-5.4477611940298507</v>
      </c>
    </row>
    <row r="41" spans="1:10" s="110" customFormat="1" ht="13.5" customHeight="1" x14ac:dyDescent="0.2">
      <c r="A41" s="118"/>
      <c r="B41" s="121" t="s">
        <v>109</v>
      </c>
      <c r="C41" s="113">
        <v>21.586457750419697</v>
      </c>
      <c r="D41" s="115">
        <v>1543</v>
      </c>
      <c r="E41" s="114">
        <v>1682</v>
      </c>
      <c r="F41" s="114">
        <v>1746</v>
      </c>
      <c r="G41" s="114">
        <v>1799</v>
      </c>
      <c r="H41" s="140">
        <v>1841</v>
      </c>
      <c r="I41" s="115">
        <v>-298</v>
      </c>
      <c r="J41" s="116">
        <v>-16.186854970124934</v>
      </c>
    </row>
    <row r="42" spans="1:10" s="110" customFormat="1" ht="13.5" customHeight="1" x14ac:dyDescent="0.2">
      <c r="A42" s="118"/>
      <c r="B42" s="121" t="s">
        <v>110</v>
      </c>
      <c r="C42" s="113">
        <v>26.189143816452155</v>
      </c>
      <c r="D42" s="115">
        <v>1872</v>
      </c>
      <c r="E42" s="114">
        <v>1978</v>
      </c>
      <c r="F42" s="114">
        <v>2044</v>
      </c>
      <c r="G42" s="114">
        <v>2065</v>
      </c>
      <c r="H42" s="140">
        <v>2106</v>
      </c>
      <c r="I42" s="115">
        <v>-234</v>
      </c>
      <c r="J42" s="116">
        <v>-11.111111111111111</v>
      </c>
    </row>
    <row r="43" spans="1:10" s="110" customFormat="1" ht="13.5" customHeight="1" x14ac:dyDescent="0.2">
      <c r="A43" s="120"/>
      <c r="B43" s="121" t="s">
        <v>111</v>
      </c>
      <c r="C43" s="113">
        <v>34.49916060436486</v>
      </c>
      <c r="D43" s="115">
        <v>2466</v>
      </c>
      <c r="E43" s="114">
        <v>2527</v>
      </c>
      <c r="F43" s="114">
        <v>2557</v>
      </c>
      <c r="G43" s="114">
        <v>2479</v>
      </c>
      <c r="H43" s="140">
        <v>2355</v>
      </c>
      <c r="I43" s="115">
        <v>111</v>
      </c>
      <c r="J43" s="116">
        <v>4.7133757961783438</v>
      </c>
    </row>
    <row r="44" spans="1:10" s="110" customFormat="1" ht="13.5" customHeight="1" x14ac:dyDescent="0.2">
      <c r="A44" s="120"/>
      <c r="B44" s="121" t="s">
        <v>112</v>
      </c>
      <c r="C44" s="113">
        <v>4.4348069390039173</v>
      </c>
      <c r="D44" s="115">
        <v>317</v>
      </c>
      <c r="E44" s="114">
        <v>345</v>
      </c>
      <c r="F44" s="114">
        <v>342</v>
      </c>
      <c r="G44" s="114">
        <v>307</v>
      </c>
      <c r="H44" s="140">
        <v>265</v>
      </c>
      <c r="I44" s="115">
        <v>52</v>
      </c>
      <c r="J44" s="116">
        <v>19.622641509433961</v>
      </c>
    </row>
    <row r="45" spans="1:10" s="110" customFormat="1" ht="13.5" customHeight="1" x14ac:dyDescent="0.2">
      <c r="A45" s="118" t="s">
        <v>113</v>
      </c>
      <c r="B45" s="122" t="s">
        <v>116</v>
      </c>
      <c r="C45" s="113">
        <v>96.992165640738662</v>
      </c>
      <c r="D45" s="115">
        <v>6933</v>
      </c>
      <c r="E45" s="114">
        <v>7222</v>
      </c>
      <c r="F45" s="114">
        <v>7399</v>
      </c>
      <c r="G45" s="114">
        <v>7537</v>
      </c>
      <c r="H45" s="140">
        <v>7399</v>
      </c>
      <c r="I45" s="115">
        <v>-466</v>
      </c>
      <c r="J45" s="116">
        <v>-6.2981483984322209</v>
      </c>
    </row>
    <row r="46" spans="1:10" s="110" customFormat="1" ht="13.5" customHeight="1" x14ac:dyDescent="0.2">
      <c r="A46" s="118"/>
      <c r="B46" s="119" t="s">
        <v>117</v>
      </c>
      <c r="C46" s="113">
        <v>2.9658645775041972</v>
      </c>
      <c r="D46" s="115">
        <v>212</v>
      </c>
      <c r="E46" s="114">
        <v>233</v>
      </c>
      <c r="F46" s="114">
        <v>245</v>
      </c>
      <c r="G46" s="114">
        <v>238</v>
      </c>
      <c r="H46" s="140">
        <v>237</v>
      </c>
      <c r="I46" s="115">
        <v>-25</v>
      </c>
      <c r="J46" s="116">
        <v>-10.548523206751055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3168</v>
      </c>
      <c r="E48" s="114">
        <v>3323</v>
      </c>
      <c r="F48" s="114">
        <v>3455</v>
      </c>
      <c r="G48" s="114">
        <v>3351</v>
      </c>
      <c r="H48" s="140">
        <v>3260</v>
      </c>
      <c r="I48" s="115">
        <v>-92</v>
      </c>
      <c r="J48" s="116">
        <v>-2.8220858895705523</v>
      </c>
    </row>
    <row r="49" spans="1:12" s="110" customFormat="1" ht="13.5" customHeight="1" x14ac:dyDescent="0.2">
      <c r="A49" s="118" t="s">
        <v>105</v>
      </c>
      <c r="B49" s="119" t="s">
        <v>106</v>
      </c>
      <c r="C49" s="113">
        <v>38.51010101010101</v>
      </c>
      <c r="D49" s="115">
        <v>1220</v>
      </c>
      <c r="E49" s="114">
        <v>1300</v>
      </c>
      <c r="F49" s="114">
        <v>1360</v>
      </c>
      <c r="G49" s="114">
        <v>1298</v>
      </c>
      <c r="H49" s="140">
        <v>1284</v>
      </c>
      <c r="I49" s="115">
        <v>-64</v>
      </c>
      <c r="J49" s="116">
        <v>-4.9844236760124607</v>
      </c>
    </row>
    <row r="50" spans="1:12" s="110" customFormat="1" ht="13.5" customHeight="1" x14ac:dyDescent="0.2">
      <c r="A50" s="120"/>
      <c r="B50" s="119" t="s">
        <v>107</v>
      </c>
      <c r="C50" s="113">
        <v>61.48989898989899</v>
      </c>
      <c r="D50" s="115">
        <v>1948</v>
      </c>
      <c r="E50" s="114">
        <v>2023</v>
      </c>
      <c r="F50" s="114">
        <v>2095</v>
      </c>
      <c r="G50" s="114">
        <v>2053</v>
      </c>
      <c r="H50" s="140">
        <v>1976</v>
      </c>
      <c r="I50" s="115">
        <v>-28</v>
      </c>
      <c r="J50" s="116">
        <v>-1.417004048582996</v>
      </c>
    </row>
    <row r="51" spans="1:12" s="110" customFormat="1" ht="13.5" customHeight="1" x14ac:dyDescent="0.2">
      <c r="A51" s="118" t="s">
        <v>105</v>
      </c>
      <c r="B51" s="121" t="s">
        <v>108</v>
      </c>
      <c r="C51" s="113">
        <v>9.1540404040404049</v>
      </c>
      <c r="D51" s="115">
        <v>290</v>
      </c>
      <c r="E51" s="114">
        <v>338</v>
      </c>
      <c r="F51" s="114">
        <v>382</v>
      </c>
      <c r="G51" s="114">
        <v>314</v>
      </c>
      <c r="H51" s="140">
        <v>312</v>
      </c>
      <c r="I51" s="115">
        <v>-22</v>
      </c>
      <c r="J51" s="116">
        <v>-7.0512820512820511</v>
      </c>
    </row>
    <row r="52" spans="1:12" s="110" customFormat="1" ht="13.5" customHeight="1" x14ac:dyDescent="0.2">
      <c r="A52" s="118"/>
      <c r="B52" s="121" t="s">
        <v>109</v>
      </c>
      <c r="C52" s="113">
        <v>69.223484848484844</v>
      </c>
      <c r="D52" s="115">
        <v>2193</v>
      </c>
      <c r="E52" s="114">
        <v>2291</v>
      </c>
      <c r="F52" s="114">
        <v>2368</v>
      </c>
      <c r="G52" s="114">
        <v>2339</v>
      </c>
      <c r="H52" s="140">
        <v>2254</v>
      </c>
      <c r="I52" s="115">
        <v>-61</v>
      </c>
      <c r="J52" s="116">
        <v>-2.7062999112688555</v>
      </c>
    </row>
    <row r="53" spans="1:12" s="110" customFormat="1" ht="13.5" customHeight="1" x14ac:dyDescent="0.2">
      <c r="A53" s="118"/>
      <c r="B53" s="121" t="s">
        <v>110</v>
      </c>
      <c r="C53" s="113">
        <v>20.454545454545453</v>
      </c>
      <c r="D53" s="115">
        <v>648</v>
      </c>
      <c r="E53" s="114">
        <v>653</v>
      </c>
      <c r="F53" s="114">
        <v>661</v>
      </c>
      <c r="G53" s="114">
        <v>656</v>
      </c>
      <c r="H53" s="140">
        <v>656</v>
      </c>
      <c r="I53" s="115">
        <v>-8</v>
      </c>
      <c r="J53" s="116">
        <v>-1.2195121951219512</v>
      </c>
    </row>
    <row r="54" spans="1:12" s="110" customFormat="1" ht="13.5" customHeight="1" x14ac:dyDescent="0.2">
      <c r="A54" s="120"/>
      <c r="B54" s="121" t="s">
        <v>111</v>
      </c>
      <c r="C54" s="113">
        <v>1.167929292929293</v>
      </c>
      <c r="D54" s="115">
        <v>37</v>
      </c>
      <c r="E54" s="114">
        <v>41</v>
      </c>
      <c r="F54" s="114">
        <v>44</v>
      </c>
      <c r="G54" s="114">
        <v>42</v>
      </c>
      <c r="H54" s="140">
        <v>38</v>
      </c>
      <c r="I54" s="115">
        <v>-1</v>
      </c>
      <c r="J54" s="116">
        <v>-2.6315789473684212</v>
      </c>
    </row>
    <row r="55" spans="1:12" s="110" customFormat="1" ht="13.5" customHeight="1" x14ac:dyDescent="0.2">
      <c r="A55" s="120"/>
      <c r="B55" s="121" t="s">
        <v>112</v>
      </c>
      <c r="C55" s="113">
        <v>0.28409090909090912</v>
      </c>
      <c r="D55" s="115">
        <v>9</v>
      </c>
      <c r="E55" s="114">
        <v>14</v>
      </c>
      <c r="F55" s="114">
        <v>17</v>
      </c>
      <c r="G55" s="114">
        <v>16</v>
      </c>
      <c r="H55" s="140">
        <v>7</v>
      </c>
      <c r="I55" s="115">
        <v>2</v>
      </c>
      <c r="J55" s="116">
        <v>28.571428571428573</v>
      </c>
    </row>
    <row r="56" spans="1:12" s="110" customFormat="1" ht="13.5" customHeight="1" x14ac:dyDescent="0.2">
      <c r="A56" s="118" t="s">
        <v>113</v>
      </c>
      <c r="B56" s="122" t="s">
        <v>116</v>
      </c>
      <c r="C56" s="113">
        <v>97.601010101010104</v>
      </c>
      <c r="D56" s="115">
        <v>3092</v>
      </c>
      <c r="E56" s="114">
        <v>3250</v>
      </c>
      <c r="F56" s="114">
        <v>3380</v>
      </c>
      <c r="G56" s="114">
        <v>3275</v>
      </c>
      <c r="H56" s="140">
        <v>3194</v>
      </c>
      <c r="I56" s="115">
        <v>-102</v>
      </c>
      <c r="J56" s="116">
        <v>-3.1934877896055105</v>
      </c>
    </row>
    <row r="57" spans="1:12" s="110" customFormat="1" ht="13.5" customHeight="1" x14ac:dyDescent="0.2">
      <c r="A57" s="142"/>
      <c r="B57" s="124" t="s">
        <v>117</v>
      </c>
      <c r="C57" s="125">
        <v>2.3989898989898988</v>
      </c>
      <c r="D57" s="143">
        <v>76</v>
      </c>
      <c r="E57" s="144">
        <v>73</v>
      </c>
      <c r="F57" s="144">
        <v>75</v>
      </c>
      <c r="G57" s="144">
        <v>76</v>
      </c>
      <c r="H57" s="145">
        <v>66</v>
      </c>
      <c r="I57" s="143">
        <v>10</v>
      </c>
      <c r="J57" s="146">
        <v>15.151515151515152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65481</v>
      </c>
      <c r="E12" s="236">
        <v>65936</v>
      </c>
      <c r="F12" s="114">
        <v>66795</v>
      </c>
      <c r="G12" s="114">
        <v>65857</v>
      </c>
      <c r="H12" s="140">
        <v>65616</v>
      </c>
      <c r="I12" s="115">
        <v>-135</v>
      </c>
      <c r="J12" s="116">
        <v>-0.20574250182882223</v>
      </c>
    </row>
    <row r="13" spans="1:15" s="110" customFormat="1" ht="12" customHeight="1" x14ac:dyDescent="0.2">
      <c r="A13" s="118" t="s">
        <v>105</v>
      </c>
      <c r="B13" s="119" t="s">
        <v>106</v>
      </c>
      <c r="C13" s="113">
        <v>51.924985873764911</v>
      </c>
      <c r="D13" s="115">
        <v>34001</v>
      </c>
      <c r="E13" s="114">
        <v>34201</v>
      </c>
      <c r="F13" s="114">
        <v>34771</v>
      </c>
      <c r="G13" s="114">
        <v>34226</v>
      </c>
      <c r="H13" s="140">
        <v>34071</v>
      </c>
      <c r="I13" s="115">
        <v>-70</v>
      </c>
      <c r="J13" s="116">
        <v>-0.20545331807108685</v>
      </c>
    </row>
    <row r="14" spans="1:15" s="110" customFormat="1" ht="12" customHeight="1" x14ac:dyDescent="0.2">
      <c r="A14" s="118"/>
      <c r="B14" s="119" t="s">
        <v>107</v>
      </c>
      <c r="C14" s="113">
        <v>48.075014126235089</v>
      </c>
      <c r="D14" s="115">
        <v>31480</v>
      </c>
      <c r="E14" s="114">
        <v>31735</v>
      </c>
      <c r="F14" s="114">
        <v>32024</v>
      </c>
      <c r="G14" s="114">
        <v>31631</v>
      </c>
      <c r="H14" s="140">
        <v>31545</v>
      </c>
      <c r="I14" s="115">
        <v>-65</v>
      </c>
      <c r="J14" s="116">
        <v>-0.20605484228879378</v>
      </c>
    </row>
    <row r="15" spans="1:15" s="110" customFormat="1" ht="12" customHeight="1" x14ac:dyDescent="0.2">
      <c r="A15" s="118" t="s">
        <v>105</v>
      </c>
      <c r="B15" s="121" t="s">
        <v>108</v>
      </c>
      <c r="C15" s="113">
        <v>7.9351262198194892</v>
      </c>
      <c r="D15" s="115">
        <v>5196</v>
      </c>
      <c r="E15" s="114">
        <v>5377</v>
      </c>
      <c r="F15" s="114">
        <v>5658</v>
      </c>
      <c r="G15" s="114">
        <v>4943</v>
      </c>
      <c r="H15" s="140">
        <v>5000</v>
      </c>
      <c r="I15" s="115">
        <v>196</v>
      </c>
      <c r="J15" s="116">
        <v>3.92</v>
      </c>
    </row>
    <row r="16" spans="1:15" s="110" customFormat="1" ht="12" customHeight="1" x14ac:dyDescent="0.2">
      <c r="A16" s="118"/>
      <c r="B16" s="121" t="s">
        <v>109</v>
      </c>
      <c r="C16" s="113">
        <v>65.623616010751206</v>
      </c>
      <c r="D16" s="115">
        <v>42971</v>
      </c>
      <c r="E16" s="114">
        <v>43309</v>
      </c>
      <c r="F16" s="114">
        <v>43946</v>
      </c>
      <c r="G16" s="114">
        <v>44029</v>
      </c>
      <c r="H16" s="140">
        <v>44019</v>
      </c>
      <c r="I16" s="115">
        <v>-1048</v>
      </c>
      <c r="J16" s="116">
        <v>-2.3807901133601401</v>
      </c>
    </row>
    <row r="17" spans="1:10" s="110" customFormat="1" ht="12" customHeight="1" x14ac:dyDescent="0.2">
      <c r="A17" s="118"/>
      <c r="B17" s="121" t="s">
        <v>110</v>
      </c>
      <c r="C17" s="113">
        <v>25.535651563048823</v>
      </c>
      <c r="D17" s="115">
        <v>16721</v>
      </c>
      <c r="E17" s="114">
        <v>16645</v>
      </c>
      <c r="F17" s="114">
        <v>16626</v>
      </c>
      <c r="G17" s="114">
        <v>16348</v>
      </c>
      <c r="H17" s="140">
        <v>16067</v>
      </c>
      <c r="I17" s="115">
        <v>654</v>
      </c>
      <c r="J17" s="116">
        <v>4.0704549698139045</v>
      </c>
    </row>
    <row r="18" spans="1:10" s="110" customFormat="1" ht="12" customHeight="1" x14ac:dyDescent="0.2">
      <c r="A18" s="120"/>
      <c r="B18" s="121" t="s">
        <v>111</v>
      </c>
      <c r="C18" s="113">
        <v>0.90560620638047673</v>
      </c>
      <c r="D18" s="115">
        <v>593</v>
      </c>
      <c r="E18" s="114">
        <v>605</v>
      </c>
      <c r="F18" s="114">
        <v>565</v>
      </c>
      <c r="G18" s="114">
        <v>537</v>
      </c>
      <c r="H18" s="140">
        <v>530</v>
      </c>
      <c r="I18" s="115">
        <v>63</v>
      </c>
      <c r="J18" s="116">
        <v>11.886792452830189</v>
      </c>
    </row>
    <row r="19" spans="1:10" s="110" customFormat="1" ht="12" customHeight="1" x14ac:dyDescent="0.2">
      <c r="A19" s="120"/>
      <c r="B19" s="121" t="s">
        <v>112</v>
      </c>
      <c r="C19" s="113">
        <v>0.27183457796918192</v>
      </c>
      <c r="D19" s="115">
        <v>178</v>
      </c>
      <c r="E19" s="114">
        <v>177</v>
      </c>
      <c r="F19" s="114">
        <v>170</v>
      </c>
      <c r="G19" s="114">
        <v>150</v>
      </c>
      <c r="H19" s="140">
        <v>135</v>
      </c>
      <c r="I19" s="115">
        <v>43</v>
      </c>
      <c r="J19" s="116">
        <v>31.851851851851851</v>
      </c>
    </row>
    <row r="20" spans="1:10" s="110" customFormat="1" ht="12" customHeight="1" x14ac:dyDescent="0.2">
      <c r="A20" s="118" t="s">
        <v>113</v>
      </c>
      <c r="B20" s="119" t="s">
        <v>181</v>
      </c>
      <c r="C20" s="113">
        <v>72.819596524182586</v>
      </c>
      <c r="D20" s="115">
        <v>47683</v>
      </c>
      <c r="E20" s="114">
        <v>47981</v>
      </c>
      <c r="F20" s="114">
        <v>48722</v>
      </c>
      <c r="G20" s="114">
        <v>47996</v>
      </c>
      <c r="H20" s="140">
        <v>47971</v>
      </c>
      <c r="I20" s="115">
        <v>-288</v>
      </c>
      <c r="J20" s="116">
        <v>-0.60036271914281547</v>
      </c>
    </row>
    <row r="21" spans="1:10" s="110" customFormat="1" ht="12" customHeight="1" x14ac:dyDescent="0.2">
      <c r="A21" s="118"/>
      <c r="B21" s="119" t="s">
        <v>182</v>
      </c>
      <c r="C21" s="113">
        <v>27.180403475817414</v>
      </c>
      <c r="D21" s="115">
        <v>17798</v>
      </c>
      <c r="E21" s="114">
        <v>17955</v>
      </c>
      <c r="F21" s="114">
        <v>18073</v>
      </c>
      <c r="G21" s="114">
        <v>17861</v>
      </c>
      <c r="H21" s="140">
        <v>17645</v>
      </c>
      <c r="I21" s="115">
        <v>153</v>
      </c>
      <c r="J21" s="116">
        <v>0.86710116180221031</v>
      </c>
    </row>
    <row r="22" spans="1:10" s="110" customFormat="1" ht="12" customHeight="1" x14ac:dyDescent="0.2">
      <c r="A22" s="118" t="s">
        <v>113</v>
      </c>
      <c r="B22" s="119" t="s">
        <v>116</v>
      </c>
      <c r="C22" s="113">
        <v>94.54803683511247</v>
      </c>
      <c r="D22" s="115">
        <v>61911</v>
      </c>
      <c r="E22" s="114">
        <v>62431</v>
      </c>
      <c r="F22" s="114">
        <v>63092</v>
      </c>
      <c r="G22" s="114">
        <v>62114</v>
      </c>
      <c r="H22" s="140">
        <v>62065</v>
      </c>
      <c r="I22" s="115">
        <v>-154</v>
      </c>
      <c r="J22" s="116">
        <v>-0.24812696366712317</v>
      </c>
    </row>
    <row r="23" spans="1:10" s="110" customFormat="1" ht="12" customHeight="1" x14ac:dyDescent="0.2">
      <c r="A23" s="118"/>
      <c r="B23" s="119" t="s">
        <v>117</v>
      </c>
      <c r="C23" s="113">
        <v>5.4229471144301398</v>
      </c>
      <c r="D23" s="115">
        <v>3551</v>
      </c>
      <c r="E23" s="114">
        <v>3484</v>
      </c>
      <c r="F23" s="114">
        <v>3682</v>
      </c>
      <c r="G23" s="114">
        <v>3720</v>
      </c>
      <c r="H23" s="140">
        <v>3531</v>
      </c>
      <c r="I23" s="115">
        <v>20</v>
      </c>
      <c r="J23" s="116">
        <v>0.56641178136505244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573407</v>
      </c>
      <c r="E25" s="236">
        <v>576245</v>
      </c>
      <c r="F25" s="236">
        <v>587325</v>
      </c>
      <c r="G25" s="236">
        <v>578848</v>
      </c>
      <c r="H25" s="241">
        <v>569475</v>
      </c>
      <c r="I25" s="235">
        <v>3932</v>
      </c>
      <c r="J25" s="116">
        <v>0.69046051187497259</v>
      </c>
    </row>
    <row r="26" spans="1:10" s="110" customFormat="1" ht="12" customHeight="1" x14ac:dyDescent="0.2">
      <c r="A26" s="118" t="s">
        <v>105</v>
      </c>
      <c r="B26" s="119" t="s">
        <v>106</v>
      </c>
      <c r="C26" s="113">
        <v>49.49294305789779</v>
      </c>
      <c r="D26" s="115">
        <v>283796</v>
      </c>
      <c r="E26" s="114">
        <v>285126</v>
      </c>
      <c r="F26" s="114">
        <v>291374</v>
      </c>
      <c r="G26" s="114">
        <v>286487</v>
      </c>
      <c r="H26" s="140">
        <v>281173</v>
      </c>
      <c r="I26" s="115">
        <v>2623</v>
      </c>
      <c r="J26" s="116">
        <v>0.93287762338489111</v>
      </c>
    </row>
    <row r="27" spans="1:10" s="110" customFormat="1" ht="12" customHeight="1" x14ac:dyDescent="0.2">
      <c r="A27" s="118"/>
      <c r="B27" s="119" t="s">
        <v>107</v>
      </c>
      <c r="C27" s="113">
        <v>50.50705694210221</v>
      </c>
      <c r="D27" s="115">
        <v>289611</v>
      </c>
      <c r="E27" s="114">
        <v>291119</v>
      </c>
      <c r="F27" s="114">
        <v>295951</v>
      </c>
      <c r="G27" s="114">
        <v>292361</v>
      </c>
      <c r="H27" s="140">
        <v>288302</v>
      </c>
      <c r="I27" s="115">
        <v>1309</v>
      </c>
      <c r="J27" s="116">
        <v>0.4540377798280969</v>
      </c>
    </row>
    <row r="28" spans="1:10" s="110" customFormat="1" ht="12" customHeight="1" x14ac:dyDescent="0.2">
      <c r="A28" s="118" t="s">
        <v>105</v>
      </c>
      <c r="B28" s="121" t="s">
        <v>108</v>
      </c>
      <c r="C28" s="113">
        <v>8.2813777997129439</v>
      </c>
      <c r="D28" s="115">
        <v>47486</v>
      </c>
      <c r="E28" s="114">
        <v>49040</v>
      </c>
      <c r="F28" s="114">
        <v>50893</v>
      </c>
      <c r="G28" s="114">
        <v>44724</v>
      </c>
      <c r="H28" s="140">
        <v>44520</v>
      </c>
      <c r="I28" s="115">
        <v>2966</v>
      </c>
      <c r="J28" s="116">
        <v>6.662174303683738</v>
      </c>
    </row>
    <row r="29" spans="1:10" s="110" customFormat="1" ht="12" customHeight="1" x14ac:dyDescent="0.2">
      <c r="A29" s="118"/>
      <c r="B29" s="121" t="s">
        <v>109</v>
      </c>
      <c r="C29" s="113">
        <v>66.291482315353662</v>
      </c>
      <c r="D29" s="115">
        <v>380120</v>
      </c>
      <c r="E29" s="114">
        <v>381466</v>
      </c>
      <c r="F29" s="114">
        <v>389303</v>
      </c>
      <c r="G29" s="114">
        <v>389146</v>
      </c>
      <c r="H29" s="140">
        <v>384210</v>
      </c>
      <c r="I29" s="115">
        <v>-4090</v>
      </c>
      <c r="J29" s="116">
        <v>-1.0645220061945291</v>
      </c>
    </row>
    <row r="30" spans="1:10" s="110" customFormat="1" ht="12" customHeight="1" x14ac:dyDescent="0.2">
      <c r="A30" s="118"/>
      <c r="B30" s="121" t="s">
        <v>110</v>
      </c>
      <c r="C30" s="113">
        <v>24.468309595104351</v>
      </c>
      <c r="D30" s="115">
        <v>140303</v>
      </c>
      <c r="E30" s="114">
        <v>140058</v>
      </c>
      <c r="F30" s="114">
        <v>141545</v>
      </c>
      <c r="G30" s="114">
        <v>139669</v>
      </c>
      <c r="H30" s="140">
        <v>135755</v>
      </c>
      <c r="I30" s="115">
        <v>4548</v>
      </c>
      <c r="J30" s="116">
        <v>3.3501528488821775</v>
      </c>
    </row>
    <row r="31" spans="1:10" s="110" customFormat="1" ht="12" customHeight="1" x14ac:dyDescent="0.2">
      <c r="A31" s="120"/>
      <c r="B31" s="121" t="s">
        <v>111</v>
      </c>
      <c r="C31" s="113">
        <v>0.95883028982903939</v>
      </c>
      <c r="D31" s="115">
        <v>5498</v>
      </c>
      <c r="E31" s="114">
        <v>5681</v>
      </c>
      <c r="F31" s="114">
        <v>5584</v>
      </c>
      <c r="G31" s="114">
        <v>5309</v>
      </c>
      <c r="H31" s="140">
        <v>4990</v>
      </c>
      <c r="I31" s="115">
        <v>508</v>
      </c>
      <c r="J31" s="116">
        <v>10.180360721442886</v>
      </c>
    </row>
    <row r="32" spans="1:10" s="110" customFormat="1" ht="12" customHeight="1" x14ac:dyDescent="0.2">
      <c r="A32" s="120"/>
      <c r="B32" s="121" t="s">
        <v>112</v>
      </c>
      <c r="C32" s="113">
        <v>0.28862570565061119</v>
      </c>
      <c r="D32" s="115">
        <v>1655</v>
      </c>
      <c r="E32" s="114">
        <v>1669</v>
      </c>
      <c r="F32" s="114">
        <v>1710</v>
      </c>
      <c r="G32" s="114">
        <v>1455</v>
      </c>
      <c r="H32" s="140">
        <v>1360</v>
      </c>
      <c r="I32" s="115">
        <v>295</v>
      </c>
      <c r="J32" s="116">
        <v>21.691176470588236</v>
      </c>
    </row>
    <row r="33" spans="1:10" s="110" customFormat="1" ht="12" customHeight="1" x14ac:dyDescent="0.2">
      <c r="A33" s="118" t="s">
        <v>113</v>
      </c>
      <c r="B33" s="119" t="s">
        <v>181</v>
      </c>
      <c r="C33" s="113">
        <v>69.677558871796123</v>
      </c>
      <c r="D33" s="115">
        <v>399536</v>
      </c>
      <c r="E33" s="114">
        <v>401801</v>
      </c>
      <c r="F33" s="114">
        <v>410467</v>
      </c>
      <c r="G33" s="114">
        <v>404512</v>
      </c>
      <c r="H33" s="140">
        <v>399590</v>
      </c>
      <c r="I33" s="115">
        <v>-54</v>
      </c>
      <c r="J33" s="116">
        <v>-1.351385169799044E-2</v>
      </c>
    </row>
    <row r="34" spans="1:10" s="110" customFormat="1" ht="12" customHeight="1" x14ac:dyDescent="0.2">
      <c r="A34" s="118"/>
      <c r="B34" s="119" t="s">
        <v>182</v>
      </c>
      <c r="C34" s="113">
        <v>30.322441128203877</v>
      </c>
      <c r="D34" s="115">
        <v>173871</v>
      </c>
      <c r="E34" s="114">
        <v>174444</v>
      </c>
      <c r="F34" s="114">
        <v>176858</v>
      </c>
      <c r="G34" s="114">
        <v>174336</v>
      </c>
      <c r="H34" s="140">
        <v>169885</v>
      </c>
      <c r="I34" s="115">
        <v>3986</v>
      </c>
      <c r="J34" s="116">
        <v>2.3462930806133562</v>
      </c>
    </row>
    <row r="35" spans="1:10" s="110" customFormat="1" ht="12" customHeight="1" x14ac:dyDescent="0.2">
      <c r="A35" s="118" t="s">
        <v>113</v>
      </c>
      <c r="B35" s="119" t="s">
        <v>116</v>
      </c>
      <c r="C35" s="113">
        <v>95.654569965138194</v>
      </c>
      <c r="D35" s="115">
        <v>548490</v>
      </c>
      <c r="E35" s="114">
        <v>551563</v>
      </c>
      <c r="F35" s="114">
        <v>561427</v>
      </c>
      <c r="G35" s="114">
        <v>552860</v>
      </c>
      <c r="H35" s="140">
        <v>545871</v>
      </c>
      <c r="I35" s="115">
        <v>2619</v>
      </c>
      <c r="J35" s="116">
        <v>0.47978368515638309</v>
      </c>
    </row>
    <row r="36" spans="1:10" s="110" customFormat="1" ht="12" customHeight="1" x14ac:dyDescent="0.2">
      <c r="A36" s="118"/>
      <c r="B36" s="119" t="s">
        <v>117</v>
      </c>
      <c r="C36" s="113">
        <v>4.3189218129531035</v>
      </c>
      <c r="D36" s="115">
        <v>24765</v>
      </c>
      <c r="E36" s="114">
        <v>24534</v>
      </c>
      <c r="F36" s="114">
        <v>25750</v>
      </c>
      <c r="G36" s="114">
        <v>25838</v>
      </c>
      <c r="H36" s="140">
        <v>23467</v>
      </c>
      <c r="I36" s="115">
        <v>1298</v>
      </c>
      <c r="J36" s="116">
        <v>5.5311714322239744</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88009</v>
      </c>
      <c r="E64" s="236">
        <v>88373</v>
      </c>
      <c r="F64" s="236">
        <v>89482</v>
      </c>
      <c r="G64" s="236">
        <v>88315</v>
      </c>
      <c r="H64" s="140">
        <v>88106</v>
      </c>
      <c r="I64" s="115">
        <v>-97</v>
      </c>
      <c r="J64" s="116">
        <v>-0.110094658706558</v>
      </c>
    </row>
    <row r="65" spans="1:12" s="110" customFormat="1" ht="12" customHeight="1" x14ac:dyDescent="0.2">
      <c r="A65" s="118" t="s">
        <v>105</v>
      </c>
      <c r="B65" s="119" t="s">
        <v>106</v>
      </c>
      <c r="C65" s="113">
        <v>52.304877910213726</v>
      </c>
      <c r="D65" s="235">
        <v>46033</v>
      </c>
      <c r="E65" s="236">
        <v>46227</v>
      </c>
      <c r="F65" s="236">
        <v>46969</v>
      </c>
      <c r="G65" s="236">
        <v>46394</v>
      </c>
      <c r="H65" s="140">
        <v>46214</v>
      </c>
      <c r="I65" s="115">
        <v>-181</v>
      </c>
      <c r="J65" s="116">
        <v>-0.39165620807547497</v>
      </c>
    </row>
    <row r="66" spans="1:12" s="110" customFormat="1" ht="12" customHeight="1" x14ac:dyDescent="0.2">
      <c r="A66" s="118"/>
      <c r="B66" s="119" t="s">
        <v>107</v>
      </c>
      <c r="C66" s="113">
        <v>47.695122089786274</v>
      </c>
      <c r="D66" s="235">
        <v>41976</v>
      </c>
      <c r="E66" s="236">
        <v>42146</v>
      </c>
      <c r="F66" s="236">
        <v>42513</v>
      </c>
      <c r="G66" s="236">
        <v>41921</v>
      </c>
      <c r="H66" s="140">
        <v>41892</v>
      </c>
      <c r="I66" s="115">
        <v>84</v>
      </c>
      <c r="J66" s="116">
        <v>0.2005156115726153</v>
      </c>
    </row>
    <row r="67" spans="1:12" s="110" customFormat="1" ht="12" customHeight="1" x14ac:dyDescent="0.2">
      <c r="A67" s="118" t="s">
        <v>105</v>
      </c>
      <c r="B67" s="121" t="s">
        <v>108</v>
      </c>
      <c r="C67" s="113">
        <v>7.625356497630924</v>
      </c>
      <c r="D67" s="235">
        <v>6711</v>
      </c>
      <c r="E67" s="236">
        <v>6895</v>
      </c>
      <c r="F67" s="236">
        <v>7162</v>
      </c>
      <c r="G67" s="236">
        <v>6310</v>
      </c>
      <c r="H67" s="140">
        <v>6415</v>
      </c>
      <c r="I67" s="115">
        <v>296</v>
      </c>
      <c r="J67" s="116">
        <v>4.614185502727981</v>
      </c>
    </row>
    <row r="68" spans="1:12" s="110" customFormat="1" ht="12" customHeight="1" x14ac:dyDescent="0.2">
      <c r="A68" s="118"/>
      <c r="B68" s="121" t="s">
        <v>109</v>
      </c>
      <c r="C68" s="113">
        <v>65.392175800202253</v>
      </c>
      <c r="D68" s="235">
        <v>57551</v>
      </c>
      <c r="E68" s="236">
        <v>57725</v>
      </c>
      <c r="F68" s="236">
        <v>58586</v>
      </c>
      <c r="G68" s="236">
        <v>58694</v>
      </c>
      <c r="H68" s="140">
        <v>58682</v>
      </c>
      <c r="I68" s="115">
        <v>-1131</v>
      </c>
      <c r="J68" s="116">
        <v>-1.9273371732388125</v>
      </c>
    </row>
    <row r="69" spans="1:12" s="110" customFormat="1" ht="12" customHeight="1" x14ac:dyDescent="0.2">
      <c r="A69" s="118"/>
      <c r="B69" s="121" t="s">
        <v>110</v>
      </c>
      <c r="C69" s="113">
        <v>26.079150995920873</v>
      </c>
      <c r="D69" s="235">
        <v>22952</v>
      </c>
      <c r="E69" s="236">
        <v>22928</v>
      </c>
      <c r="F69" s="236">
        <v>22933</v>
      </c>
      <c r="G69" s="236">
        <v>22569</v>
      </c>
      <c r="H69" s="140">
        <v>22265</v>
      </c>
      <c r="I69" s="115">
        <v>687</v>
      </c>
      <c r="J69" s="116">
        <v>3.0855602964293736</v>
      </c>
    </row>
    <row r="70" spans="1:12" s="110" customFormat="1" ht="12" customHeight="1" x14ac:dyDescent="0.2">
      <c r="A70" s="120"/>
      <c r="B70" s="121" t="s">
        <v>111</v>
      </c>
      <c r="C70" s="113">
        <v>0.90331670624595217</v>
      </c>
      <c r="D70" s="235">
        <v>795</v>
      </c>
      <c r="E70" s="236">
        <v>825</v>
      </c>
      <c r="F70" s="236">
        <v>801</v>
      </c>
      <c r="G70" s="236">
        <v>742</v>
      </c>
      <c r="H70" s="140">
        <v>744</v>
      </c>
      <c r="I70" s="115">
        <v>51</v>
      </c>
      <c r="J70" s="116">
        <v>6.854838709677419</v>
      </c>
    </row>
    <row r="71" spans="1:12" s="110" customFormat="1" ht="12" customHeight="1" x14ac:dyDescent="0.2">
      <c r="A71" s="120"/>
      <c r="B71" s="121" t="s">
        <v>112</v>
      </c>
      <c r="C71" s="113">
        <v>0.27610812530536649</v>
      </c>
      <c r="D71" s="235">
        <v>243</v>
      </c>
      <c r="E71" s="236">
        <v>244</v>
      </c>
      <c r="F71" s="236">
        <v>250</v>
      </c>
      <c r="G71" s="236">
        <v>223</v>
      </c>
      <c r="H71" s="140">
        <v>215</v>
      </c>
      <c r="I71" s="115">
        <v>28</v>
      </c>
      <c r="J71" s="116">
        <v>13.023255813953488</v>
      </c>
    </row>
    <row r="72" spans="1:12" s="110" customFormat="1" ht="12" customHeight="1" x14ac:dyDescent="0.2">
      <c r="A72" s="118" t="s">
        <v>113</v>
      </c>
      <c r="B72" s="119" t="s">
        <v>181</v>
      </c>
      <c r="C72" s="113">
        <v>73.17774318535605</v>
      </c>
      <c r="D72" s="235">
        <v>64403</v>
      </c>
      <c r="E72" s="236">
        <v>64758</v>
      </c>
      <c r="F72" s="236">
        <v>65782</v>
      </c>
      <c r="G72" s="236">
        <v>64889</v>
      </c>
      <c r="H72" s="140">
        <v>64911</v>
      </c>
      <c r="I72" s="115">
        <v>-508</v>
      </c>
      <c r="J72" s="116">
        <v>-0.78261003527907447</v>
      </c>
    </row>
    <row r="73" spans="1:12" s="110" customFormat="1" ht="12" customHeight="1" x14ac:dyDescent="0.2">
      <c r="A73" s="118"/>
      <c r="B73" s="119" t="s">
        <v>182</v>
      </c>
      <c r="C73" s="113">
        <v>26.822256814643957</v>
      </c>
      <c r="D73" s="115">
        <v>23606</v>
      </c>
      <c r="E73" s="114">
        <v>23615</v>
      </c>
      <c r="F73" s="114">
        <v>23700</v>
      </c>
      <c r="G73" s="114">
        <v>23426</v>
      </c>
      <c r="H73" s="140">
        <v>23195</v>
      </c>
      <c r="I73" s="115">
        <v>411</v>
      </c>
      <c r="J73" s="116">
        <v>1.7719336063806854</v>
      </c>
    </row>
    <row r="74" spans="1:12" s="110" customFormat="1" ht="12" customHeight="1" x14ac:dyDescent="0.2">
      <c r="A74" s="118" t="s">
        <v>113</v>
      </c>
      <c r="B74" s="119" t="s">
        <v>116</v>
      </c>
      <c r="C74" s="113">
        <v>94.623277164835415</v>
      </c>
      <c r="D74" s="115">
        <v>83277</v>
      </c>
      <c r="E74" s="114">
        <v>83748</v>
      </c>
      <c r="F74" s="114">
        <v>84726</v>
      </c>
      <c r="G74" s="114">
        <v>83465</v>
      </c>
      <c r="H74" s="140">
        <v>83487</v>
      </c>
      <c r="I74" s="115">
        <v>-210</v>
      </c>
      <c r="J74" s="116">
        <v>-0.25153616730748501</v>
      </c>
    </row>
    <row r="75" spans="1:12" s="110" customFormat="1" ht="12" customHeight="1" x14ac:dyDescent="0.2">
      <c r="A75" s="142"/>
      <c r="B75" s="124" t="s">
        <v>117</v>
      </c>
      <c r="C75" s="125">
        <v>5.3449079071458598</v>
      </c>
      <c r="D75" s="143">
        <v>4704</v>
      </c>
      <c r="E75" s="144">
        <v>4596</v>
      </c>
      <c r="F75" s="144">
        <v>4726</v>
      </c>
      <c r="G75" s="144">
        <v>4817</v>
      </c>
      <c r="H75" s="145">
        <v>4587</v>
      </c>
      <c r="I75" s="143">
        <v>117</v>
      </c>
      <c r="J75" s="146">
        <v>2.5506867233485937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65481</v>
      </c>
      <c r="G11" s="114">
        <v>65936</v>
      </c>
      <c r="H11" s="114">
        <v>66795</v>
      </c>
      <c r="I11" s="114">
        <v>65857</v>
      </c>
      <c r="J11" s="140">
        <v>65616</v>
      </c>
      <c r="K11" s="114">
        <v>-135</v>
      </c>
      <c r="L11" s="116">
        <v>-0.20574250182882223</v>
      </c>
    </row>
    <row r="12" spans="1:17" s="110" customFormat="1" ht="24.95" customHeight="1" x14ac:dyDescent="0.2">
      <c r="A12" s="604" t="s">
        <v>185</v>
      </c>
      <c r="B12" s="605"/>
      <c r="C12" s="605"/>
      <c r="D12" s="606"/>
      <c r="E12" s="113">
        <v>51.924985873764911</v>
      </c>
      <c r="F12" s="115">
        <v>34001</v>
      </c>
      <c r="G12" s="114">
        <v>34201</v>
      </c>
      <c r="H12" s="114">
        <v>34771</v>
      </c>
      <c r="I12" s="114">
        <v>34226</v>
      </c>
      <c r="J12" s="140">
        <v>34071</v>
      </c>
      <c r="K12" s="114">
        <v>-70</v>
      </c>
      <c r="L12" s="116">
        <v>-0.20545331807108685</v>
      </c>
    </row>
    <row r="13" spans="1:17" s="110" customFormat="1" ht="15" customHeight="1" x14ac:dyDescent="0.2">
      <c r="A13" s="120"/>
      <c r="B13" s="612" t="s">
        <v>107</v>
      </c>
      <c r="C13" s="612"/>
      <c r="E13" s="113">
        <v>48.075014126235089</v>
      </c>
      <c r="F13" s="115">
        <v>31480</v>
      </c>
      <c r="G13" s="114">
        <v>31735</v>
      </c>
      <c r="H13" s="114">
        <v>32024</v>
      </c>
      <c r="I13" s="114">
        <v>31631</v>
      </c>
      <c r="J13" s="140">
        <v>31545</v>
      </c>
      <c r="K13" s="114">
        <v>-65</v>
      </c>
      <c r="L13" s="116">
        <v>-0.20605484228879378</v>
      </c>
    </row>
    <row r="14" spans="1:17" s="110" customFormat="1" ht="24.95" customHeight="1" x14ac:dyDescent="0.2">
      <c r="A14" s="604" t="s">
        <v>186</v>
      </c>
      <c r="B14" s="605"/>
      <c r="C14" s="605"/>
      <c r="D14" s="606"/>
      <c r="E14" s="113">
        <v>7.9351262198194892</v>
      </c>
      <c r="F14" s="115">
        <v>5196</v>
      </c>
      <c r="G14" s="114">
        <v>5377</v>
      </c>
      <c r="H14" s="114">
        <v>5658</v>
      </c>
      <c r="I14" s="114">
        <v>4943</v>
      </c>
      <c r="J14" s="140">
        <v>5000</v>
      </c>
      <c r="K14" s="114">
        <v>196</v>
      </c>
      <c r="L14" s="116">
        <v>3.92</v>
      </c>
    </row>
    <row r="15" spans="1:17" s="110" customFormat="1" ht="15" customHeight="1" x14ac:dyDescent="0.2">
      <c r="A15" s="120"/>
      <c r="B15" s="119"/>
      <c r="C15" s="258" t="s">
        <v>106</v>
      </c>
      <c r="E15" s="113">
        <v>60.816012317167051</v>
      </c>
      <c r="F15" s="115">
        <v>3160</v>
      </c>
      <c r="G15" s="114">
        <v>3264</v>
      </c>
      <c r="H15" s="114">
        <v>3429</v>
      </c>
      <c r="I15" s="114">
        <v>2980</v>
      </c>
      <c r="J15" s="140">
        <v>3020</v>
      </c>
      <c r="K15" s="114">
        <v>140</v>
      </c>
      <c r="L15" s="116">
        <v>4.6357615894039732</v>
      </c>
    </row>
    <row r="16" spans="1:17" s="110" customFormat="1" ht="15" customHeight="1" x14ac:dyDescent="0.2">
      <c r="A16" s="120"/>
      <c r="B16" s="119"/>
      <c r="C16" s="258" t="s">
        <v>107</v>
      </c>
      <c r="E16" s="113">
        <v>39.183987682832949</v>
      </c>
      <c r="F16" s="115">
        <v>2036</v>
      </c>
      <c r="G16" s="114">
        <v>2113</v>
      </c>
      <c r="H16" s="114">
        <v>2229</v>
      </c>
      <c r="I16" s="114">
        <v>1963</v>
      </c>
      <c r="J16" s="140">
        <v>1980</v>
      </c>
      <c r="K16" s="114">
        <v>56</v>
      </c>
      <c r="L16" s="116">
        <v>2.8282828282828283</v>
      </c>
    </row>
    <row r="17" spans="1:12" s="110" customFormat="1" ht="15" customHeight="1" x14ac:dyDescent="0.2">
      <c r="A17" s="120"/>
      <c r="B17" s="121" t="s">
        <v>109</v>
      </c>
      <c r="C17" s="258"/>
      <c r="E17" s="113">
        <v>65.623616010751206</v>
      </c>
      <c r="F17" s="115">
        <v>42971</v>
      </c>
      <c r="G17" s="114">
        <v>43309</v>
      </c>
      <c r="H17" s="114">
        <v>43946</v>
      </c>
      <c r="I17" s="114">
        <v>44029</v>
      </c>
      <c r="J17" s="140">
        <v>44019</v>
      </c>
      <c r="K17" s="114">
        <v>-1048</v>
      </c>
      <c r="L17" s="116">
        <v>-2.3807901133601401</v>
      </c>
    </row>
    <row r="18" spans="1:12" s="110" customFormat="1" ht="15" customHeight="1" x14ac:dyDescent="0.2">
      <c r="A18" s="120"/>
      <c r="B18" s="119"/>
      <c r="C18" s="258" t="s">
        <v>106</v>
      </c>
      <c r="E18" s="113">
        <v>52.237555560727003</v>
      </c>
      <c r="F18" s="115">
        <v>22447</v>
      </c>
      <c r="G18" s="114">
        <v>22588</v>
      </c>
      <c r="H18" s="114">
        <v>22995</v>
      </c>
      <c r="I18" s="114">
        <v>23035</v>
      </c>
      <c r="J18" s="140">
        <v>23012</v>
      </c>
      <c r="K18" s="114">
        <v>-565</v>
      </c>
      <c r="L18" s="116">
        <v>-2.4552407439596733</v>
      </c>
    </row>
    <row r="19" spans="1:12" s="110" customFormat="1" ht="15" customHeight="1" x14ac:dyDescent="0.2">
      <c r="A19" s="120"/>
      <c r="B19" s="119"/>
      <c r="C19" s="258" t="s">
        <v>107</v>
      </c>
      <c r="E19" s="113">
        <v>47.762444439272997</v>
      </c>
      <c r="F19" s="115">
        <v>20524</v>
      </c>
      <c r="G19" s="114">
        <v>20721</v>
      </c>
      <c r="H19" s="114">
        <v>20951</v>
      </c>
      <c r="I19" s="114">
        <v>20994</v>
      </c>
      <c r="J19" s="140">
        <v>21007</v>
      </c>
      <c r="K19" s="114">
        <v>-483</v>
      </c>
      <c r="L19" s="116">
        <v>-2.2992335888037321</v>
      </c>
    </row>
    <row r="20" spans="1:12" s="110" customFormat="1" ht="15" customHeight="1" x14ac:dyDescent="0.2">
      <c r="A20" s="120"/>
      <c r="B20" s="121" t="s">
        <v>110</v>
      </c>
      <c r="C20" s="258"/>
      <c r="E20" s="113">
        <v>25.535651563048823</v>
      </c>
      <c r="F20" s="115">
        <v>16721</v>
      </c>
      <c r="G20" s="114">
        <v>16645</v>
      </c>
      <c r="H20" s="114">
        <v>16626</v>
      </c>
      <c r="I20" s="114">
        <v>16348</v>
      </c>
      <c r="J20" s="140">
        <v>16067</v>
      </c>
      <c r="K20" s="114">
        <v>654</v>
      </c>
      <c r="L20" s="116">
        <v>4.0704549698139045</v>
      </c>
    </row>
    <row r="21" spans="1:12" s="110" customFormat="1" ht="15" customHeight="1" x14ac:dyDescent="0.2">
      <c r="A21" s="120"/>
      <c r="B21" s="119"/>
      <c r="C21" s="258" t="s">
        <v>106</v>
      </c>
      <c r="E21" s="113">
        <v>47.844028467196935</v>
      </c>
      <c r="F21" s="115">
        <v>8000</v>
      </c>
      <c r="G21" s="114">
        <v>7950</v>
      </c>
      <c r="H21" s="114">
        <v>7971</v>
      </c>
      <c r="I21" s="114">
        <v>7842</v>
      </c>
      <c r="J21" s="140">
        <v>7676</v>
      </c>
      <c r="K21" s="114">
        <v>324</v>
      </c>
      <c r="L21" s="116">
        <v>4.2209484106305366</v>
      </c>
    </row>
    <row r="22" spans="1:12" s="110" customFormat="1" ht="15" customHeight="1" x14ac:dyDescent="0.2">
      <c r="A22" s="120"/>
      <c r="B22" s="119"/>
      <c r="C22" s="258" t="s">
        <v>107</v>
      </c>
      <c r="E22" s="113">
        <v>52.155971532803065</v>
      </c>
      <c r="F22" s="115">
        <v>8721</v>
      </c>
      <c r="G22" s="114">
        <v>8695</v>
      </c>
      <c r="H22" s="114">
        <v>8655</v>
      </c>
      <c r="I22" s="114">
        <v>8506</v>
      </c>
      <c r="J22" s="140">
        <v>8391</v>
      </c>
      <c r="K22" s="114">
        <v>330</v>
      </c>
      <c r="L22" s="116">
        <v>3.932785126921702</v>
      </c>
    </row>
    <row r="23" spans="1:12" s="110" customFormat="1" ht="15" customHeight="1" x14ac:dyDescent="0.2">
      <c r="A23" s="120"/>
      <c r="B23" s="121" t="s">
        <v>111</v>
      </c>
      <c r="C23" s="258"/>
      <c r="E23" s="113">
        <v>0.90560620638047673</v>
      </c>
      <c r="F23" s="115">
        <v>593</v>
      </c>
      <c r="G23" s="114">
        <v>605</v>
      </c>
      <c r="H23" s="114">
        <v>565</v>
      </c>
      <c r="I23" s="114">
        <v>537</v>
      </c>
      <c r="J23" s="140">
        <v>530</v>
      </c>
      <c r="K23" s="114">
        <v>63</v>
      </c>
      <c r="L23" s="116">
        <v>11.886792452830189</v>
      </c>
    </row>
    <row r="24" spans="1:12" s="110" customFormat="1" ht="15" customHeight="1" x14ac:dyDescent="0.2">
      <c r="A24" s="120"/>
      <c r="B24" s="119"/>
      <c r="C24" s="258" t="s">
        <v>106</v>
      </c>
      <c r="E24" s="113">
        <v>66.441821247892079</v>
      </c>
      <c r="F24" s="115">
        <v>394</v>
      </c>
      <c r="G24" s="114">
        <v>399</v>
      </c>
      <c r="H24" s="114">
        <v>376</v>
      </c>
      <c r="I24" s="114">
        <v>369</v>
      </c>
      <c r="J24" s="140">
        <v>363</v>
      </c>
      <c r="K24" s="114">
        <v>31</v>
      </c>
      <c r="L24" s="116">
        <v>8.5399449035812669</v>
      </c>
    </row>
    <row r="25" spans="1:12" s="110" customFormat="1" ht="15" customHeight="1" x14ac:dyDescent="0.2">
      <c r="A25" s="120"/>
      <c r="B25" s="119"/>
      <c r="C25" s="258" t="s">
        <v>107</v>
      </c>
      <c r="E25" s="113">
        <v>33.558178752107928</v>
      </c>
      <c r="F25" s="115">
        <v>199</v>
      </c>
      <c r="G25" s="114">
        <v>206</v>
      </c>
      <c r="H25" s="114">
        <v>189</v>
      </c>
      <c r="I25" s="114">
        <v>168</v>
      </c>
      <c r="J25" s="140">
        <v>167</v>
      </c>
      <c r="K25" s="114">
        <v>32</v>
      </c>
      <c r="L25" s="116">
        <v>19.161676646706585</v>
      </c>
    </row>
    <row r="26" spans="1:12" s="110" customFormat="1" ht="15" customHeight="1" x14ac:dyDescent="0.2">
      <c r="A26" s="120"/>
      <c r="C26" s="121" t="s">
        <v>187</v>
      </c>
      <c r="D26" s="110" t="s">
        <v>188</v>
      </c>
      <c r="E26" s="113">
        <v>0.27183457796918192</v>
      </c>
      <c r="F26" s="115">
        <v>178</v>
      </c>
      <c r="G26" s="114">
        <v>177</v>
      </c>
      <c r="H26" s="114">
        <v>170</v>
      </c>
      <c r="I26" s="114">
        <v>150</v>
      </c>
      <c r="J26" s="140">
        <v>135</v>
      </c>
      <c r="K26" s="114">
        <v>43</v>
      </c>
      <c r="L26" s="116">
        <v>31.851851851851851</v>
      </c>
    </row>
    <row r="27" spans="1:12" s="110" customFormat="1" ht="15" customHeight="1" x14ac:dyDescent="0.2">
      <c r="A27" s="120"/>
      <c r="B27" s="119"/>
      <c r="D27" s="259" t="s">
        <v>106</v>
      </c>
      <c r="E27" s="113">
        <v>54.49438202247191</v>
      </c>
      <c r="F27" s="115">
        <v>97</v>
      </c>
      <c r="G27" s="114">
        <v>99</v>
      </c>
      <c r="H27" s="114">
        <v>93</v>
      </c>
      <c r="I27" s="114">
        <v>85</v>
      </c>
      <c r="J27" s="140">
        <v>72</v>
      </c>
      <c r="K27" s="114">
        <v>25</v>
      </c>
      <c r="L27" s="116">
        <v>34.722222222222221</v>
      </c>
    </row>
    <row r="28" spans="1:12" s="110" customFormat="1" ht="15" customHeight="1" x14ac:dyDescent="0.2">
      <c r="A28" s="120"/>
      <c r="B28" s="119"/>
      <c r="D28" s="259" t="s">
        <v>107</v>
      </c>
      <c r="E28" s="113">
        <v>45.50561797752809</v>
      </c>
      <c r="F28" s="115">
        <v>81</v>
      </c>
      <c r="G28" s="114">
        <v>78</v>
      </c>
      <c r="H28" s="114">
        <v>77</v>
      </c>
      <c r="I28" s="114">
        <v>65</v>
      </c>
      <c r="J28" s="140">
        <v>63</v>
      </c>
      <c r="K28" s="114">
        <v>18</v>
      </c>
      <c r="L28" s="116">
        <v>28.571428571428573</v>
      </c>
    </row>
    <row r="29" spans="1:12" s="110" customFormat="1" ht="24.95" customHeight="1" x14ac:dyDescent="0.2">
      <c r="A29" s="604" t="s">
        <v>189</v>
      </c>
      <c r="B29" s="605"/>
      <c r="C29" s="605"/>
      <c r="D29" s="606"/>
      <c r="E29" s="113">
        <v>94.54803683511247</v>
      </c>
      <c r="F29" s="115">
        <v>61911</v>
      </c>
      <c r="G29" s="114">
        <v>62431</v>
      </c>
      <c r="H29" s="114">
        <v>63092</v>
      </c>
      <c r="I29" s="114">
        <v>62114</v>
      </c>
      <c r="J29" s="140">
        <v>62065</v>
      </c>
      <c r="K29" s="114">
        <v>-154</v>
      </c>
      <c r="L29" s="116">
        <v>-0.24812696366712317</v>
      </c>
    </row>
    <row r="30" spans="1:12" s="110" customFormat="1" ht="15" customHeight="1" x14ac:dyDescent="0.2">
      <c r="A30" s="120"/>
      <c r="B30" s="119"/>
      <c r="C30" s="258" t="s">
        <v>106</v>
      </c>
      <c r="E30" s="113">
        <v>51.036164817237648</v>
      </c>
      <c r="F30" s="115">
        <v>31597</v>
      </c>
      <c r="G30" s="114">
        <v>31853</v>
      </c>
      <c r="H30" s="114">
        <v>32275</v>
      </c>
      <c r="I30" s="114">
        <v>31675</v>
      </c>
      <c r="J30" s="140">
        <v>31616</v>
      </c>
      <c r="K30" s="114">
        <v>-19</v>
      </c>
      <c r="L30" s="116">
        <v>-6.0096153846153848E-2</v>
      </c>
    </row>
    <row r="31" spans="1:12" s="110" customFormat="1" ht="15" customHeight="1" x14ac:dyDescent="0.2">
      <c r="A31" s="120"/>
      <c r="B31" s="119"/>
      <c r="C31" s="258" t="s">
        <v>107</v>
      </c>
      <c r="E31" s="113">
        <v>48.963835182762352</v>
      </c>
      <c r="F31" s="115">
        <v>30314</v>
      </c>
      <c r="G31" s="114">
        <v>30578</v>
      </c>
      <c r="H31" s="114">
        <v>30817</v>
      </c>
      <c r="I31" s="114">
        <v>30439</v>
      </c>
      <c r="J31" s="140">
        <v>30449</v>
      </c>
      <c r="K31" s="114">
        <v>-135</v>
      </c>
      <c r="L31" s="116">
        <v>-0.44336431409898519</v>
      </c>
    </row>
    <row r="32" spans="1:12" s="110" customFormat="1" ht="15" customHeight="1" x14ac:dyDescent="0.2">
      <c r="A32" s="120"/>
      <c r="B32" s="119" t="s">
        <v>117</v>
      </c>
      <c r="C32" s="258"/>
      <c r="E32" s="113">
        <v>5.4229471144301398</v>
      </c>
      <c r="F32" s="115">
        <v>3551</v>
      </c>
      <c r="G32" s="114">
        <v>3484</v>
      </c>
      <c r="H32" s="114">
        <v>3682</v>
      </c>
      <c r="I32" s="114">
        <v>3720</v>
      </c>
      <c r="J32" s="140">
        <v>3531</v>
      </c>
      <c r="K32" s="114">
        <v>20</v>
      </c>
      <c r="L32" s="116">
        <v>0.56641178136505244</v>
      </c>
    </row>
    <row r="33" spans="1:12" s="110" customFormat="1" ht="15" customHeight="1" x14ac:dyDescent="0.2">
      <c r="A33" s="120"/>
      <c r="B33" s="119"/>
      <c r="C33" s="258" t="s">
        <v>106</v>
      </c>
      <c r="E33" s="113">
        <v>67.38946775556181</v>
      </c>
      <c r="F33" s="115">
        <v>2393</v>
      </c>
      <c r="G33" s="114">
        <v>2333</v>
      </c>
      <c r="H33" s="114">
        <v>2481</v>
      </c>
      <c r="I33" s="114">
        <v>2536</v>
      </c>
      <c r="J33" s="140">
        <v>2442</v>
      </c>
      <c r="K33" s="114">
        <v>-49</v>
      </c>
      <c r="L33" s="116">
        <v>-2.0065520065520066</v>
      </c>
    </row>
    <row r="34" spans="1:12" s="110" customFormat="1" ht="15" customHeight="1" x14ac:dyDescent="0.2">
      <c r="A34" s="120"/>
      <c r="B34" s="119"/>
      <c r="C34" s="258" t="s">
        <v>107</v>
      </c>
      <c r="E34" s="113">
        <v>32.61053224443819</v>
      </c>
      <c r="F34" s="115">
        <v>1158</v>
      </c>
      <c r="G34" s="114">
        <v>1151</v>
      </c>
      <c r="H34" s="114">
        <v>1201</v>
      </c>
      <c r="I34" s="114">
        <v>1184</v>
      </c>
      <c r="J34" s="140">
        <v>1089</v>
      </c>
      <c r="K34" s="114">
        <v>69</v>
      </c>
      <c r="L34" s="116">
        <v>6.3360881542699721</v>
      </c>
    </row>
    <row r="35" spans="1:12" s="110" customFormat="1" ht="24.95" customHeight="1" x14ac:dyDescent="0.2">
      <c r="A35" s="604" t="s">
        <v>190</v>
      </c>
      <c r="B35" s="605"/>
      <c r="C35" s="605"/>
      <c r="D35" s="606"/>
      <c r="E35" s="113">
        <v>72.819596524182586</v>
      </c>
      <c r="F35" s="115">
        <v>47683</v>
      </c>
      <c r="G35" s="114">
        <v>47981</v>
      </c>
      <c r="H35" s="114">
        <v>48722</v>
      </c>
      <c r="I35" s="114">
        <v>47996</v>
      </c>
      <c r="J35" s="140">
        <v>47971</v>
      </c>
      <c r="K35" s="114">
        <v>-288</v>
      </c>
      <c r="L35" s="116">
        <v>-0.60036271914281547</v>
      </c>
    </row>
    <row r="36" spans="1:12" s="110" customFormat="1" ht="15" customHeight="1" x14ac:dyDescent="0.2">
      <c r="A36" s="120"/>
      <c r="B36" s="119"/>
      <c r="C36" s="258" t="s">
        <v>106</v>
      </c>
      <c r="E36" s="113">
        <v>65.092380932407778</v>
      </c>
      <c r="F36" s="115">
        <v>31038</v>
      </c>
      <c r="G36" s="114">
        <v>31213</v>
      </c>
      <c r="H36" s="114">
        <v>31717</v>
      </c>
      <c r="I36" s="114">
        <v>31202</v>
      </c>
      <c r="J36" s="140">
        <v>31144</v>
      </c>
      <c r="K36" s="114">
        <v>-106</v>
      </c>
      <c r="L36" s="116">
        <v>-0.34035448240431543</v>
      </c>
    </row>
    <row r="37" spans="1:12" s="110" customFormat="1" ht="15" customHeight="1" x14ac:dyDescent="0.2">
      <c r="A37" s="120"/>
      <c r="B37" s="119"/>
      <c r="C37" s="258" t="s">
        <v>107</v>
      </c>
      <c r="E37" s="113">
        <v>34.907619067592222</v>
      </c>
      <c r="F37" s="115">
        <v>16645</v>
      </c>
      <c r="G37" s="114">
        <v>16768</v>
      </c>
      <c r="H37" s="114">
        <v>17005</v>
      </c>
      <c r="I37" s="114">
        <v>16794</v>
      </c>
      <c r="J37" s="140">
        <v>16827</v>
      </c>
      <c r="K37" s="114">
        <v>-182</v>
      </c>
      <c r="L37" s="116">
        <v>-1.0815950555654603</v>
      </c>
    </row>
    <row r="38" spans="1:12" s="110" customFormat="1" ht="15" customHeight="1" x14ac:dyDescent="0.2">
      <c r="A38" s="120"/>
      <c r="B38" s="119" t="s">
        <v>182</v>
      </c>
      <c r="C38" s="258"/>
      <c r="E38" s="113">
        <v>27.180403475817414</v>
      </c>
      <c r="F38" s="115">
        <v>17798</v>
      </c>
      <c r="G38" s="114">
        <v>17955</v>
      </c>
      <c r="H38" s="114">
        <v>18073</v>
      </c>
      <c r="I38" s="114">
        <v>17861</v>
      </c>
      <c r="J38" s="140">
        <v>17645</v>
      </c>
      <c r="K38" s="114">
        <v>153</v>
      </c>
      <c r="L38" s="116">
        <v>0.86710116180221031</v>
      </c>
    </row>
    <row r="39" spans="1:12" s="110" customFormat="1" ht="15" customHeight="1" x14ac:dyDescent="0.2">
      <c r="A39" s="120"/>
      <c r="B39" s="119"/>
      <c r="C39" s="258" t="s">
        <v>106</v>
      </c>
      <c r="E39" s="113">
        <v>16.647937970558491</v>
      </c>
      <c r="F39" s="115">
        <v>2963</v>
      </c>
      <c r="G39" s="114">
        <v>2988</v>
      </c>
      <c r="H39" s="114">
        <v>3054</v>
      </c>
      <c r="I39" s="114">
        <v>3024</v>
      </c>
      <c r="J39" s="140">
        <v>2927</v>
      </c>
      <c r="K39" s="114">
        <v>36</v>
      </c>
      <c r="L39" s="116">
        <v>1.2299282541851726</v>
      </c>
    </row>
    <row r="40" spans="1:12" s="110" customFormat="1" ht="15" customHeight="1" x14ac:dyDescent="0.2">
      <c r="A40" s="120"/>
      <c r="B40" s="119"/>
      <c r="C40" s="258" t="s">
        <v>107</v>
      </c>
      <c r="E40" s="113">
        <v>83.352062029441512</v>
      </c>
      <c r="F40" s="115">
        <v>14835</v>
      </c>
      <c r="G40" s="114">
        <v>14967</v>
      </c>
      <c r="H40" s="114">
        <v>15019</v>
      </c>
      <c r="I40" s="114">
        <v>14837</v>
      </c>
      <c r="J40" s="140">
        <v>14718</v>
      </c>
      <c r="K40" s="114">
        <v>117</v>
      </c>
      <c r="L40" s="116">
        <v>0.79494496534855275</v>
      </c>
    </row>
    <row r="41" spans="1:12" s="110" customFormat="1" ht="24.75" customHeight="1" x14ac:dyDescent="0.2">
      <c r="A41" s="604" t="s">
        <v>518</v>
      </c>
      <c r="B41" s="605"/>
      <c r="C41" s="605"/>
      <c r="D41" s="606"/>
      <c r="E41" s="113">
        <v>3.546066798002474</v>
      </c>
      <c r="F41" s="115">
        <v>2322</v>
      </c>
      <c r="G41" s="114">
        <v>2539</v>
      </c>
      <c r="H41" s="114">
        <v>2608</v>
      </c>
      <c r="I41" s="114">
        <v>2149</v>
      </c>
      <c r="J41" s="140">
        <v>2288</v>
      </c>
      <c r="K41" s="114">
        <v>34</v>
      </c>
      <c r="L41" s="116">
        <v>1.486013986013986</v>
      </c>
    </row>
    <row r="42" spans="1:12" s="110" customFormat="1" ht="15" customHeight="1" x14ac:dyDescent="0.2">
      <c r="A42" s="120"/>
      <c r="B42" s="119"/>
      <c r="C42" s="258" t="s">
        <v>106</v>
      </c>
      <c r="E42" s="113">
        <v>64.599483204134373</v>
      </c>
      <c r="F42" s="115">
        <v>1500</v>
      </c>
      <c r="G42" s="114">
        <v>1654</v>
      </c>
      <c r="H42" s="114">
        <v>1672</v>
      </c>
      <c r="I42" s="114">
        <v>1349</v>
      </c>
      <c r="J42" s="140">
        <v>1424</v>
      </c>
      <c r="K42" s="114">
        <v>76</v>
      </c>
      <c r="L42" s="116">
        <v>5.3370786516853936</v>
      </c>
    </row>
    <row r="43" spans="1:12" s="110" customFormat="1" ht="15" customHeight="1" x14ac:dyDescent="0.2">
      <c r="A43" s="123"/>
      <c r="B43" s="124"/>
      <c r="C43" s="260" t="s">
        <v>107</v>
      </c>
      <c r="D43" s="261"/>
      <c r="E43" s="125">
        <v>35.400516795865634</v>
      </c>
      <c r="F43" s="143">
        <v>822</v>
      </c>
      <c r="G43" s="144">
        <v>885</v>
      </c>
      <c r="H43" s="144">
        <v>936</v>
      </c>
      <c r="I43" s="144">
        <v>800</v>
      </c>
      <c r="J43" s="145">
        <v>864</v>
      </c>
      <c r="K43" s="144">
        <v>-42</v>
      </c>
      <c r="L43" s="146">
        <v>-4.8611111111111107</v>
      </c>
    </row>
    <row r="44" spans="1:12" s="110" customFormat="1" ht="45.75" customHeight="1" x14ac:dyDescent="0.2">
      <c r="A44" s="604" t="s">
        <v>191</v>
      </c>
      <c r="B44" s="605"/>
      <c r="C44" s="605"/>
      <c r="D44" s="606"/>
      <c r="E44" s="113">
        <v>2.4907988576839082</v>
      </c>
      <c r="F44" s="115">
        <v>1631</v>
      </c>
      <c r="G44" s="114">
        <v>1666</v>
      </c>
      <c r="H44" s="114">
        <v>1679</v>
      </c>
      <c r="I44" s="114">
        <v>1626</v>
      </c>
      <c r="J44" s="140">
        <v>1640</v>
      </c>
      <c r="K44" s="114">
        <v>-9</v>
      </c>
      <c r="L44" s="116">
        <v>-0.54878048780487809</v>
      </c>
    </row>
    <row r="45" spans="1:12" s="110" customFormat="1" ht="15" customHeight="1" x14ac:dyDescent="0.2">
      <c r="A45" s="120"/>
      <c r="B45" s="119"/>
      <c r="C45" s="258" t="s">
        <v>106</v>
      </c>
      <c r="E45" s="113">
        <v>62.354383813611278</v>
      </c>
      <c r="F45" s="115">
        <v>1017</v>
      </c>
      <c r="G45" s="114">
        <v>1035</v>
      </c>
      <c r="H45" s="114">
        <v>1044</v>
      </c>
      <c r="I45" s="114">
        <v>1021</v>
      </c>
      <c r="J45" s="140">
        <v>1033</v>
      </c>
      <c r="K45" s="114">
        <v>-16</v>
      </c>
      <c r="L45" s="116">
        <v>-1.5488867376573088</v>
      </c>
    </row>
    <row r="46" spans="1:12" s="110" customFormat="1" ht="15" customHeight="1" x14ac:dyDescent="0.2">
      <c r="A46" s="123"/>
      <c r="B46" s="124"/>
      <c r="C46" s="260" t="s">
        <v>107</v>
      </c>
      <c r="D46" s="261"/>
      <c r="E46" s="125">
        <v>37.645616186388722</v>
      </c>
      <c r="F46" s="143">
        <v>614</v>
      </c>
      <c r="G46" s="144">
        <v>631</v>
      </c>
      <c r="H46" s="144">
        <v>635</v>
      </c>
      <c r="I46" s="144">
        <v>605</v>
      </c>
      <c r="J46" s="145">
        <v>607</v>
      </c>
      <c r="K46" s="144">
        <v>7</v>
      </c>
      <c r="L46" s="146">
        <v>1.1532125205930808</v>
      </c>
    </row>
    <row r="47" spans="1:12" s="110" customFormat="1" ht="39" customHeight="1" x14ac:dyDescent="0.2">
      <c r="A47" s="604" t="s">
        <v>519</v>
      </c>
      <c r="B47" s="607"/>
      <c r="C47" s="607"/>
      <c r="D47" s="608"/>
      <c r="E47" s="113">
        <v>0.13133580733342495</v>
      </c>
      <c r="F47" s="115">
        <v>86</v>
      </c>
      <c r="G47" s="114">
        <v>94</v>
      </c>
      <c r="H47" s="114">
        <v>87</v>
      </c>
      <c r="I47" s="114">
        <v>85</v>
      </c>
      <c r="J47" s="140">
        <v>93</v>
      </c>
      <c r="K47" s="114">
        <v>-7</v>
      </c>
      <c r="L47" s="116">
        <v>-7.5268817204301079</v>
      </c>
    </row>
    <row r="48" spans="1:12" s="110" customFormat="1" ht="15" customHeight="1" x14ac:dyDescent="0.2">
      <c r="A48" s="120"/>
      <c r="B48" s="119"/>
      <c r="C48" s="258" t="s">
        <v>106</v>
      </c>
      <c r="E48" s="113">
        <v>34.883720930232556</v>
      </c>
      <c r="F48" s="115">
        <v>30</v>
      </c>
      <c r="G48" s="114">
        <v>37</v>
      </c>
      <c r="H48" s="114">
        <v>36</v>
      </c>
      <c r="I48" s="114">
        <v>42</v>
      </c>
      <c r="J48" s="140">
        <v>46</v>
      </c>
      <c r="K48" s="114">
        <v>-16</v>
      </c>
      <c r="L48" s="116">
        <v>-34.782608695652172</v>
      </c>
    </row>
    <row r="49" spans="1:12" s="110" customFormat="1" ht="15" customHeight="1" x14ac:dyDescent="0.2">
      <c r="A49" s="123"/>
      <c r="B49" s="124"/>
      <c r="C49" s="260" t="s">
        <v>107</v>
      </c>
      <c r="D49" s="261"/>
      <c r="E49" s="125">
        <v>65.116279069767444</v>
      </c>
      <c r="F49" s="143">
        <v>56</v>
      </c>
      <c r="G49" s="144">
        <v>57</v>
      </c>
      <c r="H49" s="144">
        <v>51</v>
      </c>
      <c r="I49" s="144">
        <v>43</v>
      </c>
      <c r="J49" s="145">
        <v>47</v>
      </c>
      <c r="K49" s="144">
        <v>9</v>
      </c>
      <c r="L49" s="146">
        <v>19.148936170212767</v>
      </c>
    </row>
    <row r="50" spans="1:12" s="110" customFormat="1" ht="24.95" customHeight="1" x14ac:dyDescent="0.2">
      <c r="A50" s="609" t="s">
        <v>192</v>
      </c>
      <c r="B50" s="610"/>
      <c r="C50" s="610"/>
      <c r="D50" s="611"/>
      <c r="E50" s="262">
        <v>7.6877262106565265</v>
      </c>
      <c r="F50" s="263">
        <v>5034</v>
      </c>
      <c r="G50" s="264">
        <v>5279</v>
      </c>
      <c r="H50" s="264">
        <v>5429</v>
      </c>
      <c r="I50" s="264">
        <v>4889</v>
      </c>
      <c r="J50" s="265">
        <v>4856</v>
      </c>
      <c r="K50" s="263">
        <v>178</v>
      </c>
      <c r="L50" s="266">
        <v>3.6655683690280068</v>
      </c>
    </row>
    <row r="51" spans="1:12" s="110" customFormat="1" ht="15" customHeight="1" x14ac:dyDescent="0.2">
      <c r="A51" s="120"/>
      <c r="B51" s="119"/>
      <c r="C51" s="258" t="s">
        <v>106</v>
      </c>
      <c r="E51" s="113">
        <v>62.455303933253873</v>
      </c>
      <c r="F51" s="115">
        <v>3144</v>
      </c>
      <c r="G51" s="114">
        <v>3306</v>
      </c>
      <c r="H51" s="114">
        <v>3397</v>
      </c>
      <c r="I51" s="114">
        <v>3037</v>
      </c>
      <c r="J51" s="140">
        <v>2991</v>
      </c>
      <c r="K51" s="114">
        <v>153</v>
      </c>
      <c r="L51" s="116">
        <v>5.1153460381143434</v>
      </c>
    </row>
    <row r="52" spans="1:12" s="110" customFormat="1" ht="15" customHeight="1" x14ac:dyDescent="0.2">
      <c r="A52" s="120"/>
      <c r="B52" s="119"/>
      <c r="C52" s="258" t="s">
        <v>107</v>
      </c>
      <c r="E52" s="113">
        <v>37.544696066746127</v>
      </c>
      <c r="F52" s="115">
        <v>1890</v>
      </c>
      <c r="G52" s="114">
        <v>1973</v>
      </c>
      <c r="H52" s="114">
        <v>2032</v>
      </c>
      <c r="I52" s="114">
        <v>1852</v>
      </c>
      <c r="J52" s="140">
        <v>1865</v>
      </c>
      <c r="K52" s="114">
        <v>25</v>
      </c>
      <c r="L52" s="116">
        <v>1.3404825737265416</v>
      </c>
    </row>
    <row r="53" spans="1:12" s="110" customFormat="1" ht="15" customHeight="1" x14ac:dyDescent="0.2">
      <c r="A53" s="120"/>
      <c r="B53" s="119"/>
      <c r="C53" s="258" t="s">
        <v>187</v>
      </c>
      <c r="D53" s="110" t="s">
        <v>193</v>
      </c>
      <c r="E53" s="113">
        <v>33.094954310687328</v>
      </c>
      <c r="F53" s="115">
        <v>1666</v>
      </c>
      <c r="G53" s="114">
        <v>1949</v>
      </c>
      <c r="H53" s="114">
        <v>2054</v>
      </c>
      <c r="I53" s="114">
        <v>1517</v>
      </c>
      <c r="J53" s="140">
        <v>1654</v>
      </c>
      <c r="K53" s="114">
        <v>12</v>
      </c>
      <c r="L53" s="116">
        <v>0.7255139056831923</v>
      </c>
    </row>
    <row r="54" spans="1:12" s="110" customFormat="1" ht="15" customHeight="1" x14ac:dyDescent="0.2">
      <c r="A54" s="120"/>
      <c r="B54" s="119"/>
      <c r="D54" s="267" t="s">
        <v>194</v>
      </c>
      <c r="E54" s="113">
        <v>67.466986794717883</v>
      </c>
      <c r="F54" s="115">
        <v>1124</v>
      </c>
      <c r="G54" s="114">
        <v>1308</v>
      </c>
      <c r="H54" s="114">
        <v>1368</v>
      </c>
      <c r="I54" s="114">
        <v>1012</v>
      </c>
      <c r="J54" s="140">
        <v>1080</v>
      </c>
      <c r="K54" s="114">
        <v>44</v>
      </c>
      <c r="L54" s="116">
        <v>4.0740740740740744</v>
      </c>
    </row>
    <row r="55" spans="1:12" s="110" customFormat="1" ht="15" customHeight="1" x14ac:dyDescent="0.2">
      <c r="A55" s="120"/>
      <c r="B55" s="119"/>
      <c r="D55" s="267" t="s">
        <v>195</v>
      </c>
      <c r="E55" s="113">
        <v>32.53301320528211</v>
      </c>
      <c r="F55" s="115">
        <v>542</v>
      </c>
      <c r="G55" s="114">
        <v>641</v>
      </c>
      <c r="H55" s="114">
        <v>686</v>
      </c>
      <c r="I55" s="114">
        <v>505</v>
      </c>
      <c r="J55" s="140">
        <v>574</v>
      </c>
      <c r="K55" s="114">
        <v>-32</v>
      </c>
      <c r="L55" s="116">
        <v>-5.5749128919860631</v>
      </c>
    </row>
    <row r="56" spans="1:12" s="110" customFormat="1" ht="15" customHeight="1" x14ac:dyDescent="0.2">
      <c r="A56" s="120"/>
      <c r="B56" s="119" t="s">
        <v>196</v>
      </c>
      <c r="C56" s="258"/>
      <c r="E56" s="113">
        <v>72.225531070081402</v>
      </c>
      <c r="F56" s="115">
        <v>47294</v>
      </c>
      <c r="G56" s="114">
        <v>47351</v>
      </c>
      <c r="H56" s="114">
        <v>47855</v>
      </c>
      <c r="I56" s="114">
        <v>47575</v>
      </c>
      <c r="J56" s="140">
        <v>47301</v>
      </c>
      <c r="K56" s="114">
        <v>-7</v>
      </c>
      <c r="L56" s="116">
        <v>-1.4798841462125536E-2</v>
      </c>
    </row>
    <row r="57" spans="1:12" s="110" customFormat="1" ht="15" customHeight="1" x14ac:dyDescent="0.2">
      <c r="A57" s="120"/>
      <c r="B57" s="119"/>
      <c r="C57" s="258" t="s">
        <v>106</v>
      </c>
      <c r="E57" s="113">
        <v>50.560324776927303</v>
      </c>
      <c r="F57" s="115">
        <v>23912</v>
      </c>
      <c r="G57" s="114">
        <v>23885</v>
      </c>
      <c r="H57" s="114">
        <v>24237</v>
      </c>
      <c r="I57" s="114">
        <v>24143</v>
      </c>
      <c r="J57" s="140">
        <v>23981</v>
      </c>
      <c r="K57" s="114">
        <v>-69</v>
      </c>
      <c r="L57" s="116">
        <v>-0.2877277844960594</v>
      </c>
    </row>
    <row r="58" spans="1:12" s="110" customFormat="1" ht="15" customHeight="1" x14ac:dyDescent="0.2">
      <c r="A58" s="120"/>
      <c r="B58" s="119"/>
      <c r="C58" s="258" t="s">
        <v>107</v>
      </c>
      <c r="E58" s="113">
        <v>49.439675223072697</v>
      </c>
      <c r="F58" s="115">
        <v>23382</v>
      </c>
      <c r="G58" s="114">
        <v>23466</v>
      </c>
      <c r="H58" s="114">
        <v>23618</v>
      </c>
      <c r="I58" s="114">
        <v>23432</v>
      </c>
      <c r="J58" s="140">
        <v>23320</v>
      </c>
      <c r="K58" s="114">
        <v>62</v>
      </c>
      <c r="L58" s="116">
        <v>0.2658662092624357</v>
      </c>
    </row>
    <row r="59" spans="1:12" s="110" customFormat="1" ht="15" customHeight="1" x14ac:dyDescent="0.2">
      <c r="A59" s="120"/>
      <c r="B59" s="119"/>
      <c r="C59" s="258" t="s">
        <v>105</v>
      </c>
      <c r="D59" s="110" t="s">
        <v>197</v>
      </c>
      <c r="E59" s="113">
        <v>91.776969594451728</v>
      </c>
      <c r="F59" s="115">
        <v>43405</v>
      </c>
      <c r="G59" s="114">
        <v>43432</v>
      </c>
      <c r="H59" s="114">
        <v>43907</v>
      </c>
      <c r="I59" s="114">
        <v>43672</v>
      </c>
      <c r="J59" s="140">
        <v>43416</v>
      </c>
      <c r="K59" s="114">
        <v>-11</v>
      </c>
      <c r="L59" s="116">
        <v>-2.5336281555187027E-2</v>
      </c>
    </row>
    <row r="60" spans="1:12" s="110" customFormat="1" ht="15" customHeight="1" x14ac:dyDescent="0.2">
      <c r="A60" s="120"/>
      <c r="B60" s="119"/>
      <c r="C60" s="258"/>
      <c r="D60" s="267" t="s">
        <v>198</v>
      </c>
      <c r="E60" s="113">
        <v>50.544868102753142</v>
      </c>
      <c r="F60" s="115">
        <v>21939</v>
      </c>
      <c r="G60" s="114">
        <v>21890</v>
      </c>
      <c r="H60" s="114">
        <v>22222</v>
      </c>
      <c r="I60" s="114">
        <v>22156</v>
      </c>
      <c r="J60" s="140">
        <v>22007</v>
      </c>
      <c r="K60" s="114">
        <v>-68</v>
      </c>
      <c r="L60" s="116">
        <v>-0.30899259326577905</v>
      </c>
    </row>
    <row r="61" spans="1:12" s="110" customFormat="1" ht="15" customHeight="1" x14ac:dyDescent="0.2">
      <c r="A61" s="120"/>
      <c r="B61" s="119"/>
      <c r="C61" s="258"/>
      <c r="D61" s="267" t="s">
        <v>199</v>
      </c>
      <c r="E61" s="113">
        <v>49.455131897246858</v>
      </c>
      <c r="F61" s="115">
        <v>21466</v>
      </c>
      <c r="G61" s="114">
        <v>21542</v>
      </c>
      <c r="H61" s="114">
        <v>21685</v>
      </c>
      <c r="I61" s="114">
        <v>21516</v>
      </c>
      <c r="J61" s="140">
        <v>21409</v>
      </c>
      <c r="K61" s="114">
        <v>57</v>
      </c>
      <c r="L61" s="116">
        <v>0.26624316876080151</v>
      </c>
    </row>
    <row r="62" spans="1:12" s="110" customFormat="1" ht="15" customHeight="1" x14ac:dyDescent="0.2">
      <c r="A62" s="120"/>
      <c r="B62" s="119"/>
      <c r="C62" s="258"/>
      <c r="D62" s="258" t="s">
        <v>200</v>
      </c>
      <c r="E62" s="113">
        <v>8.2230304055482719</v>
      </c>
      <c r="F62" s="115">
        <v>3889</v>
      </c>
      <c r="G62" s="114">
        <v>3919</v>
      </c>
      <c r="H62" s="114">
        <v>3948</v>
      </c>
      <c r="I62" s="114">
        <v>3903</v>
      </c>
      <c r="J62" s="140">
        <v>3885</v>
      </c>
      <c r="K62" s="114">
        <v>4</v>
      </c>
      <c r="L62" s="116">
        <v>0.10296010296010295</v>
      </c>
    </row>
    <row r="63" spans="1:12" s="110" customFormat="1" ht="15" customHeight="1" x14ac:dyDescent="0.2">
      <c r="A63" s="120"/>
      <c r="B63" s="119"/>
      <c r="C63" s="258"/>
      <c r="D63" s="267" t="s">
        <v>198</v>
      </c>
      <c r="E63" s="113">
        <v>50.732836204679863</v>
      </c>
      <c r="F63" s="115">
        <v>1973</v>
      </c>
      <c r="G63" s="114">
        <v>1995</v>
      </c>
      <c r="H63" s="114">
        <v>2015</v>
      </c>
      <c r="I63" s="114">
        <v>1987</v>
      </c>
      <c r="J63" s="140">
        <v>1974</v>
      </c>
      <c r="K63" s="114">
        <v>-1</v>
      </c>
      <c r="L63" s="116">
        <v>-5.0658561296859167E-2</v>
      </c>
    </row>
    <row r="64" spans="1:12" s="110" customFormat="1" ht="15" customHeight="1" x14ac:dyDescent="0.2">
      <c r="A64" s="120"/>
      <c r="B64" s="119"/>
      <c r="C64" s="258"/>
      <c r="D64" s="267" t="s">
        <v>199</v>
      </c>
      <c r="E64" s="113">
        <v>49.267163795320137</v>
      </c>
      <c r="F64" s="115">
        <v>1916</v>
      </c>
      <c r="G64" s="114">
        <v>1924</v>
      </c>
      <c r="H64" s="114">
        <v>1933</v>
      </c>
      <c r="I64" s="114">
        <v>1916</v>
      </c>
      <c r="J64" s="140">
        <v>1911</v>
      </c>
      <c r="K64" s="114">
        <v>5</v>
      </c>
      <c r="L64" s="116">
        <v>0.2616431187859759</v>
      </c>
    </row>
    <row r="65" spans="1:12" s="110" customFormat="1" ht="15" customHeight="1" x14ac:dyDescent="0.2">
      <c r="A65" s="120"/>
      <c r="B65" s="119" t="s">
        <v>201</v>
      </c>
      <c r="C65" s="258"/>
      <c r="E65" s="113">
        <v>8.2573570959514981</v>
      </c>
      <c r="F65" s="115">
        <v>5407</v>
      </c>
      <c r="G65" s="114">
        <v>5415</v>
      </c>
      <c r="H65" s="114">
        <v>5357</v>
      </c>
      <c r="I65" s="114">
        <v>5369</v>
      </c>
      <c r="J65" s="140">
        <v>5367</v>
      </c>
      <c r="K65" s="114">
        <v>40</v>
      </c>
      <c r="L65" s="116">
        <v>0.74529532327184644</v>
      </c>
    </row>
    <row r="66" spans="1:12" s="110" customFormat="1" ht="15" customHeight="1" x14ac:dyDescent="0.2">
      <c r="A66" s="120"/>
      <c r="B66" s="119"/>
      <c r="C66" s="258" t="s">
        <v>106</v>
      </c>
      <c r="E66" s="113">
        <v>42.981320510449414</v>
      </c>
      <c r="F66" s="115">
        <v>2324</v>
      </c>
      <c r="G66" s="114">
        <v>2310</v>
      </c>
      <c r="H66" s="114">
        <v>2270</v>
      </c>
      <c r="I66" s="114">
        <v>2263</v>
      </c>
      <c r="J66" s="140">
        <v>2262</v>
      </c>
      <c r="K66" s="114">
        <v>62</v>
      </c>
      <c r="L66" s="116">
        <v>2.7409372236958442</v>
      </c>
    </row>
    <row r="67" spans="1:12" s="110" customFormat="1" ht="15" customHeight="1" x14ac:dyDescent="0.2">
      <c r="A67" s="120"/>
      <c r="B67" s="119"/>
      <c r="C67" s="258" t="s">
        <v>107</v>
      </c>
      <c r="E67" s="113">
        <v>57.018679489550586</v>
      </c>
      <c r="F67" s="115">
        <v>3083</v>
      </c>
      <c r="G67" s="114">
        <v>3105</v>
      </c>
      <c r="H67" s="114">
        <v>3087</v>
      </c>
      <c r="I67" s="114">
        <v>3106</v>
      </c>
      <c r="J67" s="140">
        <v>3105</v>
      </c>
      <c r="K67" s="114">
        <v>-22</v>
      </c>
      <c r="L67" s="116">
        <v>-0.70853462157809988</v>
      </c>
    </row>
    <row r="68" spans="1:12" s="110" customFormat="1" ht="15" customHeight="1" x14ac:dyDescent="0.2">
      <c r="A68" s="120"/>
      <c r="B68" s="119"/>
      <c r="C68" s="258" t="s">
        <v>105</v>
      </c>
      <c r="D68" s="110" t="s">
        <v>202</v>
      </c>
      <c r="E68" s="113">
        <v>14.074348067320141</v>
      </c>
      <c r="F68" s="115">
        <v>761</v>
      </c>
      <c r="G68" s="114">
        <v>758</v>
      </c>
      <c r="H68" s="114">
        <v>735</v>
      </c>
      <c r="I68" s="114">
        <v>707</v>
      </c>
      <c r="J68" s="140">
        <v>704</v>
      </c>
      <c r="K68" s="114">
        <v>57</v>
      </c>
      <c r="L68" s="116">
        <v>8.0965909090909083</v>
      </c>
    </row>
    <row r="69" spans="1:12" s="110" customFormat="1" ht="15" customHeight="1" x14ac:dyDescent="0.2">
      <c r="A69" s="120"/>
      <c r="B69" s="119"/>
      <c r="C69" s="258"/>
      <c r="D69" s="267" t="s">
        <v>198</v>
      </c>
      <c r="E69" s="113">
        <v>43.363994743758212</v>
      </c>
      <c r="F69" s="115">
        <v>330</v>
      </c>
      <c r="G69" s="114">
        <v>326</v>
      </c>
      <c r="H69" s="114">
        <v>310</v>
      </c>
      <c r="I69" s="114">
        <v>303</v>
      </c>
      <c r="J69" s="140">
        <v>301</v>
      </c>
      <c r="K69" s="114">
        <v>29</v>
      </c>
      <c r="L69" s="116">
        <v>9.6345514950166109</v>
      </c>
    </row>
    <row r="70" spans="1:12" s="110" customFormat="1" ht="15" customHeight="1" x14ac:dyDescent="0.2">
      <c r="A70" s="120"/>
      <c r="B70" s="119"/>
      <c r="C70" s="258"/>
      <c r="D70" s="267" t="s">
        <v>199</v>
      </c>
      <c r="E70" s="113">
        <v>56.636005256241788</v>
      </c>
      <c r="F70" s="115">
        <v>431</v>
      </c>
      <c r="G70" s="114">
        <v>432</v>
      </c>
      <c r="H70" s="114">
        <v>425</v>
      </c>
      <c r="I70" s="114">
        <v>404</v>
      </c>
      <c r="J70" s="140">
        <v>403</v>
      </c>
      <c r="K70" s="114">
        <v>28</v>
      </c>
      <c r="L70" s="116">
        <v>6.9478908188585606</v>
      </c>
    </row>
    <row r="71" spans="1:12" s="110" customFormat="1" ht="15" customHeight="1" x14ac:dyDescent="0.2">
      <c r="A71" s="120"/>
      <c r="B71" s="119"/>
      <c r="C71" s="258"/>
      <c r="D71" s="110" t="s">
        <v>203</v>
      </c>
      <c r="E71" s="113">
        <v>80.488255964490477</v>
      </c>
      <c r="F71" s="115">
        <v>4352</v>
      </c>
      <c r="G71" s="114">
        <v>4362</v>
      </c>
      <c r="H71" s="114">
        <v>4332</v>
      </c>
      <c r="I71" s="114">
        <v>4386</v>
      </c>
      <c r="J71" s="140">
        <v>4380</v>
      </c>
      <c r="K71" s="114">
        <v>-28</v>
      </c>
      <c r="L71" s="116">
        <v>-0.63926940639269403</v>
      </c>
    </row>
    <row r="72" spans="1:12" s="110" customFormat="1" ht="15" customHeight="1" x14ac:dyDescent="0.2">
      <c r="A72" s="120"/>
      <c r="B72" s="119"/>
      <c r="C72" s="258"/>
      <c r="D72" s="267" t="s">
        <v>198</v>
      </c>
      <c r="E72" s="113">
        <v>41.773897058823529</v>
      </c>
      <c r="F72" s="115">
        <v>1818</v>
      </c>
      <c r="G72" s="114">
        <v>1808</v>
      </c>
      <c r="H72" s="114">
        <v>1783</v>
      </c>
      <c r="I72" s="114">
        <v>1792</v>
      </c>
      <c r="J72" s="140">
        <v>1785</v>
      </c>
      <c r="K72" s="114">
        <v>33</v>
      </c>
      <c r="L72" s="116">
        <v>1.8487394957983194</v>
      </c>
    </row>
    <row r="73" spans="1:12" s="110" customFormat="1" ht="15" customHeight="1" x14ac:dyDescent="0.2">
      <c r="A73" s="120"/>
      <c r="B73" s="119"/>
      <c r="C73" s="258"/>
      <c r="D73" s="267" t="s">
        <v>199</v>
      </c>
      <c r="E73" s="113">
        <v>58.226102941176471</v>
      </c>
      <c r="F73" s="115">
        <v>2534</v>
      </c>
      <c r="G73" s="114">
        <v>2554</v>
      </c>
      <c r="H73" s="114">
        <v>2549</v>
      </c>
      <c r="I73" s="114">
        <v>2594</v>
      </c>
      <c r="J73" s="140">
        <v>2595</v>
      </c>
      <c r="K73" s="114">
        <v>-61</v>
      </c>
      <c r="L73" s="116">
        <v>-2.3506743737957612</v>
      </c>
    </row>
    <row r="74" spans="1:12" s="110" customFormat="1" ht="15" customHeight="1" x14ac:dyDescent="0.2">
      <c r="A74" s="120"/>
      <c r="B74" s="119"/>
      <c r="C74" s="258"/>
      <c r="D74" s="110" t="s">
        <v>204</v>
      </c>
      <c r="E74" s="113">
        <v>5.4373959681893842</v>
      </c>
      <c r="F74" s="115">
        <v>294</v>
      </c>
      <c r="G74" s="114">
        <v>295</v>
      </c>
      <c r="H74" s="114">
        <v>290</v>
      </c>
      <c r="I74" s="114">
        <v>276</v>
      </c>
      <c r="J74" s="140">
        <v>283</v>
      </c>
      <c r="K74" s="114">
        <v>11</v>
      </c>
      <c r="L74" s="116">
        <v>3.8869257950530036</v>
      </c>
    </row>
    <row r="75" spans="1:12" s="110" customFormat="1" ht="15" customHeight="1" x14ac:dyDescent="0.2">
      <c r="A75" s="120"/>
      <c r="B75" s="119"/>
      <c r="C75" s="258"/>
      <c r="D75" s="267" t="s">
        <v>198</v>
      </c>
      <c r="E75" s="113">
        <v>59.863945578231295</v>
      </c>
      <c r="F75" s="115">
        <v>176</v>
      </c>
      <c r="G75" s="114">
        <v>176</v>
      </c>
      <c r="H75" s="114">
        <v>177</v>
      </c>
      <c r="I75" s="114">
        <v>168</v>
      </c>
      <c r="J75" s="140">
        <v>176</v>
      </c>
      <c r="K75" s="114">
        <v>0</v>
      </c>
      <c r="L75" s="116">
        <v>0</v>
      </c>
    </row>
    <row r="76" spans="1:12" s="110" customFormat="1" ht="15" customHeight="1" x14ac:dyDescent="0.2">
      <c r="A76" s="120"/>
      <c r="B76" s="119"/>
      <c r="C76" s="258"/>
      <c r="D76" s="267" t="s">
        <v>199</v>
      </c>
      <c r="E76" s="113">
        <v>40.136054421768705</v>
      </c>
      <c r="F76" s="115">
        <v>118</v>
      </c>
      <c r="G76" s="114">
        <v>119</v>
      </c>
      <c r="H76" s="114">
        <v>113</v>
      </c>
      <c r="I76" s="114">
        <v>108</v>
      </c>
      <c r="J76" s="140">
        <v>107</v>
      </c>
      <c r="K76" s="114">
        <v>11</v>
      </c>
      <c r="L76" s="116">
        <v>10.280373831775702</v>
      </c>
    </row>
    <row r="77" spans="1:12" s="110" customFormat="1" ht="15" customHeight="1" x14ac:dyDescent="0.2">
      <c r="A77" s="534"/>
      <c r="B77" s="119" t="s">
        <v>205</v>
      </c>
      <c r="C77" s="268"/>
      <c r="D77" s="182"/>
      <c r="E77" s="113">
        <v>11.829385623310579</v>
      </c>
      <c r="F77" s="115">
        <v>7746</v>
      </c>
      <c r="G77" s="114">
        <v>7891</v>
      </c>
      <c r="H77" s="114">
        <v>8154</v>
      </c>
      <c r="I77" s="114">
        <v>8024</v>
      </c>
      <c r="J77" s="140">
        <v>8092</v>
      </c>
      <c r="K77" s="114">
        <v>-346</v>
      </c>
      <c r="L77" s="116">
        <v>-4.2758279782501232</v>
      </c>
    </row>
    <row r="78" spans="1:12" s="110" customFormat="1" ht="15" customHeight="1" x14ac:dyDescent="0.2">
      <c r="A78" s="120"/>
      <c r="B78" s="119"/>
      <c r="C78" s="268" t="s">
        <v>106</v>
      </c>
      <c r="D78" s="182"/>
      <c r="E78" s="113">
        <v>59.656596953266202</v>
      </c>
      <c r="F78" s="115">
        <v>4621</v>
      </c>
      <c r="G78" s="114">
        <v>4700</v>
      </c>
      <c r="H78" s="114">
        <v>4867</v>
      </c>
      <c r="I78" s="114">
        <v>4783</v>
      </c>
      <c r="J78" s="140">
        <v>4837</v>
      </c>
      <c r="K78" s="114">
        <v>-216</v>
      </c>
      <c r="L78" s="116">
        <v>-4.4655778375025843</v>
      </c>
    </row>
    <row r="79" spans="1:12" s="110" customFormat="1" ht="15" customHeight="1" x14ac:dyDescent="0.2">
      <c r="A79" s="123"/>
      <c r="B79" s="124"/>
      <c r="C79" s="260" t="s">
        <v>107</v>
      </c>
      <c r="D79" s="261"/>
      <c r="E79" s="125">
        <v>40.343403046733798</v>
      </c>
      <c r="F79" s="143">
        <v>3125</v>
      </c>
      <c r="G79" s="144">
        <v>3191</v>
      </c>
      <c r="H79" s="144">
        <v>3287</v>
      </c>
      <c r="I79" s="144">
        <v>3241</v>
      </c>
      <c r="J79" s="145">
        <v>3255</v>
      </c>
      <c r="K79" s="144">
        <v>-130</v>
      </c>
      <c r="L79" s="146">
        <v>-3.9938556067588324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65481</v>
      </c>
      <c r="E11" s="114">
        <v>65936</v>
      </c>
      <c r="F11" s="114">
        <v>66795</v>
      </c>
      <c r="G11" s="114">
        <v>65857</v>
      </c>
      <c r="H11" s="140">
        <v>65616</v>
      </c>
      <c r="I11" s="115">
        <v>-135</v>
      </c>
      <c r="J11" s="116">
        <v>-0.20574250182882223</v>
      </c>
    </row>
    <row r="12" spans="1:15" s="110" customFormat="1" ht="24.95" customHeight="1" x14ac:dyDescent="0.2">
      <c r="A12" s="193" t="s">
        <v>132</v>
      </c>
      <c r="B12" s="194" t="s">
        <v>133</v>
      </c>
      <c r="C12" s="113">
        <v>5.7207434217559294</v>
      </c>
      <c r="D12" s="115">
        <v>3746</v>
      </c>
      <c r="E12" s="114">
        <v>3663</v>
      </c>
      <c r="F12" s="114">
        <v>3905</v>
      </c>
      <c r="G12" s="114">
        <v>3773</v>
      </c>
      <c r="H12" s="140">
        <v>3702</v>
      </c>
      <c r="I12" s="115">
        <v>44</v>
      </c>
      <c r="J12" s="116">
        <v>1.1885467314964884</v>
      </c>
    </row>
    <row r="13" spans="1:15" s="110" customFormat="1" ht="24.95" customHeight="1" x14ac:dyDescent="0.2">
      <c r="A13" s="193" t="s">
        <v>134</v>
      </c>
      <c r="B13" s="199" t="s">
        <v>214</v>
      </c>
      <c r="C13" s="113">
        <v>1.7165284586368565</v>
      </c>
      <c r="D13" s="115">
        <v>1124</v>
      </c>
      <c r="E13" s="114">
        <v>1119</v>
      </c>
      <c r="F13" s="114">
        <v>1134</v>
      </c>
      <c r="G13" s="114">
        <v>1092</v>
      </c>
      <c r="H13" s="140">
        <v>1130</v>
      </c>
      <c r="I13" s="115">
        <v>-6</v>
      </c>
      <c r="J13" s="116">
        <v>-0.53097345132743368</v>
      </c>
    </row>
    <row r="14" spans="1:15" s="287" customFormat="1" ht="24" customHeight="1" x14ac:dyDescent="0.2">
      <c r="A14" s="193" t="s">
        <v>215</v>
      </c>
      <c r="B14" s="199" t="s">
        <v>137</v>
      </c>
      <c r="C14" s="113">
        <v>21.952932911837021</v>
      </c>
      <c r="D14" s="115">
        <v>14375</v>
      </c>
      <c r="E14" s="114">
        <v>14610</v>
      </c>
      <c r="F14" s="114">
        <v>14760</v>
      </c>
      <c r="G14" s="114">
        <v>14634</v>
      </c>
      <c r="H14" s="140">
        <v>14643</v>
      </c>
      <c r="I14" s="115">
        <v>-268</v>
      </c>
      <c r="J14" s="116">
        <v>-1.8302260465751554</v>
      </c>
      <c r="K14" s="110"/>
      <c r="L14" s="110"/>
      <c r="M14" s="110"/>
      <c r="N14" s="110"/>
      <c r="O14" s="110"/>
    </row>
    <row r="15" spans="1:15" s="110" customFormat="1" ht="24.75" customHeight="1" x14ac:dyDescent="0.2">
      <c r="A15" s="193" t="s">
        <v>216</v>
      </c>
      <c r="B15" s="199" t="s">
        <v>217</v>
      </c>
      <c r="C15" s="113">
        <v>9.9677769123867996</v>
      </c>
      <c r="D15" s="115">
        <v>6527</v>
      </c>
      <c r="E15" s="114">
        <v>6594</v>
      </c>
      <c r="F15" s="114">
        <v>6612</v>
      </c>
      <c r="G15" s="114">
        <v>6534</v>
      </c>
      <c r="H15" s="140">
        <v>6627</v>
      </c>
      <c r="I15" s="115">
        <v>-100</v>
      </c>
      <c r="J15" s="116">
        <v>-1.5089784216085711</v>
      </c>
    </row>
    <row r="16" spans="1:15" s="287" customFormat="1" ht="24.95" customHeight="1" x14ac:dyDescent="0.2">
      <c r="A16" s="193" t="s">
        <v>218</v>
      </c>
      <c r="B16" s="199" t="s">
        <v>141</v>
      </c>
      <c r="C16" s="113">
        <v>7.8862570822070523</v>
      </c>
      <c r="D16" s="115">
        <v>5164</v>
      </c>
      <c r="E16" s="114">
        <v>5311</v>
      </c>
      <c r="F16" s="114">
        <v>5462</v>
      </c>
      <c r="G16" s="114">
        <v>5457</v>
      </c>
      <c r="H16" s="140">
        <v>5393</v>
      </c>
      <c r="I16" s="115">
        <v>-229</v>
      </c>
      <c r="J16" s="116">
        <v>-4.2462451325792694</v>
      </c>
      <c r="K16" s="110"/>
      <c r="L16" s="110"/>
      <c r="M16" s="110"/>
      <c r="N16" s="110"/>
      <c r="O16" s="110"/>
    </row>
    <row r="17" spans="1:15" s="110" customFormat="1" ht="24.95" customHeight="1" x14ac:dyDescent="0.2">
      <c r="A17" s="193" t="s">
        <v>219</v>
      </c>
      <c r="B17" s="199" t="s">
        <v>220</v>
      </c>
      <c r="C17" s="113">
        <v>4.0988989172431696</v>
      </c>
      <c r="D17" s="115">
        <v>2684</v>
      </c>
      <c r="E17" s="114">
        <v>2705</v>
      </c>
      <c r="F17" s="114">
        <v>2686</v>
      </c>
      <c r="G17" s="114">
        <v>2643</v>
      </c>
      <c r="H17" s="140">
        <v>2623</v>
      </c>
      <c r="I17" s="115">
        <v>61</v>
      </c>
      <c r="J17" s="116">
        <v>2.3255813953488373</v>
      </c>
    </row>
    <row r="18" spans="1:15" s="287" customFormat="1" ht="24.95" customHeight="1" x14ac:dyDescent="0.2">
      <c r="A18" s="201" t="s">
        <v>144</v>
      </c>
      <c r="B18" s="202" t="s">
        <v>145</v>
      </c>
      <c r="C18" s="113">
        <v>8.8010262518898603</v>
      </c>
      <c r="D18" s="115">
        <v>5763</v>
      </c>
      <c r="E18" s="114">
        <v>5795</v>
      </c>
      <c r="F18" s="114">
        <v>5937</v>
      </c>
      <c r="G18" s="114">
        <v>5921</v>
      </c>
      <c r="H18" s="140">
        <v>5880</v>
      </c>
      <c r="I18" s="115">
        <v>-117</v>
      </c>
      <c r="J18" s="116">
        <v>-1.989795918367347</v>
      </c>
      <c r="K18" s="110"/>
      <c r="L18" s="110"/>
      <c r="M18" s="110"/>
      <c r="N18" s="110"/>
      <c r="O18" s="110"/>
    </row>
    <row r="19" spans="1:15" s="110" customFormat="1" ht="24.95" customHeight="1" x14ac:dyDescent="0.2">
      <c r="A19" s="193" t="s">
        <v>146</v>
      </c>
      <c r="B19" s="199" t="s">
        <v>147</v>
      </c>
      <c r="C19" s="113">
        <v>12.75179059574533</v>
      </c>
      <c r="D19" s="115">
        <v>8350</v>
      </c>
      <c r="E19" s="114">
        <v>8346</v>
      </c>
      <c r="F19" s="114">
        <v>8382</v>
      </c>
      <c r="G19" s="114">
        <v>8244</v>
      </c>
      <c r="H19" s="140">
        <v>8251</v>
      </c>
      <c r="I19" s="115">
        <v>99</v>
      </c>
      <c r="J19" s="116">
        <v>1.1998545630832627</v>
      </c>
    </row>
    <row r="20" spans="1:15" s="287" customFormat="1" ht="24.95" customHeight="1" x14ac:dyDescent="0.2">
      <c r="A20" s="193" t="s">
        <v>148</v>
      </c>
      <c r="B20" s="199" t="s">
        <v>149</v>
      </c>
      <c r="C20" s="113">
        <v>6.1590384997174752</v>
      </c>
      <c r="D20" s="115">
        <v>4033</v>
      </c>
      <c r="E20" s="114">
        <v>4057</v>
      </c>
      <c r="F20" s="114">
        <v>4066</v>
      </c>
      <c r="G20" s="114">
        <v>4012</v>
      </c>
      <c r="H20" s="140">
        <v>4037</v>
      </c>
      <c r="I20" s="115">
        <v>-4</v>
      </c>
      <c r="J20" s="116">
        <v>-9.9083477830071834E-2</v>
      </c>
      <c r="K20" s="110"/>
      <c r="L20" s="110"/>
      <c r="M20" s="110"/>
      <c r="N20" s="110"/>
      <c r="O20" s="110"/>
    </row>
    <row r="21" spans="1:15" s="110" customFormat="1" ht="24.95" customHeight="1" x14ac:dyDescent="0.2">
      <c r="A21" s="201" t="s">
        <v>150</v>
      </c>
      <c r="B21" s="202" t="s">
        <v>151</v>
      </c>
      <c r="C21" s="113">
        <v>3.1490050549014219</v>
      </c>
      <c r="D21" s="115">
        <v>2062</v>
      </c>
      <c r="E21" s="114">
        <v>2092</v>
      </c>
      <c r="F21" s="114">
        <v>2223</v>
      </c>
      <c r="G21" s="114">
        <v>2157</v>
      </c>
      <c r="H21" s="140">
        <v>1973</v>
      </c>
      <c r="I21" s="115">
        <v>89</v>
      </c>
      <c r="J21" s="116">
        <v>4.5108971109984797</v>
      </c>
    </row>
    <row r="22" spans="1:15" s="110" customFormat="1" ht="24.95" customHeight="1" x14ac:dyDescent="0.2">
      <c r="A22" s="201" t="s">
        <v>152</v>
      </c>
      <c r="B22" s="199" t="s">
        <v>153</v>
      </c>
      <c r="C22" s="113">
        <v>0.2962691467754005</v>
      </c>
      <c r="D22" s="115">
        <v>194</v>
      </c>
      <c r="E22" s="114">
        <v>194</v>
      </c>
      <c r="F22" s="114">
        <v>195</v>
      </c>
      <c r="G22" s="114">
        <v>204</v>
      </c>
      <c r="H22" s="140">
        <v>205</v>
      </c>
      <c r="I22" s="115">
        <v>-11</v>
      </c>
      <c r="J22" s="116">
        <v>-5.3658536585365857</v>
      </c>
    </row>
    <row r="23" spans="1:15" s="110" customFormat="1" ht="24.95" customHeight="1" x14ac:dyDescent="0.2">
      <c r="A23" s="193" t="s">
        <v>154</v>
      </c>
      <c r="B23" s="199" t="s">
        <v>155</v>
      </c>
      <c r="C23" s="113">
        <v>1.0277790504115698</v>
      </c>
      <c r="D23" s="115">
        <v>673</v>
      </c>
      <c r="E23" s="114">
        <v>697</v>
      </c>
      <c r="F23" s="114">
        <v>702</v>
      </c>
      <c r="G23" s="114">
        <v>698</v>
      </c>
      <c r="H23" s="140">
        <v>691</v>
      </c>
      <c r="I23" s="115">
        <v>-18</v>
      </c>
      <c r="J23" s="116">
        <v>-2.6049204052098407</v>
      </c>
    </row>
    <row r="24" spans="1:15" s="110" customFormat="1" ht="24.95" customHeight="1" x14ac:dyDescent="0.2">
      <c r="A24" s="193" t="s">
        <v>156</v>
      </c>
      <c r="B24" s="199" t="s">
        <v>221</v>
      </c>
      <c r="C24" s="113">
        <v>3.4086223484674942</v>
      </c>
      <c r="D24" s="115">
        <v>2232</v>
      </c>
      <c r="E24" s="114">
        <v>2204</v>
      </c>
      <c r="F24" s="114">
        <v>2207</v>
      </c>
      <c r="G24" s="114">
        <v>2183</v>
      </c>
      <c r="H24" s="140">
        <v>2138</v>
      </c>
      <c r="I24" s="115">
        <v>94</v>
      </c>
      <c r="J24" s="116">
        <v>4.3966323666978484</v>
      </c>
    </row>
    <row r="25" spans="1:15" s="110" customFormat="1" ht="24.95" customHeight="1" x14ac:dyDescent="0.2">
      <c r="A25" s="193" t="s">
        <v>222</v>
      </c>
      <c r="B25" s="204" t="s">
        <v>159</v>
      </c>
      <c r="C25" s="113">
        <v>4.0897359539408376</v>
      </c>
      <c r="D25" s="115">
        <v>2678</v>
      </c>
      <c r="E25" s="114">
        <v>2718</v>
      </c>
      <c r="F25" s="114">
        <v>2750</v>
      </c>
      <c r="G25" s="114">
        <v>2751</v>
      </c>
      <c r="H25" s="140">
        <v>2714</v>
      </c>
      <c r="I25" s="115">
        <v>-36</v>
      </c>
      <c r="J25" s="116">
        <v>-1.3264554163596167</v>
      </c>
    </row>
    <row r="26" spans="1:15" s="110" customFormat="1" ht="24.95" customHeight="1" x14ac:dyDescent="0.2">
      <c r="A26" s="201">
        <v>782.78300000000002</v>
      </c>
      <c r="B26" s="203" t="s">
        <v>160</v>
      </c>
      <c r="C26" s="113">
        <v>1.035414853163513</v>
      </c>
      <c r="D26" s="115">
        <v>678</v>
      </c>
      <c r="E26" s="114">
        <v>636</v>
      </c>
      <c r="F26" s="114">
        <v>695</v>
      </c>
      <c r="G26" s="114">
        <v>673</v>
      </c>
      <c r="H26" s="140">
        <v>638</v>
      </c>
      <c r="I26" s="115">
        <v>40</v>
      </c>
      <c r="J26" s="116">
        <v>6.2695924764890281</v>
      </c>
    </row>
    <row r="27" spans="1:15" s="110" customFormat="1" ht="24.95" customHeight="1" x14ac:dyDescent="0.2">
      <c r="A27" s="193" t="s">
        <v>161</v>
      </c>
      <c r="B27" s="199" t="s">
        <v>223</v>
      </c>
      <c r="C27" s="113">
        <v>6.3407706052137263</v>
      </c>
      <c r="D27" s="115">
        <v>4152</v>
      </c>
      <c r="E27" s="114">
        <v>4133</v>
      </c>
      <c r="F27" s="114">
        <v>4132</v>
      </c>
      <c r="G27" s="114">
        <v>4075</v>
      </c>
      <c r="H27" s="140">
        <v>4069</v>
      </c>
      <c r="I27" s="115">
        <v>83</v>
      </c>
      <c r="J27" s="116">
        <v>2.0398132219218481</v>
      </c>
    </row>
    <row r="28" spans="1:15" s="110" customFormat="1" ht="24.95" customHeight="1" x14ac:dyDescent="0.2">
      <c r="A28" s="193" t="s">
        <v>163</v>
      </c>
      <c r="B28" s="199" t="s">
        <v>164</v>
      </c>
      <c r="C28" s="113">
        <v>3.3887692613124418</v>
      </c>
      <c r="D28" s="115">
        <v>2219</v>
      </c>
      <c r="E28" s="114">
        <v>2238</v>
      </c>
      <c r="F28" s="114">
        <v>2235</v>
      </c>
      <c r="G28" s="114">
        <v>2212</v>
      </c>
      <c r="H28" s="140">
        <v>2241</v>
      </c>
      <c r="I28" s="115">
        <v>-22</v>
      </c>
      <c r="J28" s="116">
        <v>-0.98170459616242745</v>
      </c>
    </row>
    <row r="29" spans="1:15" s="110" customFormat="1" ht="24.95" customHeight="1" x14ac:dyDescent="0.2">
      <c r="A29" s="193">
        <v>86</v>
      </c>
      <c r="B29" s="199" t="s">
        <v>165</v>
      </c>
      <c r="C29" s="113">
        <v>7.3150990363616923</v>
      </c>
      <c r="D29" s="115">
        <v>4790</v>
      </c>
      <c r="E29" s="114">
        <v>4791</v>
      </c>
      <c r="F29" s="114">
        <v>4801</v>
      </c>
      <c r="G29" s="114">
        <v>4706</v>
      </c>
      <c r="H29" s="140">
        <v>4754</v>
      </c>
      <c r="I29" s="115">
        <v>36</v>
      </c>
      <c r="J29" s="116">
        <v>0.75725704669751792</v>
      </c>
    </row>
    <row r="30" spans="1:15" s="110" customFormat="1" ht="24.95" customHeight="1" x14ac:dyDescent="0.2">
      <c r="A30" s="193">
        <v>87.88</v>
      </c>
      <c r="B30" s="204" t="s">
        <v>166</v>
      </c>
      <c r="C30" s="113">
        <v>10.500755944472443</v>
      </c>
      <c r="D30" s="115">
        <v>6876</v>
      </c>
      <c r="E30" s="114">
        <v>7109</v>
      </c>
      <c r="F30" s="114">
        <v>7121</v>
      </c>
      <c r="G30" s="114">
        <v>7003</v>
      </c>
      <c r="H30" s="140">
        <v>7002</v>
      </c>
      <c r="I30" s="115">
        <v>-126</v>
      </c>
      <c r="J30" s="116">
        <v>-1.7994858611825193</v>
      </c>
    </row>
    <row r="31" spans="1:15" s="110" customFormat="1" ht="24.95" customHeight="1" x14ac:dyDescent="0.2">
      <c r="A31" s="193" t="s">
        <v>167</v>
      </c>
      <c r="B31" s="199" t="s">
        <v>168</v>
      </c>
      <c r="C31" s="113">
        <v>2.338082802645042</v>
      </c>
      <c r="D31" s="115">
        <v>1531</v>
      </c>
      <c r="E31" s="114">
        <v>1528</v>
      </c>
      <c r="F31" s="114">
        <v>1544</v>
      </c>
      <c r="G31" s="114">
        <v>1512</v>
      </c>
      <c r="H31" s="140">
        <v>1540</v>
      </c>
      <c r="I31" s="115">
        <v>-9</v>
      </c>
      <c r="J31" s="116">
        <v>-0.58441558441558439</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5.7207434217559294</v>
      </c>
      <c r="D34" s="115">
        <v>3746</v>
      </c>
      <c r="E34" s="114">
        <v>3663</v>
      </c>
      <c r="F34" s="114">
        <v>3905</v>
      </c>
      <c r="G34" s="114">
        <v>3773</v>
      </c>
      <c r="H34" s="140">
        <v>3702</v>
      </c>
      <c r="I34" s="115">
        <v>44</v>
      </c>
      <c r="J34" s="116">
        <v>1.1885467314964884</v>
      </c>
    </row>
    <row r="35" spans="1:10" s="110" customFormat="1" ht="24.95" customHeight="1" x14ac:dyDescent="0.2">
      <c r="A35" s="292" t="s">
        <v>171</v>
      </c>
      <c r="B35" s="293" t="s">
        <v>172</v>
      </c>
      <c r="C35" s="113">
        <v>32.470487622363741</v>
      </c>
      <c r="D35" s="115">
        <v>21262</v>
      </c>
      <c r="E35" s="114">
        <v>21524</v>
      </c>
      <c r="F35" s="114">
        <v>21831</v>
      </c>
      <c r="G35" s="114">
        <v>21647</v>
      </c>
      <c r="H35" s="140">
        <v>21653</v>
      </c>
      <c r="I35" s="115">
        <v>-391</v>
      </c>
      <c r="J35" s="116">
        <v>-1.8057543989285549</v>
      </c>
    </row>
    <row r="36" spans="1:10" s="110" customFormat="1" ht="24.95" customHeight="1" x14ac:dyDescent="0.2">
      <c r="A36" s="294" t="s">
        <v>173</v>
      </c>
      <c r="B36" s="295" t="s">
        <v>174</v>
      </c>
      <c r="C36" s="125">
        <v>61.80113315312839</v>
      </c>
      <c r="D36" s="143">
        <v>40468</v>
      </c>
      <c r="E36" s="144">
        <v>40743</v>
      </c>
      <c r="F36" s="144">
        <v>41053</v>
      </c>
      <c r="G36" s="144">
        <v>40430</v>
      </c>
      <c r="H36" s="145">
        <v>40253</v>
      </c>
      <c r="I36" s="143">
        <v>215</v>
      </c>
      <c r="J36" s="146">
        <v>0.53412168037164931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2020-09-25T12:58:42Z</dcterms:created>
  <dcterms:modified xsi:type="dcterms:W3CDTF">2020-09-28T08:13:12Z</dcterms:modified>
</cp:coreProperties>
</file>