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D44" i="24"/>
  <c r="C44" i="24"/>
  <c r="M44" i="24" s="1"/>
  <c r="B44" i="24"/>
  <c r="K44" i="24" s="1"/>
  <c r="M43" i="24"/>
  <c r="K43" i="24"/>
  <c r="H43" i="24"/>
  <c r="F43" i="24"/>
  <c r="C43" i="24"/>
  <c r="B43" i="24"/>
  <c r="D43" i="24" s="1"/>
  <c r="L42" i="24"/>
  <c r="I42" i="24"/>
  <c r="G42" i="24"/>
  <c r="D42" i="24"/>
  <c r="C42" i="24"/>
  <c r="M42" i="24" s="1"/>
  <c r="B42" i="24"/>
  <c r="K42" i="24" s="1"/>
  <c r="M41" i="24"/>
  <c r="K41" i="24"/>
  <c r="H41" i="24"/>
  <c r="F41" i="24"/>
  <c r="E41" i="24"/>
  <c r="C41" i="24"/>
  <c r="B41" i="24"/>
  <c r="D41" i="24" s="1"/>
  <c r="L40" i="24"/>
  <c r="I40" i="24"/>
  <c r="G40" i="24"/>
  <c r="D40" i="24"/>
  <c r="C40" i="24"/>
  <c r="M40" i="24" s="1"/>
  <c r="B40" i="24"/>
  <c r="K40" i="24" s="1"/>
  <c r="M36" i="24"/>
  <c r="L36" i="24"/>
  <c r="K36" i="24"/>
  <c r="J36" i="24"/>
  <c r="I36" i="24"/>
  <c r="H36" i="24"/>
  <c r="G36" i="24"/>
  <c r="F36" i="24"/>
  <c r="E36" i="24"/>
  <c r="D36" i="24"/>
  <c r="C25" i="24"/>
  <c r="G22" i="24"/>
  <c r="K57" i="15"/>
  <c r="L57" i="15" s="1"/>
  <c r="C45" i="24"/>
  <c r="M45" i="24" s="1"/>
  <c r="C38" i="24"/>
  <c r="C37" i="24"/>
  <c r="C35" i="24"/>
  <c r="C34" i="24"/>
  <c r="C33" i="24"/>
  <c r="C32" i="24"/>
  <c r="C31" i="24"/>
  <c r="C30" i="24"/>
  <c r="M30" i="24" s="1"/>
  <c r="C29" i="24"/>
  <c r="C28" i="24"/>
  <c r="M28" i="24" s="1"/>
  <c r="C27" i="24"/>
  <c r="C26" i="24"/>
  <c r="C24" i="24"/>
  <c r="C23" i="24"/>
  <c r="C22" i="24"/>
  <c r="M22" i="24" s="1"/>
  <c r="C21" i="24"/>
  <c r="C20" i="24"/>
  <c r="M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7" i="24" s="1"/>
  <c r="G30" i="24" l="1"/>
  <c r="K8" i="24"/>
  <c r="J8" i="24"/>
  <c r="H8" i="24"/>
  <c r="F8" i="24"/>
  <c r="D8" i="24"/>
  <c r="F9" i="24"/>
  <c r="D9" i="24"/>
  <c r="J9" i="24"/>
  <c r="H9" i="24"/>
  <c r="K9" i="24"/>
  <c r="G17" i="24"/>
  <c r="M17" i="24"/>
  <c r="E17" i="24"/>
  <c r="L17" i="24"/>
  <c r="I17" i="24"/>
  <c r="G33" i="24"/>
  <c r="M33" i="24"/>
  <c r="E33" i="24"/>
  <c r="L33" i="24"/>
  <c r="I33" i="24"/>
  <c r="I34" i="24"/>
  <c r="L34" i="24"/>
  <c r="M34" i="24"/>
  <c r="G34" i="24"/>
  <c r="E34" i="24"/>
  <c r="B14" i="24"/>
  <c r="B6" i="24"/>
  <c r="F27" i="24"/>
  <c r="D27" i="24"/>
  <c r="J27" i="24"/>
  <c r="H27" i="24"/>
  <c r="K30" i="24"/>
  <c r="J30" i="24"/>
  <c r="H30" i="24"/>
  <c r="F30" i="24"/>
  <c r="D30" i="24"/>
  <c r="G21" i="24"/>
  <c r="M21" i="24"/>
  <c r="E21" i="24"/>
  <c r="L21" i="24"/>
  <c r="I21" i="24"/>
  <c r="I24" i="24"/>
  <c r="L24" i="24"/>
  <c r="G24" i="24"/>
  <c r="E24" i="24"/>
  <c r="M24" i="24"/>
  <c r="M38" i="24"/>
  <c r="E38" i="24"/>
  <c r="L38" i="24"/>
  <c r="G38" i="24"/>
  <c r="I38" i="24"/>
  <c r="K66" i="24"/>
  <c r="I66" i="24"/>
  <c r="J66" i="24"/>
  <c r="D38" i="24"/>
  <c r="K38" i="24"/>
  <c r="J38" i="24"/>
  <c r="H38" i="24"/>
  <c r="F38" i="24"/>
  <c r="G25" i="24"/>
  <c r="M25" i="24"/>
  <c r="E25" i="24"/>
  <c r="L25" i="24"/>
  <c r="I25" i="24"/>
  <c r="F15" i="24"/>
  <c r="D15" i="24"/>
  <c r="J15" i="24"/>
  <c r="H15" i="24"/>
  <c r="K15" i="24"/>
  <c r="K18" i="24"/>
  <c r="J18" i="24"/>
  <c r="H18" i="24"/>
  <c r="F18" i="24"/>
  <c r="D18" i="24"/>
  <c r="F31" i="24"/>
  <c r="D31" i="24"/>
  <c r="J31" i="24"/>
  <c r="H31" i="24"/>
  <c r="K31" i="24"/>
  <c r="K34" i="24"/>
  <c r="J34" i="24"/>
  <c r="H34" i="24"/>
  <c r="F34" i="24"/>
  <c r="D34" i="24"/>
  <c r="K27" i="24"/>
  <c r="G19" i="24"/>
  <c r="M19" i="24"/>
  <c r="E19" i="24"/>
  <c r="L19" i="24"/>
  <c r="I19" i="24"/>
  <c r="G35" i="24"/>
  <c r="M35" i="24"/>
  <c r="E35" i="24"/>
  <c r="L35" i="24"/>
  <c r="I35" i="24"/>
  <c r="I45" i="24"/>
  <c r="G45" i="24"/>
  <c r="L45" i="24"/>
  <c r="E45" i="24"/>
  <c r="K74" i="24"/>
  <c r="I74" i="24"/>
  <c r="J74" i="24"/>
  <c r="G15" i="24"/>
  <c r="M15" i="24"/>
  <c r="E15" i="24"/>
  <c r="L15" i="24"/>
  <c r="I15" i="24"/>
  <c r="K28" i="24"/>
  <c r="J28" i="24"/>
  <c r="H28" i="24"/>
  <c r="F28" i="24"/>
  <c r="D28" i="24"/>
  <c r="F19" i="24"/>
  <c r="D19" i="24"/>
  <c r="J19" i="24"/>
  <c r="H19" i="24"/>
  <c r="K22" i="24"/>
  <c r="J22" i="24"/>
  <c r="H22" i="24"/>
  <c r="F22" i="24"/>
  <c r="D22" i="24"/>
  <c r="F35" i="24"/>
  <c r="D35" i="24"/>
  <c r="J35" i="24"/>
  <c r="H35" i="24"/>
  <c r="B45" i="24"/>
  <c r="B39" i="24"/>
  <c r="I16" i="24"/>
  <c r="L16" i="24"/>
  <c r="G16" i="24"/>
  <c r="E16" i="24"/>
  <c r="M16" i="24"/>
  <c r="G29" i="24"/>
  <c r="M29" i="24"/>
  <c r="E29" i="24"/>
  <c r="L29" i="24"/>
  <c r="I29" i="24"/>
  <c r="I32" i="24"/>
  <c r="L32" i="24"/>
  <c r="G32" i="24"/>
  <c r="E32" i="24"/>
  <c r="M32" i="24"/>
  <c r="K58" i="24"/>
  <c r="I58" i="24"/>
  <c r="J58" i="24"/>
  <c r="F21" i="24"/>
  <c r="D21" i="24"/>
  <c r="J21" i="24"/>
  <c r="H21" i="24"/>
  <c r="K21" i="24"/>
  <c r="G31" i="24"/>
  <c r="M31" i="24"/>
  <c r="E31" i="24"/>
  <c r="L31" i="24"/>
  <c r="I31" i="24"/>
  <c r="F25" i="24"/>
  <c r="D25" i="24"/>
  <c r="J25" i="24"/>
  <c r="H25" i="24"/>
  <c r="K25" i="24"/>
  <c r="K16" i="24"/>
  <c r="J16" i="24"/>
  <c r="H16" i="24"/>
  <c r="F16" i="24"/>
  <c r="D16" i="24"/>
  <c r="F29" i="24"/>
  <c r="D29" i="24"/>
  <c r="J29" i="24"/>
  <c r="H29" i="24"/>
  <c r="K29" i="24"/>
  <c r="K32" i="24"/>
  <c r="J32" i="24"/>
  <c r="H32" i="24"/>
  <c r="F32" i="24"/>
  <c r="D32" i="24"/>
  <c r="G23" i="24"/>
  <c r="M23" i="24"/>
  <c r="E23" i="24"/>
  <c r="L23" i="24"/>
  <c r="I23" i="24"/>
  <c r="I26" i="24"/>
  <c r="L26" i="24"/>
  <c r="M26" i="24"/>
  <c r="G26" i="24"/>
  <c r="E26" i="24"/>
  <c r="K35" i="24"/>
  <c r="I18" i="24"/>
  <c r="L18" i="24"/>
  <c r="M18" i="24"/>
  <c r="G18" i="24"/>
  <c r="E18" i="24"/>
  <c r="F23" i="24"/>
  <c r="D23" i="24"/>
  <c r="J23" i="24"/>
  <c r="H23" i="24"/>
  <c r="K23" i="24"/>
  <c r="K26" i="24"/>
  <c r="J26" i="24"/>
  <c r="H26" i="24"/>
  <c r="F26" i="24"/>
  <c r="D26" i="24"/>
  <c r="G7" i="24"/>
  <c r="M7" i="24"/>
  <c r="E7" i="24"/>
  <c r="L7" i="24"/>
  <c r="I7" i="24"/>
  <c r="G9" i="24"/>
  <c r="M9" i="24"/>
  <c r="E9" i="24"/>
  <c r="L9" i="24"/>
  <c r="I9" i="24"/>
  <c r="I37" i="24"/>
  <c r="G37" i="24"/>
  <c r="L37" i="24"/>
  <c r="M37" i="24"/>
  <c r="E37" i="24"/>
  <c r="K24" i="24"/>
  <c r="J24" i="24"/>
  <c r="H24" i="24"/>
  <c r="F24" i="24"/>
  <c r="D24" i="24"/>
  <c r="F7" i="24"/>
  <c r="D7" i="24"/>
  <c r="J7" i="24"/>
  <c r="H7" i="24"/>
  <c r="F17" i="24"/>
  <c r="D17" i="24"/>
  <c r="J17" i="24"/>
  <c r="H17" i="24"/>
  <c r="K17" i="24"/>
  <c r="K20" i="24"/>
  <c r="J20" i="24"/>
  <c r="H20" i="24"/>
  <c r="F20" i="24"/>
  <c r="D20" i="24"/>
  <c r="F33" i="24"/>
  <c r="D33" i="24"/>
  <c r="J33" i="24"/>
  <c r="H33" i="24"/>
  <c r="K33" i="24"/>
  <c r="H37" i="24"/>
  <c r="F37" i="24"/>
  <c r="D37" i="24"/>
  <c r="J37" i="24"/>
  <c r="K37" i="24"/>
  <c r="I8" i="24"/>
  <c r="L8" i="24"/>
  <c r="M8" i="24"/>
  <c r="G8" i="24"/>
  <c r="E8" i="24"/>
  <c r="G27" i="24"/>
  <c r="M27" i="24"/>
  <c r="E27" i="24"/>
  <c r="L27" i="24"/>
  <c r="I27" i="24"/>
  <c r="K19" i="24"/>
  <c r="J77" i="24"/>
  <c r="E22" i="24"/>
  <c r="E30" i="24"/>
  <c r="K53" i="24"/>
  <c r="I53" i="24"/>
  <c r="K61" i="24"/>
  <c r="I61" i="24"/>
  <c r="K69" i="24"/>
  <c r="I69" i="24"/>
  <c r="E20" i="24"/>
  <c r="E28" i="24"/>
  <c r="C39" i="24"/>
  <c r="I43" i="24"/>
  <c r="G43" i="24"/>
  <c r="L43" i="24"/>
  <c r="K55" i="24"/>
  <c r="I55" i="24"/>
  <c r="K63" i="24"/>
  <c r="I63" i="24"/>
  <c r="K71" i="24"/>
  <c r="I71" i="24"/>
  <c r="G20" i="24"/>
  <c r="G28" i="24"/>
  <c r="E43" i="24"/>
  <c r="K52" i="24"/>
  <c r="I52" i="24"/>
  <c r="K60" i="24"/>
  <c r="I60" i="24"/>
  <c r="K68" i="24"/>
  <c r="I68" i="24"/>
  <c r="K57" i="24"/>
  <c r="I57" i="24"/>
  <c r="K65" i="24"/>
  <c r="I65" i="24"/>
  <c r="K73" i="24"/>
  <c r="I73" i="24"/>
  <c r="C14" i="24"/>
  <c r="C6" i="24"/>
  <c r="I22" i="24"/>
  <c r="L22" i="24"/>
  <c r="I30" i="24"/>
  <c r="L30" i="24"/>
  <c r="I41" i="24"/>
  <c r="G41" i="24"/>
  <c r="L41" i="24"/>
  <c r="K54" i="24"/>
  <c r="I54" i="24"/>
  <c r="K62" i="24"/>
  <c r="I62" i="24"/>
  <c r="K70" i="24"/>
  <c r="I70" i="24"/>
  <c r="K51" i="24"/>
  <c r="I51" i="24"/>
  <c r="K59" i="24"/>
  <c r="I59" i="24"/>
  <c r="K67" i="24"/>
  <c r="I67" i="24"/>
  <c r="K75" i="24"/>
  <c r="K77" i="24" s="1"/>
  <c r="I75" i="24"/>
  <c r="I20" i="24"/>
  <c r="L20" i="24"/>
  <c r="I28" i="24"/>
  <c r="L28" i="24"/>
  <c r="K56" i="24"/>
  <c r="I56" i="24"/>
  <c r="K64" i="24"/>
  <c r="I64" i="24"/>
  <c r="K72" i="24"/>
  <c r="I72" i="24"/>
  <c r="F40" i="24"/>
  <c r="J41" i="24"/>
  <c r="F42" i="24"/>
  <c r="J43" i="24"/>
  <c r="F44" i="24"/>
  <c r="H40" i="24"/>
  <c r="H42" i="24"/>
  <c r="H44" i="24"/>
  <c r="J40" i="24"/>
  <c r="J42" i="24"/>
  <c r="J44" i="24"/>
  <c r="E40" i="24"/>
  <c r="E42" i="24"/>
  <c r="E44" i="24"/>
  <c r="J79" i="24" l="1"/>
  <c r="I6" i="24"/>
  <c r="L6" i="24"/>
  <c r="M6" i="24"/>
  <c r="G6" i="24"/>
  <c r="E6" i="24"/>
  <c r="H45" i="24"/>
  <c r="F45" i="24"/>
  <c r="D45" i="24"/>
  <c r="J45" i="24"/>
  <c r="K45" i="24"/>
  <c r="H39" i="24"/>
  <c r="F39" i="24"/>
  <c r="D39" i="24"/>
  <c r="J39" i="24"/>
  <c r="K39" i="24"/>
  <c r="I39" i="24"/>
  <c r="G39" i="24"/>
  <c r="L39" i="24"/>
  <c r="M39" i="24"/>
  <c r="E39" i="24"/>
  <c r="I14" i="24"/>
  <c r="L14" i="24"/>
  <c r="M14" i="24"/>
  <c r="E14" i="24"/>
  <c r="G14" i="24"/>
  <c r="I77" i="24"/>
  <c r="K6" i="24"/>
  <c r="J6" i="24"/>
  <c r="H6" i="24"/>
  <c r="F6" i="24"/>
  <c r="D6" i="24"/>
  <c r="K79" i="24"/>
  <c r="K78" i="24"/>
  <c r="K14" i="24"/>
  <c r="J14" i="24"/>
  <c r="H14" i="24"/>
  <c r="F14" i="24"/>
  <c r="D14" i="24"/>
  <c r="I78" i="24" l="1"/>
  <c r="I79" i="24"/>
  <c r="J78" i="24"/>
  <c r="I83" i="24" l="1"/>
  <c r="I82" i="24"/>
  <c r="I81" i="24"/>
</calcChain>
</file>

<file path=xl/sharedStrings.xml><?xml version="1.0" encoding="utf-8"?>
<sst xmlns="http://schemas.openxmlformats.org/spreadsheetml/2006/main" count="1693" uniqueCount="521">
  <si>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</si>
  <si>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</si>
  <si>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</si>
  <si>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</si>
  <si>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</si>
  <si>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</si>
  <si>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</si>
  <si>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</si>
  <si>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</si>
  <si>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</si>
  <si>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</si>
  <si>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</si>
  <si>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</si>
  <si>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Kiel (131)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</si>
  <si>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</si>
  <si>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</si>
  <si>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</si>
  <si>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</si>
  <si>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</si>
  <si>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</si>
  <si>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</si>
  <si>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</si>
  <si>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</si>
  <si>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</si>
  <si>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</si>
  <si>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</si>
  <si>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</si>
  <si>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</si>
  <si>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</si>
  <si>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</si>
  <si>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</si>
  <si>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</si>
  <si>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</si>
  <si>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</si>
  <si>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</si>
  <si>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</si>
  <si>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</si>
  <si>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</si>
  <si>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</si>
  <si>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</si>
  <si>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</si>
  <si>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</si>
  <si>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</si>
  <si>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</si>
  <si>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</si>
  <si>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</si>
  <si>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</si>
  <si>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</si>
  <si>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</si>
  <si>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</si>
  <si>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</si>
  <si>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</si>
  <si>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</si>
  <si>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</si>
  <si>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</si>
  <si>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</si>
  <si>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</si>
  <si>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</si>
  <si>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</si>
  <si>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</si>
  <si>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</si>
  <si>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</si>
  <si>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</si>
  <si>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</si>
  <si>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</si>
  <si>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</si>
  <si>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</si>
  <si>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</si>
  <si>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</si>
  <si>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</si>
  <si>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</si>
  <si>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</si>
  <si>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</si>
  <si>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</si>
  <si>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</si>
  <si>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</si>
  <si>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</si>
  <si>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</si>
  <si>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</si>
  <si>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</si>
  <si>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</si>
  <si>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</si>
  <si>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</si>
  <si>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</si>
  <si>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</si>
  <si>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</si>
  <si>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</si>
  <si>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</si>
  <si>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</si>
  <si>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</si>
  <si>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</si>
  <si>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</si>
  <si>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Kiel (131);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</si>
  <si>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</si>
  <si>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</si>
  <si>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</si>
  <si>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</si>
  <si>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</si>
  <si>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</si>
  <si>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</si>
  <si>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</si>
  <si>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</si>
  <si>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</si>
  <si>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</si>
  <si>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</si>
  <si>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</si>
  <si>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</si>
  <si>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</si>
  <si>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</si>
  <si>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</si>
  <si>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</si>
  <si>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</si>
  <si>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</si>
  <si>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</si>
  <si>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</si>
  <si>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</si>
  <si>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</si>
  <si>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</si>
  <si>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</si>
  <si>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</si>
  <si>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</si>
  <si>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</si>
  <si>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</si>
  <si>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</si>
  <si>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</si>
  <si>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</si>
  <si>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</si>
  <si>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</si>
  <si>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</si>
  <si>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</si>
  <si>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</si>
  <si>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</si>
  <si>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</si>
  <si>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</si>
  <si>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</si>
  <si>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</si>
  <si>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</si>
  <si>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</si>
  <si>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</si>
  <si>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</si>
  <si>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</si>
  <si>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</si>
  <si>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</si>
  <si>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</si>
  <si>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</si>
  <si>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</si>
  <si>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</si>
  <si>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</si>
  <si>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</si>
  <si>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</si>
  <si>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</si>
  <si>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</si>
  <si>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</si>
  <si>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</si>
  <si>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</si>
  <si>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</si>
  <si>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</si>
  <si>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</si>
  <si>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</si>
  <si>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</si>
  <si>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</si>
  <si>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</si>
  <si>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</si>
  <si>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</si>
  <si>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</si>
  <si>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</si>
  <si>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</si>
  <si>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</si>
  <si>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</si>
  <si>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</si>
  <si>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</si>
  <si>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</si>
  <si>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</si>
  <si>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</si>
  <si>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</si>
  <si>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</si>
  <si>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</si>
  <si>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</si>
  <si>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</si>
  <si>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</si>
  <si>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</si>
  <si>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</si>
  <si>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</si>
  <si>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Kiel (131)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</si>
  <si>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</si>
  <si>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</si>
  <si>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</si>
  <si>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</si>
  <si>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</si>
  <si>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</si>
  <si>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</si>
  <si>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</si>
  <si>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</si>
  <si>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</si>
  <si>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</si>
  <si>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</si>
  <si>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</si>
  <si>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</si>
  <si>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</si>
  <si>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</si>
  <si>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</si>
  <si>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</si>
  <si>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</si>
  <si>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</si>
  <si>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</si>
  <si>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</si>
  <si>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</si>
  <si>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</si>
  <si>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</si>
  <si>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</si>
  <si>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</si>
  <si>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</si>
  <si>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</si>
  <si>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</si>
  <si>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</si>
  <si>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</si>
  <si>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</si>
  <si>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</si>
  <si>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</si>
  <si>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</si>
  <si>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</si>
  <si>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</si>
  <si>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</si>
  <si>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</si>
  <si>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</si>
  <si>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</si>
  <si>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</si>
  <si>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</si>
  <si>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</si>
  <si>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</si>
  <si>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</si>
  <si>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</si>
  <si>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</si>
  <si>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</si>
  <si>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</si>
  <si>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</si>
  <si>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</si>
  <si>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</si>
  <si>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</si>
  <si>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</si>
  <si>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</si>
  <si>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</si>
  <si>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</si>
  <si>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</si>
  <si>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</si>
  <si>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</si>
  <si>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</si>
  <si>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</si>
  <si>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</si>
  <si>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</si>
  <si>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</si>
  <si>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</si>
  <si>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</si>
  <si>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</si>
  <si>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</si>
  <si>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</si>
  <si>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</si>
  <si>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</si>
  <si>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</si>
  <si>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</si>
  <si>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</si>
  <si>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</si>
  <si>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</si>
  <si>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</si>
  <si>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</si>
  <si>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</si>
  <si>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</si>
  <si>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</si>
  <si>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</si>
  <si>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</si>
  <si>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</si>
  <si>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</si>
  <si>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</si>
  <si>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</si>
  <si>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</si>
  <si>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</si>
  <si>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</si>
  <si>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</si>
  <si>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</si>
  <si>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</si>
  <si>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</si>
  <si>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</si>
  <si>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</si>
  <si>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</si>
  <si>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</si>
  <si>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</si>
  <si>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</si>
  <si>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</si>
  <si>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</si>
  <si>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</si>
  <si>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</si>
  <si>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</si>
  <si>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</si>
  <si>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</si>
  <si>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</si>
  <si>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</si>
  <si>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</si>
  <si>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</si>
  <si>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</si>
  <si>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</si>
  <si>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</si>
  <si>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</si>
  <si>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</si>
  <si>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</si>
  <si>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</si>
  <si>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</si>
  <si>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</si>
  <si>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</si>
  <si>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</si>
  <si>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</si>
  <si>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</si>
  <si>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</si>
  <si>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</si>
  <si>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</si>
  <si>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</si>
  <si>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</si>
  <si>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</si>
  <si>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</si>
  <si>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</si>
  <si>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</si>
  <si>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</si>
  <si>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</si>
  <si>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</si>
  <si>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</si>
  <si>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</si>
  <si>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</si>
  <si>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</si>
  <si>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Kiel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</si>
  <si>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</si>
  <si>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</si>
  <si>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</si>
  <si>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</si>
  <si>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</si>
  <si>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</si>
  <si>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</si>
  <si>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</si>
  <si>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</si>
  <si>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</si>
  <si>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</si>
  <si>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</si>
  <si>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</si>
  <si>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</si>
  <si>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</si>
  <si>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</si>
  <si>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</si>
  <si>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</si>
  <si>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</si>
  <si>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</si>
  <si>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</si>
  <si>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</si>
  <si>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</si>
  <si>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</si>
  <si>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</si>
  <si>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</si>
  <si>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</si>
  <si>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</si>
  <si>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</si>
  <si>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</si>
  <si>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</si>
  <si>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</si>
  <si>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</si>
  <si>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</si>
  <si>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</si>
  <si>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</si>
  <si>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</si>
  <si>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</si>
  <si>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</si>
  <si>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</si>
  <si>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</si>
  <si>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</si>
  <si>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</si>
  <si>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</si>
  <si>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</si>
  <si>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</si>
  <si>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Kiel (131);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</si>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</sst>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{C9F55344-9DE4-43CD-B1AB-57332185122D}</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A6A0-446F-A276-2B172E98E93D}"/>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{C605DD2F-5B93-4F33-9AB7-5070CAEEED89}</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A6A0-446F-A276-2B172E98E93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{88D59CEE-671C-46BB-8499-2933BF58A6A7}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6A0-446F-A276-2B172E98E93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{962BFB9F-4CD1-49AA-B4FA-EE527DF4B909}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6A0-446F-A276-2B172E98E93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1.2904449516982466</c:v>
                </c:pt>
                <c:pt idx="1">
                  <c:v>1.4830148993482757</c:v>
                </c:pt>
                <c:pt idx="2">
                  <c:v>1.1186464311118853</c:v>
                </c:pt>
                <c:pt idx="3">
                  <c:v>1.0875687030768</c:v>
                </c:pt>
              </c:numCache>
            </c:numRef>
          </c:val>
          <c:extLst>
            <c:ext xmlns:c16="http://schemas.microsoft.com/office/drawing/2014/chart" uri="{C3380CC4-5D6E-409C-BE32-E72D297353CC}">
              <c16:uniqueId val="{00000004-A6A0-446F-A276-2B172E98E93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{B78AF888-FF0C-461D-8404-64DF7142AE9A}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6A0-446F-A276-2B172E98E93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{AD656A8B-CDA9-49BB-96A1-5FA8B63403D6}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6A0-446F-A276-2B172E98E93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{42557CE0-EC17-4B1E-922B-DEE4A021858D}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6A0-446F-A276-2B172E98E93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{9B5180D8-74CD-4A8B-A97E-9A0EFDDF5B98}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6A0-446F-A276-2B172E98E93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6A0-446F-A276-2B172E98E93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6A0-446F-A276-2B172E98E93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{B42B4816-7ACE-4830-BC10-766F33A6C065}</c15:txfldGUID>
                      <c15:f>Daten_Diagramme!$E$6</c15:f>
                      <c15:dlblFieldTableCache>
                        <c:ptCount val="1"/>
                        <c:pt idx="0">
                          <c:v>-3.1</c:v>
                        </c:pt>
                      </c15:dlblFieldTableCache>
                    </c15:dlblFTEntry>
                  </c15:dlblFieldTable>
                  <c15:showDataLabelsRange val="0"/>
                </c:ext>
                <c:ext xmlns:c16="http://schemas.microsoft.com/office/drawing/2014/chart" uri="{C3380CC4-5D6E-409C-BE32-E72D297353CC}">
                  <c16:uniqueId val="{00000000-159D-4116-8B93-00BFBFEF249B}"/>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{E7123DF1-1D96-4036-8895-68A4F6682AB4}</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159D-4116-8B93-00BFBFEF249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{FE068676-F88D-4003-9F09-B8CF1C77D931}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59D-4116-8B93-00BFBFEF249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{4F38CF80-7301-46A6-8E26-DFE5E33B1150}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59D-4116-8B93-00BFBFEF24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-3.092239034566532</c:v>
                </c:pt>
                <c:pt idx="1">
                  <c:v>-3.0848062839072679</c:v>
                </c:pt>
                <c:pt idx="2">
                  <c:v>-2.7637010795899166</c:v>
                </c:pt>
                <c:pt idx="3">
                  <c:v>-2.8655893304673015</c:v>
                </c:pt>
              </c:numCache>
            </c:numRef>
          </c:val>
          <c:extLst>
            <c:ext xmlns:c16="http://schemas.microsoft.com/office/drawing/2014/chart" uri="{C3380CC4-5D6E-409C-BE32-E72D297353CC}">
              <c16:uniqueId val="{00000004-159D-4116-8B93-00BFBFEF249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{D18DAE62-01DF-499F-A151-7430547EDE3E}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59D-4116-8B93-00BFBFEF249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{72DE7099-59B2-41FE-A2AC-A28DA3EBD550}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59D-4116-8B93-00BFBFEF249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{1EA2514B-622E-4FFE-8F9C-77B83C20C2DF}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59D-4116-8B93-00BFBFEF249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{53AC4DA8-88FC-4E67-9EBD-8147A0820670}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59D-4116-8B93-00BFBFEF24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59D-4116-8B93-00BFBFEF249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59D-4116-8B93-00BFBFEF249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{86E08C3F-C6A9-4DC9-A84C-47FA40CE4CF0}</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806E-400B-A410-02CE34006DB7}"/>
                </c:ext>
              </c:extLst>
            </c:dLbl>
            <c:dLbl>
              <c:idx val="1"/>
              <c:tx>
                <c:strRef>
                  <c:f>Daten_Diagramme!$D$15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{C6CBC418-31EC-43E3-85D9-34F8391859E6}</c15:txfldGUID>
                      <c15:f>Daten_Diagramme!$D$15</c15:f>
                      <c15:dlblFieldTableCache>
                        <c:ptCount val="1"/>
                        <c:pt idx="0">
                          <c:v>-3.4</c:v>
                        </c:pt>
                      </c15:dlblFieldTableCache>
                    </c15:dlblFTEntry>
                  </c15:dlblFieldTable>
                  <c15:showDataLabelsRange val="0"/>
                </c:ext>
                <c:ext xmlns:c16="http://schemas.microsoft.com/office/drawing/2014/chart" uri="{C3380CC4-5D6E-409C-BE32-E72D297353CC}">
                  <c16:uniqueId val="{00000001-806E-400B-A410-02CE34006DB7}"/>
                </c:ext>
              </c:extLst>
            </c:dLbl>
            <c:dLbl>
              <c:idx val="2"/>
              <c:tx>
                <c:strRef>
                  <c:f>Daten_Diagramme!$D$16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{E80DD5D8-FD2C-43C5-9DCA-1497A5471255}</c15:txfldGUID>
                      <c15:f>Daten_Diagramme!$D$16</c15:f>
                      <c15:dlblFieldTableCache>
                        <c:ptCount val="1"/>
                        <c:pt idx="0">
                          <c:v>-1.6</c:v>
                        </c:pt>
                      </c15:dlblFieldTableCache>
                    </c15:dlblFTEntry>
                  </c15:dlblFieldTable>
                  <c15:showDataLabelsRange val="0"/>
                </c:ext>
                <c:ext xmlns:c16="http://schemas.microsoft.com/office/drawing/2014/chart" uri="{C3380CC4-5D6E-409C-BE32-E72D297353CC}">
                  <c16:uniqueId val="{00000002-806E-400B-A410-02CE34006DB7}"/>
                </c:ext>
              </c:extLst>
            </c:dLbl>
            <c:dLbl>
              <c:idx val="3"/>
              <c:tx>
                <c:strRef>
                  <c:f>Daten_Diagramme!$D$17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{9F35493A-3A78-47E9-B14A-69AA100663A5}</c15:txfldGUID>
                      <c15:f>Daten_Diagramme!$D$17</c15:f>
                      <c15:dlblFieldTableCache>
                        <c:ptCount val="1"/>
                        <c:pt idx="0">
                          <c:v>2.8</c:v>
                        </c:pt>
                      </c15:dlblFieldTableCache>
                    </c15:dlblFTEntry>
                  </c15:dlblFieldTable>
                  <c15:showDataLabelsRange val="0"/>
                </c:ext>
                <c:ext xmlns:c16="http://schemas.microsoft.com/office/drawing/2014/chart" uri="{C3380CC4-5D6E-409C-BE32-E72D297353CC}">
                  <c16:uniqueId val="{00000003-806E-400B-A410-02CE34006DB7}"/>
                </c:ext>
              </c:extLst>
            </c:dLbl>
            <c:dLbl>
              <c:idx val="4"/>
              <c:tx>
                <c:strRef>
                  <c:f>Daten_Diagramme!$D$18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{93BB349E-77C6-430F-B9BA-459C4DC95680}</c15:txfldGUID>
                      <c15:f>Daten_Diagramme!$D$18</c15:f>
                      <c15:dlblFieldTableCache>
                        <c:ptCount val="1"/>
                        <c:pt idx="0">
                          <c:v>3.0</c:v>
                        </c:pt>
                      </c15:dlblFieldTableCache>
                    </c15:dlblFTEntry>
                  </c15:dlblFieldTable>
                  <c15:showDataLabelsRange val="0"/>
                </c:ext>
                <c:ext xmlns:c16="http://schemas.microsoft.com/office/drawing/2014/chart" uri="{C3380CC4-5D6E-409C-BE32-E72D297353CC}">
                  <c16:uniqueId val="{00000004-806E-400B-A410-02CE34006DB7}"/>
                </c:ext>
              </c:extLst>
            </c:dLbl>
            <c:dLbl>
              <c:idx val="5"/>
              <c:tx>
                <c:strRef>
                  <c:f>Daten_Diagramme!$D$19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{A8E65D58-E17D-4565-B61D-D731D547F508}</c15:txfldGUID>
                      <c15:f>Daten_Diagramme!$D$19</c15:f>
                      <c15:dlblFieldTableCache>
                        <c:ptCount val="1"/>
                        <c:pt idx="0">
                          <c:v>3.2</c:v>
                        </c:pt>
                      </c15:dlblFieldTableCache>
                    </c15:dlblFTEntry>
                  </c15:dlblFieldTable>
                  <c15:showDataLabelsRange val="0"/>
                </c:ext>
                <c:ext xmlns:c16="http://schemas.microsoft.com/office/drawing/2014/chart" uri="{C3380CC4-5D6E-409C-BE32-E72D297353CC}">
                  <c16:uniqueId val="{00000005-806E-400B-A410-02CE34006DB7}"/>
                </c:ext>
              </c:extLst>
            </c:dLbl>
            <c:dLbl>
              <c:idx val="6"/>
              <c:tx>
                <c:strRef>
                  <c:f>Daten_Diagramme!$D$20</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{4B3CFEFE-A01E-40E2-9202-C585D34A9A6B}</c15:txfldGUID>
                      <c15:f>Daten_Diagramme!$D$20</c15:f>
                      <c15:dlblFieldTableCache>
                        <c:ptCount val="1"/>
                        <c:pt idx="0">
                          <c:v>-7.3</c:v>
                        </c:pt>
                      </c15:dlblFieldTableCache>
                    </c15:dlblFTEntry>
                  </c15:dlblFieldTable>
                  <c15:showDataLabelsRange val="0"/>
                </c:ext>
                <c:ext xmlns:c16="http://schemas.microsoft.com/office/drawing/2014/chart" uri="{C3380CC4-5D6E-409C-BE32-E72D297353CC}">
                  <c16:uniqueId val="{00000006-806E-400B-A410-02CE34006DB7}"/>
                </c:ext>
              </c:extLst>
            </c:dLbl>
            <c:dLbl>
              <c:idx val="7"/>
              <c:tx>
                <c:strRef>
                  <c:f>Daten_Diagramme!$D$21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{4D5427C0-598E-4DD0-A817-96244DD7E88D}</c15:txfldGUID>
                      <c15:f>Daten_Diagramme!$D$21</c15:f>
                      <c15:dlblFieldTableCache>
                        <c:ptCount val="1"/>
                        <c:pt idx="0">
                          <c:v>3.7</c:v>
                        </c:pt>
                      </c15:dlblFieldTableCache>
                    </c15:dlblFTEntry>
                  </c15:dlblFieldTable>
                  <c15:showDataLabelsRange val="0"/>
                </c:ext>
                <c:ext xmlns:c16="http://schemas.microsoft.com/office/drawing/2014/chart" uri="{C3380CC4-5D6E-409C-BE32-E72D297353CC}">
                  <c16:uniqueId val="{00000007-806E-400B-A410-02CE34006DB7}"/>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{B817390A-9CBB-47BC-B851-B3EB160C5F6E}</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806E-400B-A410-02CE34006DB7}"/>
                </c:ext>
              </c:extLst>
            </c:dLbl>
            <c:dLbl>
              <c:idx val="9"/>
              <c:tx>
                <c:strRef>
                  <c:f>Daten_Diagramme!$D$23</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{212E7CE0-A533-4F9F-A484-33AF86935A74}</c15:txfldGUID>
                      <c15:f>Daten_Diagramme!$D$23</c15:f>
                      <c15:dlblFieldTableCache>
                        <c:ptCount val="1"/>
                        <c:pt idx="0">
                          <c:v>9.0</c:v>
                        </c:pt>
                      </c15:dlblFieldTableCache>
                    </c15:dlblFTEntry>
                  </c15:dlblFieldTable>
                  <c15:showDataLabelsRange val="0"/>
                </c:ext>
                <c:ext xmlns:c16="http://schemas.microsoft.com/office/drawing/2014/chart" uri="{C3380CC4-5D6E-409C-BE32-E72D297353CC}">
                  <c16:uniqueId val="{00000009-806E-400B-A410-02CE34006DB7}"/>
                </c:ext>
              </c:extLst>
            </c:dLbl>
            <c:dLbl>
              <c:idx val="10"/>
              <c:tx>
                <c:strRef>
                  <c:f>Daten_Diagramme!$D$24</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{F3B92910-9068-4EC6-99EF-C09E927AD19A}</c15:txfldGUID>
                      <c15:f>Daten_Diagramme!$D$24</c15:f>
                      <c15:dlblFieldTableCache>
                        <c:ptCount val="1"/>
                        <c:pt idx="0">
                          <c:v>4.8</c:v>
                        </c:pt>
                      </c15:dlblFieldTableCache>
                    </c15:dlblFTEntry>
                  </c15:dlblFieldTable>
                  <c15:showDataLabelsRange val="0"/>
                </c:ext>
                <c:ext xmlns:c16="http://schemas.microsoft.com/office/drawing/2014/chart" uri="{C3380CC4-5D6E-409C-BE32-E72D297353CC}">
                  <c16:uniqueId val="{0000000A-806E-400B-A410-02CE34006DB7}"/>
                </c:ext>
              </c:extLst>
            </c:dLbl>
            <c:dLbl>
              <c:idx val="11"/>
              <c:tx>
                <c:strRef>
                  <c:f>Daten_Diagramme!$D$25</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{E0CB87B3-8A25-4B21-A2E5-3747C41A6583}</c15:txfldGUID>
                      <c15:f>Daten_Diagramme!$D$25</c15:f>
                      <c15:dlblFieldTableCache>
                        <c:ptCount val="1"/>
                        <c:pt idx="0">
                          <c:v>7.9</c:v>
                        </c:pt>
                      </c15:dlblFieldTableCache>
                    </c15:dlblFTEntry>
                  </c15:dlblFieldTable>
                  <c15:showDataLabelsRange val="0"/>
                </c:ext>
                <c:ext xmlns:c16="http://schemas.microsoft.com/office/drawing/2014/chart" uri="{C3380CC4-5D6E-409C-BE32-E72D297353CC}">
                  <c16:uniqueId val="{0000000B-806E-400B-A410-02CE34006DB7}"/>
                </c:ext>
              </c:extLst>
            </c:dLbl>
            <c:dLbl>
              <c:idx val="12"/>
              <c:tx>
                <c:strRef>
                  <c:f>Daten_Diagramme!$D$26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{684E3D31-7F3B-479B-99D8-42E8CA5667BB}</c15:txfldGUID>
                      <c15:f>Daten_Diagramme!$D$26</c15:f>
                      <c15:dlblFieldTableCache>
                        <c:ptCount val="1"/>
                        <c:pt idx="0">
                          <c:v>-2.0</c:v>
                        </c:pt>
                      </c15:dlblFieldTableCache>
                    </c15:dlblFTEntry>
                  </c15:dlblFieldTable>
                  <c15:showDataLabelsRange val="0"/>
                </c:ext>
                <c:ext xmlns:c16="http://schemas.microsoft.com/office/drawing/2014/chart" uri="{C3380CC4-5D6E-409C-BE32-E72D297353CC}">
                  <c16:uniqueId val="{0000000C-806E-400B-A410-02CE34006DB7}"/>
                </c:ext>
              </c:extLst>
            </c:dLbl>
            <c:dLbl>
              <c:idx val="13"/>
              <c:tx>
                <c:strRef>
                  <c:f>Daten_Diagramme!$D$27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{963682AA-B6F7-4B6A-9034-F101003F3328}</c15:txfldGUID>
                      <c15:f>Daten_Diagramme!$D$27</c15:f>
                      <c15:dlblFieldTableCache>
                        <c:ptCount val="1"/>
                        <c:pt idx="0">
                          <c:v>4.6</c:v>
                        </c:pt>
                      </c15:dlblFieldTableCache>
                    </c15:dlblFTEntry>
                  </c15:dlblFieldTable>
                  <c15:showDataLabelsRange val="0"/>
                </c:ext>
                <c:ext xmlns:c16="http://schemas.microsoft.com/office/drawing/2014/chart" uri="{C3380CC4-5D6E-409C-BE32-E72D297353CC}">
                  <c16:uniqueId val="{0000000D-806E-400B-A410-02CE34006DB7}"/>
                </c:ext>
              </c:extLst>
            </c:dLbl>
            <c:dLbl>
              <c:idx val="14"/>
              <c:tx>
                <c:strRef>
                  <c:f>Daten_Diagramme!$D$28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{473AA627-491F-4F44-B6E6-871BF7588F6A}</c15:txfldGUID>
                      <c15:f>Daten_Diagramme!$D$28</c15:f>
                      <c15:dlblFieldTableCache>
                        <c:ptCount val="1"/>
                        <c:pt idx="0">
                          <c:v>-7.0</c:v>
                        </c:pt>
                      </c15:dlblFieldTableCache>
                    </c15:dlblFTEntry>
                  </c15:dlblFieldTable>
                  <c15:showDataLabelsRange val="0"/>
                </c:ext>
                <c:ext xmlns:c16="http://schemas.microsoft.com/office/drawing/2014/chart" uri="{C3380CC4-5D6E-409C-BE32-E72D297353CC}">
                  <c16:uniqueId val="{0000000E-806E-400B-A410-02CE34006DB7}"/>
                </c:ext>
              </c:extLst>
            </c:dLbl>
            <c:dLbl>
              <c:idx val="15"/>
              <c:tx>
                <c:strRef>
                  <c:f>Daten_Diagramme!$D$29</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{9F6477E4-41C0-4259-8F21-C28A7647524A}</c15:txfldGUID>
                      <c15:f>Daten_Diagramme!$D$29</c15:f>
                      <c15:dlblFieldTableCache>
                        <c:ptCount val="1"/>
                        <c:pt idx="0">
                          <c:v>-15.1</c:v>
                        </c:pt>
                      </c15:dlblFieldTableCache>
                    </c15:dlblFTEntry>
                  </c15:dlblFieldTable>
                  <c15:showDataLabelsRange val="0"/>
                </c:ext>
                <c:ext xmlns:c16="http://schemas.microsoft.com/office/drawing/2014/chart" uri="{C3380CC4-5D6E-409C-BE32-E72D297353CC}">
                  <c16:uniqueId val="{0000000F-806E-400B-A410-02CE34006DB7}"/>
                </c:ext>
              </c:extLst>
            </c:dLbl>
            <c:dLbl>
              <c:idx val="16"/>
              <c:tx>
                <c:strRef>
                  <c:f>Daten_Diagramme!$D$30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{5EA2A394-4A57-461F-AA52-DD31F40FAF04}</c15:txfldGUID>
                      <c15:f>Daten_Diagramme!$D$30</c15:f>
                      <c15:dlblFieldTableCache>
                        <c:ptCount val="1"/>
                        <c:pt idx="0">
                          <c:v>2.0</c:v>
                        </c:pt>
                      </c15:dlblFieldTableCache>
                    </c15:dlblFTEntry>
                  </c15:dlblFieldTable>
                  <c15:showDataLabelsRange val="0"/>
                </c:ext>
                <c:ext xmlns:c16="http://schemas.microsoft.com/office/drawing/2014/chart" uri="{C3380CC4-5D6E-409C-BE32-E72D297353CC}">
                  <c16:uniqueId val="{00000010-806E-400B-A410-02CE34006DB7}"/>
                </c:ext>
              </c:extLst>
            </c:dLbl>
            <c:dLbl>
              <c:idx val="17"/>
              <c:tx>
                <c:strRef>
                  <c:f>Daten_Diagramme!$D$31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{C0F0DD8D-B9F3-42A3-8B88-00DEE6D06A35}</c15:txfldGUID>
                      <c15:f>Daten_Diagramme!$D$31</c15:f>
                      <c15:dlblFieldTableCache>
                        <c:ptCount val="1"/>
                        <c:pt idx="0">
                          <c:v>1.4</c:v>
                        </c:pt>
                      </c15:dlblFieldTableCache>
                    </c15:dlblFTEntry>
                  </c15:dlblFieldTable>
                  <c15:showDataLabelsRange val="0"/>
                </c:ext>
                <c:ext xmlns:c16="http://schemas.microsoft.com/office/drawing/2014/chart" uri="{C3380CC4-5D6E-409C-BE32-E72D297353CC}">
                  <c16:uniqueId val="{00000011-806E-400B-A410-02CE34006DB7}"/>
                </c:ext>
              </c:extLst>
            </c:dLbl>
            <c:dLbl>
              <c:idx val="18"/>
              <c:tx>
                <c:strRef>
                  <c:f>Daten_Diagramme!$D$32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{B8B52995-FCF3-484D-90D3-530116648EFC}</c15:txfldGUID>
                      <c15:f>Daten_Diagramme!$D$32</c15:f>
                      <c15:dlblFieldTableCache>
                        <c:ptCount val="1"/>
                        <c:pt idx="0">
                          <c:v>2.0</c:v>
                        </c:pt>
                      </c15:dlblFieldTableCache>
                    </c15:dlblFTEntry>
                  </c15:dlblFieldTable>
                  <c15:showDataLabelsRange val="0"/>
                </c:ext>
                <c:ext xmlns:c16="http://schemas.microsoft.com/office/drawing/2014/chart" uri="{C3380CC4-5D6E-409C-BE32-E72D297353CC}">
                  <c16:uniqueId val="{00000012-806E-400B-A410-02CE34006DB7}"/>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{A5181E91-9AF5-4ACB-A588-9DC34792D560}</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806E-400B-A410-02CE34006DB7}"/>
                </c:ext>
              </c:extLst>
            </c:dLbl>
            <c:dLbl>
              <c:idx val="20"/>
              <c:tx>
                <c:strRef>
                  <c:f>Daten_Diagramme!$D$34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{D3E00734-C7AD-4CF9-8FDC-85B31F7E2831}</c15:txfldGUID>
                      <c15:f>Daten_Diagramme!$D$34</c15:f>
                      <c15:dlblFieldTableCache>
                        <c:ptCount val="1"/>
                        <c:pt idx="0">
                          <c:v>1.7</c:v>
                        </c:pt>
                      </c15:dlblFieldTableCache>
                    </c15:dlblFTEntry>
                  </c15:dlblFieldTable>
                  <c15:showDataLabelsRange val="0"/>
                </c:ext>
                <c:ext xmlns:c16="http://schemas.microsoft.com/office/drawing/2014/chart" uri="{C3380CC4-5D6E-409C-BE32-E72D297353CC}">
                  <c16:uniqueId val="{00000014-806E-400B-A410-02CE34006DB7}"/>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{0DE4506E-4AFD-4E5A-BF27-08FDFC7947CE}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06E-400B-A410-02CE34006DB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{A56F5CC4-D02B-4662-BF6A-57864351F437}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06E-400B-A410-02CE34006DB7}"/>
                </c:ext>
              </c:extLst>
            </c:dLbl>
            <c:dLbl>
              <c:idx val="23"/>
              <c:tx>
                <c:strRef>
                  <c:f>Daten_Diagramme!$D$37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{302E67FB-38C5-41FE-8E6D-412502AB8734}</c15:txfldGUID>
                      <c15:f>Daten_Diagramme!$D$37</c15:f>
                      <c15:dlblFieldTableCache>
                        <c:ptCount val="1"/>
                        <c:pt idx="0">
                          <c:v>-3.4</c:v>
                        </c:pt>
                      </c15:dlblFieldTableCache>
                    </c15:dlblFTEntry>
                  </c15:dlblFieldTable>
                  <c15:showDataLabelsRange val="0"/>
                </c:ext>
                <c:ext xmlns:c16="http://schemas.microsoft.com/office/drawing/2014/chart" uri="{C3380CC4-5D6E-409C-BE32-E72D297353CC}">
                  <c16:uniqueId val="{00000017-806E-400B-A410-02CE34006DB7}"/>
                </c:ext>
              </c:extLst>
            </c:dLbl>
            <c:dLbl>
              <c:idx val="24"/>
              <c:layout>
                <c:manualLayout>
                  <c:x val="4.7769028871392123E-3"/>
                  <c:y val="-4.6876052205785108E-5"/>
                </c:manualLayout>
              </c:layout>
              <c:tx>
                <c:strRef>
                  <c:f>Daten_Diagramme!$D$38</c:f>
                  <c:strCache>
                    <c:ptCount val="1"/>
                    <c:pt idx="0">
                      <c:v>2.7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{A5B70D6B-BBD4-46F4-9B24-7A3C03ED914D}</c15:txfldGUID>
                      <c15:f>Daten_Diagramme!$D$38</c15:f>
                      <c15:dlblFieldTableCache>
                        <c:ptCount val="1"/>
                        <c:pt idx="0">
                          <c:v>2.7</c:v>
                        </c:pt>
                      </c15:dlblFieldTableCache>
                    </c15:dlblFTEntry>
                  </c15:dlblFieldTable>
                  <c15:showDataLabelsRange val="0"/>
                </c:ext>
                <c:ext xmlns:c16="http://schemas.microsoft.com/office/drawing/2014/chart" uri="{C3380CC4-5D6E-409C-BE32-E72D297353CC}">
                  <c16:uniqueId val="{00000018-806E-400B-A410-02CE34006DB7}"/>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{A973C155-62AF-43A9-BA4C-2578BC82FECC}</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806E-400B-A410-02CE34006DB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{B0625D3E-24AF-459E-8E6E-A6223934FC15}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06E-400B-A410-02CE34006DB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{E8BB845F-8C4C-4162-9000-AC34BC68314E}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06E-400B-A410-02CE34006DB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{38B304D3-CA0A-46BC-9896-F5993F4BBF83}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06E-400B-A410-02CE34006DB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{01CCC327-FF98-4914-96DD-3D0F168A6E5C}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06E-400B-A410-02CE34006DB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{FA87B19F-B3D4-4BE5-8CB1-0B0289C2BA5B}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06E-400B-A410-02CE34006DB7}"/>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{1D110091-4629-4DEE-86D7-BC0F21FA78AA}</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806E-400B-A410-02CE34006DB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1.2904449516982466</c:v>
                </c:pt>
                <c:pt idx="1">
                  <c:v>-3.3816425120772946</c:v>
                </c:pt>
                <c:pt idx="2">
                  <c:v>-1.6452442159383034</c:v>
                </c:pt>
                <c:pt idx="3">
                  <c:v>2.8050409431442014</c:v>
                </c:pt>
                <c:pt idx="4">
                  <c:v>3.0295315682281059</c:v>
                </c:pt>
                <c:pt idx="5">
                  <c:v>3.1824611032531824</c:v>
                </c:pt>
                <c:pt idx="6">
                  <c:v>-7.2566371681415927</c:v>
                </c:pt>
                <c:pt idx="7">
                  <c:v>3.6794067313177412</c:v>
                </c:pt>
                <c:pt idx="8">
                  <c:v>-1.1459247406183863</c:v>
                </c:pt>
                <c:pt idx="9">
                  <c:v>8.9724607639917089</c:v>
                </c:pt>
                <c:pt idx="10">
                  <c:v>4.7534165181224006</c:v>
                </c:pt>
                <c:pt idx="11">
                  <c:v>7.8825658556203502</c:v>
                </c:pt>
                <c:pt idx="12">
                  <c:v>-2.0230205790024414</c:v>
                </c:pt>
                <c:pt idx="13">
                  <c:v>4.5712350799966135</c:v>
                </c:pt>
                <c:pt idx="14">
                  <c:v>-7.0095238095238095</c:v>
                </c:pt>
                <c:pt idx="15">
                  <c:v>-15.092132202398362</c:v>
                </c:pt>
                <c:pt idx="16">
                  <c:v>1.9538757206918642</c:v>
                </c:pt>
                <c:pt idx="17">
                  <c:v>1.3850063532401524</c:v>
                </c:pt>
                <c:pt idx="18">
                  <c:v>1.9660528212857986</c:v>
                </c:pt>
                <c:pt idx="19">
                  <c:v>2.2210349564951914</c:v>
                </c:pt>
                <c:pt idx="20">
                  <c:v>1.6642244086246598</c:v>
                </c:pt>
                <c:pt idx="21">
                  <c:v>0</c:v>
                </c:pt>
                <c:pt idx="23">
                  <c:v>-3.3816425120772946</c:v>
                </c:pt>
                <c:pt idx="24">
                  <c:v>2.7085880195599024</c:v>
                </c:pt>
                <c:pt idx="25">
                  <c:v>1.0255147432638536</c:v>
                </c:pt>
              </c:numCache>
            </c:numRef>
          </c:val>
          <c:extLst>
            <c:ext xmlns:c16="http://schemas.microsoft.com/office/drawing/2014/chart" uri="{C3380CC4-5D6E-409C-BE32-E72D297353CC}">
              <c16:uniqueId val="{00000020-806E-400B-A410-02CE34006DB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{DED9FA52-28BC-429D-90F0-9DB1DB8FA6CD}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06E-400B-A410-02CE34006DB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{85C54A36-517A-4999-842A-3039BB99357E}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06E-400B-A410-02CE34006DB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{B50B288B-1474-44C8-99AF-F2744003E96C}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06E-400B-A410-02CE34006DB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{8E8CF9B3-05A0-4FDB-B9C5-A4E831FF148E}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06E-400B-A410-02CE34006DB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{C0FD28C0-3F46-4A92-984F-58AAB991244F}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06E-400B-A410-02CE34006DB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{089D18C1-1A00-40E7-9956-F3CB090C9303}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06E-400B-A410-02CE34006DB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{3B9031A4-68F5-4B7D-8DC2-1A43199125A5}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06E-400B-A410-02CE34006DB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{799441FA-0D7E-46D3-BF57-89E387E1FFD3}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06E-400B-A410-02CE34006DB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{262C000A-3882-4D00-976C-87EAD1A99C44}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06E-400B-A410-02CE34006DB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{EAB8BB7F-71CE-438B-A073-4C19FBD2F6D4}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06E-400B-A410-02CE34006DB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{5AAA39FB-1B4C-409F-AE5A-BB347B998EEF}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06E-400B-A410-02CE34006DB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{EA84F711-6BAC-40C5-8903-5E4D450AB649}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06E-400B-A410-02CE34006DB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{4E5C3503-5149-4E56-AAC3-2CAAD874BFD9}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06E-400B-A410-02CE34006DB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{FCBB0EA3-73F1-4B32-B89C-C266A5854B0B}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06E-400B-A410-02CE34006DB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{7217C419-6AA3-4F7F-982F-37CD7B174BDE}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06E-400B-A410-02CE34006DB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{F46CB26B-1CDA-4243-B58F-B679D3BA0C45}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06E-400B-A410-02CE34006DB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{170E3E7D-ED23-45C6-B164-762601012FA0}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06E-400B-A410-02CE34006DB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{3FAFE2F8-CF82-4355-91E8-4931340B3145}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06E-400B-A410-02CE34006DB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{65EFAD40-46A6-431F-AC9E-C74674148450}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06E-400B-A410-02CE34006DB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{AB0878E1-3360-4DFB-9397-2E952B07D948}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06E-400B-A410-02CE34006DB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{63DCEF89-F549-4178-ADB3-F84A2E490118}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06E-400B-A410-02CE34006DB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{02E54E1F-C519-4783-A7AC-5F84F48E07AF}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06E-400B-A410-02CE34006DB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{DA7A5A96-73BA-4D99-AC49-1CD145FFCF18}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06E-400B-A410-02CE34006DB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{37CF55B5-8B32-4232-9C6E-836E5ED8C5AF}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06E-400B-A410-02CE34006DB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{8F9E16AD-775F-4E60-804F-0FCCEB84591A}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06E-400B-A410-02CE34006DB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{301F64B3-F4CF-41F0-AA61-FFC0938D2BAC}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06E-400B-A410-02CE34006DB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{8D6E9CEA-A859-45C9-86A4-74A37A73B111}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06E-400B-A410-02CE34006DB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{9044EE27-6866-4F5E-BB38-3B8C42819AA0}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06E-400B-A410-02CE34006DB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{08D7807A-03F4-4B23-932D-832CF006E958}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06E-400B-A410-02CE34006DB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{F73AAB75-0771-4D43-A7AC-F34793EFA8B2}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06E-400B-A410-02CE34006DB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{2C823E72-36FC-4777-8263-E37A0C2EDC3F}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06E-400B-A410-02CE34006DB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{0EB75657-2D16-4A2D-A073-E199A8D52FF9}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06E-400B-A410-02CE34006DB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06E-400B-A410-02CE34006DB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06E-400B-A410-02CE34006DB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{C7630D2E-7EDB-44A5-98D2-2031FB9E0D4B}</c15:txfldGUID>
                      <c15:f>Daten_Diagramme!$E$14</c15:f>
                      <c15:dlblFieldTableCache>
                        <c:ptCount val="1"/>
                        <c:pt idx="0">
                          <c:v>-3.1</c:v>
                        </c:pt>
                      </c15:dlblFieldTableCache>
                    </c15:dlblFTEntry>
                  </c15:dlblFieldTable>
                  <c15:showDataLabelsRange val="0"/>
                </c:ext>
                <c:ext xmlns:c16="http://schemas.microsoft.com/office/drawing/2014/chart" uri="{C3380CC4-5D6E-409C-BE32-E72D297353CC}">
                  <c16:uniqueId val="{00000000-DAD4-425E-93D5-91A6A59919B7}"/>
                </c:ext>
              </c:extLst>
            </c:dLbl>
            <c:dLbl>
              <c:idx val="1"/>
              <c:tx>
                <c:strRef>
                  <c:f>Daten_Diagramme!$E$15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{C44D4F05-FB0A-4CDD-B0F4-F0EEEC35294D}</c15:txfldGUID>
                      <c15:f>Daten_Diagramme!$E$15</c15:f>
                      <c15:dlblFieldTableCache>
                        <c:ptCount val="1"/>
                        <c:pt idx="0">
                          <c:v>5.4</c:v>
                        </c:pt>
                      </c15:dlblFieldTableCache>
                    </c15:dlblFTEntry>
                  </c15:dlblFieldTable>
                  <c15:showDataLabelsRange val="0"/>
                </c:ext>
                <c:ext xmlns:c16="http://schemas.microsoft.com/office/drawing/2014/chart" uri="{C3380CC4-5D6E-409C-BE32-E72D297353CC}">
                  <c16:uniqueId val="{00000001-DAD4-425E-93D5-91A6A59919B7}"/>
                </c:ext>
              </c:extLst>
            </c:dLbl>
            <c:dLbl>
              <c:idx val="2"/>
              <c:tx>
                <c:strRef>
                  <c:f>Daten_Diagramme!$E$16</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{F00AC34C-8321-49C7-8A80-B0923F7970A8}</c15:txfldGUID>
                      <c15:f>Daten_Diagramme!$E$16</c15:f>
                      <c15:dlblFieldTableCache>
                        <c:ptCount val="1"/>
                        <c:pt idx="0">
                          <c:v>-9.4</c:v>
                        </c:pt>
                      </c15:dlblFieldTableCache>
                    </c15:dlblFTEntry>
                  </c15:dlblFieldTable>
                  <c15:showDataLabelsRange val="0"/>
                </c:ext>
                <c:ext xmlns:c16="http://schemas.microsoft.com/office/drawing/2014/chart" uri="{C3380CC4-5D6E-409C-BE32-E72D297353CC}">
                  <c16:uniqueId val="{00000002-DAD4-425E-93D5-91A6A59919B7}"/>
                </c:ext>
              </c:extLst>
            </c:dLbl>
            <c:dLbl>
              <c:idx val="3"/>
              <c:tx>
                <c:strRef>
                  <c:f>Daten_Diagramme!$E$17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{CFE7F78A-99DC-4D15-B9AF-4E7D5D03BA71}</c15:txfldGUID>
                      <c15:f>Daten_Diagramme!$E$17</c15:f>
                      <c15:dlblFieldTableCache>
                        <c:ptCount val="1"/>
                        <c:pt idx="0">
                          <c:v>1.2</c:v>
                        </c:pt>
                      </c15:dlblFieldTableCache>
                    </c15:dlblFTEntry>
                  </c15:dlblFieldTable>
                  <c15:showDataLabelsRange val="0"/>
                </c:ext>
                <c:ext xmlns:c16="http://schemas.microsoft.com/office/drawing/2014/chart" uri="{C3380CC4-5D6E-409C-BE32-E72D297353CC}">
                  <c16:uniqueId val="{00000003-DAD4-425E-93D5-91A6A59919B7}"/>
                </c:ext>
              </c:extLst>
            </c:dLbl>
            <c:dLbl>
              <c:idx val="4"/>
              <c:tx>
                <c:strRef>
                  <c:f>Daten_Diagramme!$E$18</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{2D5ACAA5-77D8-48D6-A372-994A050D407A}</c15:txfldGUID>
                      <c15:f>Daten_Diagramme!$E$18</c15:f>
                      <c15:dlblFieldTableCache>
                        <c:ptCount val="1"/>
                        <c:pt idx="0">
                          <c:v>7.7</c:v>
                        </c:pt>
                      </c15:dlblFieldTableCache>
                    </c15:dlblFTEntry>
                  </c15:dlblFieldTable>
                  <c15:showDataLabelsRange val="0"/>
                </c:ext>
                <c:ext xmlns:c16="http://schemas.microsoft.com/office/drawing/2014/chart" uri="{C3380CC4-5D6E-409C-BE32-E72D297353CC}">
                  <c16:uniqueId val="{00000004-DAD4-425E-93D5-91A6A59919B7}"/>
                </c:ext>
              </c:extLst>
            </c:dLbl>
            <c:dLbl>
              <c:idx val="5"/>
              <c:tx>
                <c:strRef>
                  <c:f>Daten_Diagramme!$E$19</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{70A2F5C4-7493-48FC-B5B2-12053A805EF6}</c15:txfldGUID>
                      <c15:f>Daten_Diagramme!$E$19</c15:f>
                      <c15:dlblFieldTableCache>
                        <c:ptCount val="1"/>
                        <c:pt idx="0">
                          <c:v>-8.1</c:v>
                        </c:pt>
                      </c15:dlblFieldTableCache>
                    </c15:dlblFTEntry>
                  </c15:dlblFieldTable>
                  <c15:showDataLabelsRange val="0"/>
                </c:ext>
                <c:ext xmlns:c16="http://schemas.microsoft.com/office/drawing/2014/chart" uri="{C3380CC4-5D6E-409C-BE32-E72D297353CC}">
                  <c16:uniqueId val="{00000005-DAD4-425E-93D5-91A6A59919B7}"/>
                </c:ext>
              </c:extLst>
            </c:dLbl>
            <c:dLbl>
              <c:idx val="6"/>
              <c:tx>
                <c:strRef>
                  <c:f>Daten_Diagramme!$E$20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{D96EDCD2-0D11-4693-B59B-4C41416F41CD}</c15:txfldGUID>
                      <c15:f>Daten_Diagramme!$E$20</c15:f>
                      <c15:dlblFieldTableCache>
                        <c:ptCount val="1"/>
                        <c:pt idx="0">
                          <c:v>-3.5</c:v>
                        </c:pt>
                      </c15:dlblFieldTableCache>
                    </c15:dlblFTEntry>
                  </c15:dlblFieldTable>
                  <c15:showDataLabelsRange val="0"/>
                </c:ext>
                <c:ext xmlns:c16="http://schemas.microsoft.com/office/drawing/2014/chart" uri="{C3380CC4-5D6E-409C-BE32-E72D297353CC}">
                  <c16:uniqueId val="{00000006-DAD4-425E-93D5-91A6A59919B7}"/>
                </c:ext>
              </c:extLst>
            </c:dLbl>
            <c:dLbl>
              <c:idx val="7"/>
              <c:tx>
                <c:strRef>
                  <c:f>Daten_Diagramme!$E$21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{3D0A991B-9438-4A52-B100-564968518E0B}</c15:txfldGUID>
                      <c15:f>Daten_Diagramme!$E$21</c15:f>
                      <c15:dlblFieldTableCache>
                        <c:ptCount val="1"/>
                        <c:pt idx="0">
                          <c:v>3.7</c:v>
                        </c:pt>
                      </c15:dlblFieldTableCache>
                    </c15:dlblFTEntry>
                  </c15:dlblFieldTable>
                  <c15:showDataLabelsRange val="0"/>
                </c:ext>
                <c:ext xmlns:c16="http://schemas.microsoft.com/office/drawing/2014/chart" uri="{C3380CC4-5D6E-409C-BE32-E72D297353CC}">
                  <c16:uniqueId val="{00000007-DAD4-425E-93D5-91A6A59919B7}"/>
                </c:ext>
              </c:extLst>
            </c:dLbl>
            <c:dLbl>
              <c:idx val="8"/>
              <c:tx>
                <c:strRef>
                  <c:f>Daten_Diagramme!$E$22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{37F13925-9BE5-4AD1-B2BB-AEC17A80B3F2}</c15:txfldGUID>
                      <c15:f>Daten_Diagramme!$E$22</c15:f>
                      <c15:dlblFieldTableCache>
                        <c:ptCount val="1"/>
                        <c:pt idx="0">
                          <c:v>-2.2</c:v>
                        </c:pt>
                      </c15:dlblFieldTableCache>
                    </c15:dlblFTEntry>
                  </c15:dlblFieldTable>
                  <c15:showDataLabelsRange val="0"/>
                </c:ext>
                <c:ext xmlns:c16="http://schemas.microsoft.com/office/drawing/2014/chart" uri="{C3380CC4-5D6E-409C-BE32-E72D297353CC}">
                  <c16:uniqueId val="{00000008-DAD4-425E-93D5-91A6A59919B7}"/>
                </c:ext>
              </c:extLst>
            </c:dLbl>
            <c:dLbl>
              <c:idx val="9"/>
              <c:tx>
                <c:strRef>
                  <c:f>Daten_Diagramme!$E$23</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{B5C6EF48-BF4F-4F85-A0AF-D6B64D2DA3FB}</c15:txfldGUID>
                      <c15:f>Daten_Diagramme!$E$23</c15:f>
                      <c15:dlblFieldTableCache>
                        <c:ptCount val="1"/>
                        <c:pt idx="0">
                          <c:v>-6.4</c:v>
                        </c:pt>
                      </c15:dlblFieldTableCache>
                    </c15:dlblFTEntry>
                  </c15:dlblFieldTable>
                  <c15:showDataLabelsRange val="0"/>
                </c:ext>
                <c:ext xmlns:c16="http://schemas.microsoft.com/office/drawing/2014/chart" uri="{C3380CC4-5D6E-409C-BE32-E72D297353CC}">
                  <c16:uniqueId val="{00000009-DAD4-425E-93D5-91A6A59919B7}"/>
                </c:ext>
              </c:extLst>
            </c:dLbl>
            <c:dLbl>
              <c:idx val="10"/>
              <c:tx>
                <c:strRef>
                  <c:f>Daten_Diagramme!$E$24</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{530FB533-02AD-4822-BDBF-BE3A503F5654}</c15:txfldGUID>
                      <c15:f>Daten_Diagramme!$E$24</c15:f>
                      <c15:dlblFieldTableCache>
                        <c:ptCount val="1"/>
                        <c:pt idx="0">
                          <c:v>-9.6</c:v>
                        </c:pt>
                      </c15:dlblFieldTableCache>
                    </c15:dlblFTEntry>
                  </c15:dlblFieldTable>
                  <c15:showDataLabelsRange val="0"/>
                </c:ext>
                <c:ext xmlns:c16="http://schemas.microsoft.com/office/drawing/2014/chart" uri="{C3380CC4-5D6E-409C-BE32-E72D297353CC}">
                  <c16:uniqueId val="{0000000A-DAD4-425E-93D5-91A6A59919B7}"/>
                </c:ext>
              </c:extLst>
            </c:dLbl>
            <c:dLbl>
              <c:idx val="11"/>
              <c:tx>
                <c:strRef>
                  <c:f>Daten_Diagramme!$E$25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{CD5245CF-C82F-4543-ADCF-282450C064D0}</c15:txfldGUID>
                      <c15:f>Daten_Diagramme!$E$25</c15:f>
                      <c15:dlblFieldTableCache>
                        <c:ptCount val="1"/>
                        <c:pt idx="0">
                          <c:v>-4.7</c:v>
                        </c:pt>
                      </c15:dlblFieldTableCache>
                    </c15:dlblFTEntry>
                  </c15:dlblFieldTable>
                  <c15:showDataLabelsRange val="0"/>
                </c:ext>
                <c:ext xmlns:c16="http://schemas.microsoft.com/office/drawing/2014/chart" uri="{C3380CC4-5D6E-409C-BE32-E72D297353CC}">
                  <c16:uniqueId val="{0000000B-DAD4-425E-93D5-91A6A59919B7}"/>
                </c:ext>
              </c:extLst>
            </c:dLbl>
            <c:dLbl>
              <c:idx val="12"/>
              <c:tx>
                <c:strRef>
                  <c:f>Daten_Diagramme!$E$26</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{3B44BB02-E4FC-4D02-90A2-A6DB4174BA01}</c15:txfldGUID>
                      <c15:f>Daten_Diagramme!$E$26</c15:f>
                      <c15:dlblFieldTableCache>
                        <c:ptCount val="1"/>
                        <c:pt idx="0">
                          <c:v>-5.1</c:v>
                        </c:pt>
                      </c15:dlblFieldTableCache>
                    </c15:dlblFTEntry>
                  </c15:dlblFieldTable>
                  <c15:showDataLabelsRange val="0"/>
                </c:ext>
                <c:ext xmlns:c16="http://schemas.microsoft.com/office/drawing/2014/chart" uri="{C3380CC4-5D6E-409C-BE32-E72D297353CC}">
                  <c16:uniqueId val="{0000000C-DAD4-425E-93D5-91A6A59919B7}"/>
                </c:ext>
              </c:extLst>
            </c:dLbl>
            <c:dLbl>
              <c:idx val="13"/>
              <c:tx>
                <c:strRef>
                  <c:f>Daten_Diagramme!$E$27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{11CCC1D3-3595-4805-921A-0950099FB7E9}</c15:txfldGUID>
                      <c15:f>Daten_Diagramme!$E$27</c15:f>
                      <c15:dlblFieldTableCache>
                        <c:ptCount val="1"/>
                        <c:pt idx="0">
                          <c:v>-3.7</c:v>
                        </c:pt>
                      </c15:dlblFieldTableCache>
                    </c15:dlblFTEntry>
                  </c15:dlblFieldTable>
                  <c15:showDataLabelsRange val="0"/>
                </c:ext>
                <c:ext xmlns:c16="http://schemas.microsoft.com/office/drawing/2014/chart" uri="{C3380CC4-5D6E-409C-BE32-E72D297353CC}">
                  <c16:uniqueId val="{0000000D-DAD4-425E-93D5-91A6A59919B7}"/>
                </c:ext>
              </c:extLst>
            </c:dLbl>
            <c:dLbl>
              <c:idx val="14"/>
              <c:tx>
                <c:strRef>
                  <c:f>Daten_Diagramme!$E$28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{FD4E5531-450E-4D4D-A14E-0CF0B6289C2A}</c15:txfldGUID>
                      <c15:f>Daten_Diagramme!$E$28</c15:f>
                      <c15:dlblFieldTableCache>
                        <c:ptCount val="1"/>
                        <c:pt idx="0">
                          <c:v>-2.4</c:v>
                        </c:pt>
                      </c15:dlblFieldTableCache>
                    </c15:dlblFTEntry>
                  </c15:dlblFieldTable>
                  <c15:showDataLabelsRange val="0"/>
                </c:ext>
                <c:ext xmlns:c16="http://schemas.microsoft.com/office/drawing/2014/chart" uri="{C3380CC4-5D6E-409C-BE32-E72D297353CC}">
                  <c16:uniqueId val="{0000000E-DAD4-425E-93D5-91A6A59919B7}"/>
                </c:ext>
              </c:extLst>
            </c:dLbl>
            <c:dLbl>
              <c:idx val="15"/>
              <c:tx>
                <c:strRef>
                  <c:f>Daten_Diagramme!$E$29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{B810533C-ADF6-4A01-91D3-819023FBFC12}</c15:txfldGUID>
                      <c15:f>Daten_Diagramme!$E$29</c15:f>
                      <c15:dlblFieldTableCache>
                        <c:ptCount val="1"/>
                        <c:pt idx="0">
                          <c:v>-4.4</c:v>
                        </c:pt>
                      </c15:dlblFieldTableCache>
                    </c15:dlblFTEntry>
                  </c15:dlblFieldTable>
                  <c15:showDataLabelsRange val="0"/>
                </c:ext>
                <c:ext xmlns:c16="http://schemas.microsoft.com/office/drawing/2014/chart" uri="{C3380CC4-5D6E-409C-BE32-E72D297353CC}">
                  <c16:uniqueId val="{0000000F-DAD4-425E-93D5-91A6A59919B7}"/>
                </c:ext>
              </c:extLst>
            </c:dLbl>
            <c:dLbl>
              <c:idx val="16"/>
              <c:tx>
                <c:strRef>
                  <c:f>Daten_Diagramme!$E$30</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{169AF468-DD74-4037-B5BC-CE62E172F780}</c15:txfldGUID>
                      <c15:f>Daten_Diagramme!$E$30</c15:f>
                      <c15:dlblFieldTableCache>
                        <c:ptCount val="1"/>
                        <c:pt idx="0">
                          <c:v>7.6</c:v>
                        </c:pt>
                      </c15:dlblFieldTableCache>
                    </c15:dlblFTEntry>
                  </c15:dlblFieldTable>
                  <c15:showDataLabelsRange val="0"/>
                </c:ext>
                <c:ext xmlns:c16="http://schemas.microsoft.com/office/drawing/2014/chart" uri="{C3380CC4-5D6E-409C-BE32-E72D297353CC}">
                  <c16:uniqueId val="{00000010-DAD4-425E-93D5-91A6A59919B7}"/>
                </c:ext>
              </c:extLst>
            </c:dLbl>
            <c:dLbl>
              <c:idx val="17"/>
              <c:tx>
                <c:strRef>
                  <c:f>Daten_Diagramme!$E$31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{82E91756-BC6B-4969-B498-E2DE304DA347}</c15:txfldGUID>
                      <c15:f>Daten_Diagramme!$E$31</c15:f>
                      <c15:dlblFieldTableCache>
                        <c:ptCount val="1"/>
                        <c:pt idx="0">
                          <c:v>1.0</c:v>
                        </c:pt>
                      </c15:dlblFieldTableCache>
                    </c15:dlblFTEntry>
                  </c15:dlblFieldTable>
                  <c15:showDataLabelsRange val="0"/>
                </c:ext>
                <c:ext xmlns:c16="http://schemas.microsoft.com/office/drawing/2014/chart" uri="{C3380CC4-5D6E-409C-BE32-E72D297353CC}">
                  <c16:uniqueId val="{00000011-DAD4-425E-93D5-91A6A59919B7}"/>
                </c:ext>
              </c:extLst>
            </c:dLbl>
            <c:dLbl>
              <c:idx val="18"/>
              <c:tx>
                <c:strRef>
                  <c:f>Daten_Diagramme!$E$32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{B237E3BA-9DE6-4746-B22C-92566320B54E}</c15:txfldGUID>
                      <c15:f>Daten_Diagramme!$E$32</c15:f>
                      <c15:dlblFieldTableCache>
                        <c:ptCount val="1"/>
                        <c:pt idx="0">
                          <c:v>-1.4</c:v>
                        </c:pt>
                      </c15:dlblFieldTableCache>
                    </c15:dlblFTEntry>
                  </c15:dlblFieldTable>
                  <c15:showDataLabelsRange val="0"/>
                </c:ext>
                <c:ext xmlns:c16="http://schemas.microsoft.com/office/drawing/2014/chart" uri="{C3380CC4-5D6E-409C-BE32-E72D297353CC}">
                  <c16:uniqueId val="{00000012-DAD4-425E-93D5-91A6A59919B7}"/>
                </c:ext>
              </c:extLst>
            </c:dLbl>
            <c:dLbl>
              <c:idx val="19"/>
              <c:tx>
                <c:strRef>
                  <c:f>Daten_Diagramme!$E$33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{8C543058-8BDA-42D5-A30F-8762050531E0}</c15:txfldGUID>
                      <c15:f>Daten_Diagramme!$E$33</c15:f>
                      <c15:dlblFieldTableCache>
                        <c:ptCount val="1"/>
                        <c:pt idx="0">
                          <c:v>-0.5</c:v>
                        </c:pt>
                      </c15:dlblFieldTableCache>
                    </c15:dlblFTEntry>
                  </c15:dlblFieldTable>
                  <c15:showDataLabelsRange val="0"/>
                </c:ext>
                <c:ext xmlns:c16="http://schemas.microsoft.com/office/drawing/2014/chart" uri="{C3380CC4-5D6E-409C-BE32-E72D297353CC}">
                  <c16:uniqueId val="{00000013-DAD4-425E-93D5-91A6A59919B7}"/>
                </c:ext>
              </c:extLst>
            </c:dLbl>
            <c:dLbl>
              <c:idx val="20"/>
              <c:tx>
                <c:strRef>
                  <c:f>Daten_Diagramme!$E$34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{8FB3040A-0E5E-4B34-83C6-9169B37CD116}</c15:txfldGUID>
                      <c15:f>Daten_Diagramme!$E$34</c15:f>
                      <c15:dlblFieldTableCache>
                        <c:ptCount val="1"/>
                        <c:pt idx="0">
                          <c:v>-3.0</c:v>
                        </c:pt>
                      </c15:dlblFieldTableCache>
                    </c15:dlblFTEntry>
                  </c15:dlblFieldTable>
                  <c15:showDataLabelsRange val="0"/>
                </c:ext>
                <c:ext xmlns:c16="http://schemas.microsoft.com/office/drawing/2014/chart" uri="{C3380CC4-5D6E-409C-BE32-E72D297353CC}">
                  <c16:uniqueId val="{00000014-DAD4-425E-93D5-91A6A59919B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{DA25D5B0-A905-437D-84CA-A4C57F2CABF6}</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DAD4-425E-93D5-91A6A59919B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{1514F093-BA24-44F8-B1FB-7FE954A1F716}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AD4-425E-93D5-91A6A59919B7}"/>
                </c:ext>
              </c:extLst>
            </c:dLbl>
            <c:dLbl>
              <c:idx val="23"/>
              <c:tx>
                <c:strRef>
                  <c:f>Daten_Diagramme!$E$37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{ED334749-4492-42D3-B8AA-1E8FE54A824B}</c15:txfldGUID>
                      <c15:f>Daten_Diagramme!$E$37</c15:f>
                      <c15:dlblFieldTableCache>
                        <c:ptCount val="1"/>
                        <c:pt idx="0">
                          <c:v>5.4</c:v>
                        </c:pt>
                      </c15:dlblFieldTableCache>
                    </c15:dlblFTEntry>
                  </c15:dlblFieldTable>
                  <c15:showDataLabelsRange val="0"/>
                </c:ext>
                <c:ext xmlns:c16="http://schemas.microsoft.com/office/drawing/2014/chart" uri="{C3380CC4-5D6E-409C-BE32-E72D297353CC}">
                  <c16:uniqueId val="{00000017-DAD4-425E-93D5-91A6A59919B7}"/>
                </c:ext>
              </c:extLst>
            </c:dLbl>
            <c:dLbl>
              <c:idx val="24"/>
              <c:tx>
                <c:strRef>
                  <c:f>Daten_Diagramme!$E$38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{F180B618-0F5F-434D-9EED-83076B10605C}</c15:txfldGUID>
                      <c15:f>Daten_Diagramme!$E$38</c15:f>
                      <c15:dlblFieldTableCache>
                        <c:ptCount val="1"/>
                        <c:pt idx="0">
                          <c:v>1.7</c:v>
                        </c:pt>
                      </c15:dlblFieldTableCache>
                    </c15:dlblFTEntry>
                  </c15:dlblFieldTable>
                  <c15:showDataLabelsRange val="0"/>
                </c:ext>
                <c:ext xmlns:c16="http://schemas.microsoft.com/office/drawing/2014/chart" uri="{C3380CC4-5D6E-409C-BE32-E72D297353CC}">
                  <c16:uniqueId val="{00000018-DAD4-425E-93D5-91A6A59919B7}"/>
                </c:ext>
              </c:extLst>
            </c:dLbl>
            <c:dLbl>
              <c:idx val="25"/>
              <c:tx>
                <c:strRef>
                  <c:f>Daten_Diagramme!$E$39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{221E93A5-6F82-492C-BB1E-9AB48F615A58}</c15:txfldGUID>
                      <c15:f>Daten_Diagramme!$E$39</c15:f>
                      <c15:dlblFieldTableCache>
                        <c:ptCount val="1"/>
                        <c:pt idx="0">
                          <c:v>-3.6</c:v>
                        </c:pt>
                      </c15:dlblFieldTableCache>
                    </c15:dlblFTEntry>
                  </c15:dlblFieldTable>
                  <c15:showDataLabelsRange val="0"/>
                </c:ext>
                <c:ext xmlns:c16="http://schemas.microsoft.com/office/drawing/2014/chart" uri="{C3380CC4-5D6E-409C-BE32-E72D297353CC}">
                  <c16:uniqueId val="{00000019-DAD4-425E-93D5-91A6A59919B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{C8BB0582-FF96-4595-B4F4-1F532E1607C8}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AD4-425E-93D5-91A6A59919B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{1A7A0FAF-DCCD-4017-94C7-CDD8F6BC4406}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AD4-425E-93D5-91A6A59919B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{4081D2A6-39D7-4A51-AA44-2FD54729D817}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AD4-425E-93D5-91A6A59919B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{4F1F876C-DCC2-480A-B793-61E20E3DF700}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AD4-425E-93D5-91A6A59919B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{D44E774B-81E6-460C-8609-90F35B3065F0}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AD4-425E-93D5-91A6A59919B7}"/>
                </c:ext>
              </c:extLst>
            </c:dLbl>
            <c:dLbl>
              <c:idx val="31"/>
              <c:tx>
                <c:strRef>
                  <c:f>Daten_Diagramme!$E$45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{B9617DCB-8C82-422D-B31F-A4481F5E4943}</c15:txfldGUID>
                      <c15:f>Daten_Diagramme!$E$45</c15:f>
                      <c15:dlblFieldTableCache>
                        <c:ptCount val="1"/>
                        <c:pt idx="0">
                          <c:v>-3.6</c:v>
                        </c:pt>
                      </c15:dlblFieldTableCache>
                    </c15:dlblFTEntry>
                  </c15:dlblFieldTable>
                  <c15:showDataLabelsRange val="0"/>
                </c:ext>
                <c:ext xmlns:c16="http://schemas.microsoft.com/office/drawing/2014/chart" uri="{C3380CC4-5D6E-409C-BE32-E72D297353CC}">
                  <c16:uniqueId val="{0000001F-DAD4-425E-93D5-91A6A59919B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-3.092239034566532</c:v>
                </c:pt>
                <c:pt idx="1">
                  <c:v>5.394190871369295</c:v>
                </c:pt>
                <c:pt idx="2">
                  <c:v>-9.375</c:v>
                </c:pt>
                <c:pt idx="3">
                  <c:v>1.1972274732199117</c:v>
                </c:pt>
                <c:pt idx="4">
                  <c:v>7.7262693156732896</c:v>
                </c:pt>
                <c:pt idx="5">
                  <c:v>-8.053691275167786</c:v>
                </c:pt>
                <c:pt idx="6">
                  <c:v>-3.5294117647058822</c:v>
                </c:pt>
                <c:pt idx="7">
                  <c:v>3.6622583926754833</c:v>
                </c:pt>
                <c:pt idx="8">
                  <c:v>-2.1821305841924397</c:v>
                </c:pt>
                <c:pt idx="9">
                  <c:v>-6.3856960408684547</c:v>
                </c:pt>
                <c:pt idx="10">
                  <c:v>-9.6478620194035205</c:v>
                </c:pt>
                <c:pt idx="11">
                  <c:v>-4.7393364928909953</c:v>
                </c:pt>
                <c:pt idx="12">
                  <c:v>-5.1282051282051286</c:v>
                </c:pt>
                <c:pt idx="13">
                  <c:v>-3.6636636636636637</c:v>
                </c:pt>
                <c:pt idx="14">
                  <c:v>-2.3571269735379143</c:v>
                </c:pt>
                <c:pt idx="15">
                  <c:v>-4.4444444444444446</c:v>
                </c:pt>
                <c:pt idx="16">
                  <c:v>7.5829383886255926</c:v>
                </c:pt>
                <c:pt idx="17">
                  <c:v>1.0374639769452449</c:v>
                </c:pt>
                <c:pt idx="18">
                  <c:v>-1.4253563390847712</c:v>
                </c:pt>
                <c:pt idx="19">
                  <c:v>-0.45685279187817257</c:v>
                </c:pt>
                <c:pt idx="20">
                  <c:v>-3.0272247054043073</c:v>
                </c:pt>
                <c:pt idx="21">
                  <c:v>0</c:v>
                </c:pt>
                <c:pt idx="23">
                  <c:v>5.394190871369295</c:v>
                </c:pt>
                <c:pt idx="24">
                  <c:v>1.7254313578394598</c:v>
                </c:pt>
                <c:pt idx="25">
                  <c:v>-3.5830525072726749</c:v>
                </c:pt>
              </c:numCache>
            </c:numRef>
          </c:val>
          <c:extLst>
            <c:ext xmlns:c16="http://schemas.microsoft.com/office/drawing/2014/chart" uri="{C3380CC4-5D6E-409C-BE32-E72D297353CC}">
              <c16:uniqueId val="{00000020-DAD4-425E-93D5-91A6A59919B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{D9239D15-C6A1-40D5-B5DA-AA84635F46E3}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AD4-425E-93D5-91A6A59919B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{6CC1979D-69BF-4014-A1D2-011A2C0BAED9}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AD4-425E-93D5-91A6A59919B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{E44CA9FC-4DC9-4F2F-B82F-25AE2024A967}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AD4-425E-93D5-91A6A59919B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{BA82DE22-88E6-468C-BC1D-793400FD4667}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AD4-425E-93D5-91A6A59919B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{2963A2A8-1C19-4224-9A53-B8BA25BD6D50}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AD4-425E-93D5-91A6A59919B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{4D6F4DCB-8B84-41B6-9206-FED8496AF223}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AD4-425E-93D5-91A6A59919B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{C9F028B0-C947-47AE-A79F-1655C7B223E8}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AD4-425E-93D5-91A6A59919B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{F51FD04D-277D-4573-960E-60C03F2F02B1}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AD4-425E-93D5-91A6A59919B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{A220F3CD-C728-43FA-9233-C2F669C0B415}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AD4-425E-93D5-91A6A59919B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{98E17BBE-4546-418B-8355-8B6B7BCEDE91}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AD4-425E-93D5-91A6A59919B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{B6448F48-84D2-494A-B17E-026601861FC0}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AD4-425E-93D5-91A6A59919B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{9A4CFF22-D953-4CDC-BE3D-0C01B69B0FE6}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AD4-425E-93D5-91A6A59919B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{87722BCF-E73B-40EA-A771-0617D243E5CF}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AD4-425E-93D5-91A6A59919B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{74CDA426-84DF-46ED-81C3-F887DB5B7753}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AD4-425E-93D5-91A6A59919B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{615CB2B9-7184-4970-91E7-D4B25F96ED54}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AD4-425E-93D5-91A6A59919B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{88879B83-0C3E-4352-9AA5-593EC50B62D1}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AD4-425E-93D5-91A6A59919B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{C0963E04-CD7F-4BE0-A3A0-A94C441CDE18}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AD4-425E-93D5-91A6A59919B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{4AA74AFC-E0EA-447C-B7FA-A35E655A3BF3}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AD4-425E-93D5-91A6A59919B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{BCCCC01E-24A3-46B8-A546-CF6FC86CB760}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AD4-425E-93D5-91A6A59919B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{72E2A2B3-8D0D-48A6-81C5-415010D741B0}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AD4-425E-93D5-91A6A59919B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{3A39EE11-667D-4658-BBD9-F08730D53E6A}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AD4-425E-93D5-91A6A59919B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{19F7DC99-00D5-4B60-89C2-D03997D9607D}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AD4-425E-93D5-91A6A59919B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{63360BF9-81A0-4666-94B9-BD5352567A45}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AD4-425E-93D5-91A6A59919B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{05229C7F-764B-43DE-8525-CCAA96B90D89}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AD4-425E-93D5-91A6A59919B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{B19975DE-0D6D-4EF3-80B5-048677129242}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AD4-425E-93D5-91A6A59919B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{375128A3-107F-40CE-9E26-810FEBA4ED4F}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AD4-425E-93D5-91A6A59919B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{95E82052-0062-4AEC-827D-5326F8719DBD}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AD4-425E-93D5-91A6A59919B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{682F2672-BAA4-4AD4-927D-31BB1E4D93AC}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AD4-425E-93D5-91A6A59919B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{E608A660-7933-4175-8EA5-1CEA784D6138}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AD4-425E-93D5-91A6A59919B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{F6722F06-0383-4D32-A34C-45D8F56BF14A}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AD4-425E-93D5-91A6A59919B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{F6D0CF6B-1EEE-41F5-A6CF-7328CE4D61E2}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AD4-425E-93D5-91A6A59919B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{3608959C-007D-4DA2-AB5F-C20A2BCD6991}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AD4-425E-93D5-91A6A59919B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AD4-425E-93D5-91A6A59919B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AD4-425E-93D5-91A6A59919B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{76A7AE6E-D78D-4D88-9CAF-79FDAA82CE41}</c15:txfldGUID>
                      <c15:f>Diagramm!$I$46</c15:f>
                      <c15:dlblFieldTableCache>
                        <c:ptCount val="1"/>
                      </c15:dlblFieldTableCache>
                    </c15:dlblFTEntry>
                  </c15:dlblFieldTable>
                  <c15:showDataLabelsRange val="0"/>
                </c:ext>
                <c:ext xmlns:c16="http://schemas.microsoft.com/office/drawing/2014/chart" uri="{C3380CC4-5D6E-409C-BE32-E72D297353CC}">
                  <c16:uniqueId val="{00000000-CC47-4826-A8AA-6BA64A60405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{AB26A164-A27F-48DB-A50C-B037C0171FCA}</c15:txfldGUID>
                      <c15:f>Diagramm!$I$47</c15:f>
                      <c15:dlblFieldTableCache>
                        <c:ptCount val="1"/>
                      </c15:dlblFieldTableCache>
                    </c15:dlblFTEntry>
                  </c15:dlblFieldTable>
                  <c15:showDataLabelsRange val="0"/>
                </c:ext>
                <c:ext xmlns:c16="http://schemas.microsoft.com/office/drawing/2014/chart" uri="{C3380CC4-5D6E-409C-BE32-E72D297353CC}">
                  <c16:uniqueId val="{00000001-CC47-4826-A8AA-6BA64A60405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{84493290-A2A0-4816-9C25-1A9ED11AE692}</c15:txfldGUID>
                      <c15:f>Diagramm!$I$48</c15:f>
                      <c15:dlblFieldTableCache>
                        <c:ptCount val="1"/>
                      </c15:dlblFieldTableCache>
                    </c15:dlblFTEntry>
                  </c15:dlblFieldTable>
                  <c15:showDataLabelsRange val="0"/>
                </c:ext>
                <c:ext xmlns:c16="http://schemas.microsoft.com/office/drawing/2014/chart" uri="{C3380CC4-5D6E-409C-BE32-E72D297353CC}">
                  <c16:uniqueId val="{00000002-CC47-4826-A8AA-6BA64A60405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{17081BEE-2E49-4756-87F6-DE50D77F8715}</c15:txfldGUID>
                      <c15:f>Diagramm!$I$49</c15:f>
                      <c15:dlblFieldTableCache>
                        <c:ptCount val="1"/>
                      </c15:dlblFieldTableCache>
                    </c15:dlblFTEntry>
                  </c15:dlblFieldTable>
                  <c15:showDataLabelsRange val="0"/>
                </c:ext>
                <c:ext xmlns:c16="http://schemas.microsoft.com/office/drawing/2014/chart" uri="{C3380CC4-5D6E-409C-BE32-E72D297353CC}">
                  <c16:uniqueId val="{00000003-CC47-4826-A8AA-6BA64A60405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{D3991305-1D58-430E-89FF-0837AE9501B7}</c15:txfldGUID>
                      <c15:f>Diagramm!$I$50</c15:f>
                      <c15:dlblFieldTableCache>
                        <c:ptCount val="1"/>
                      </c15:dlblFieldTableCache>
                    </c15:dlblFTEntry>
                  </c15:dlblFieldTable>
                  <c15:showDataLabelsRange val="0"/>
                </c:ext>
                <c:ext xmlns:c16="http://schemas.microsoft.com/office/drawing/2014/chart" uri="{C3380CC4-5D6E-409C-BE32-E72D297353CC}">
                  <c16:uniqueId val="{00000004-CC47-4826-A8AA-6BA64A60405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{CF101097-F411-4AC8-9C41-1E42BD53F3A1}</c15:txfldGUID>
                      <c15:f>Diagramm!$I$51</c15:f>
                      <c15:dlblFieldTableCache>
                        <c:ptCount val="1"/>
                      </c15:dlblFieldTableCache>
                    </c15:dlblFTEntry>
                  </c15:dlblFieldTable>
                  <c15:showDataLabelsRange val="0"/>
                </c:ext>
                <c:ext xmlns:c16="http://schemas.microsoft.com/office/drawing/2014/chart" uri="{C3380CC4-5D6E-409C-BE32-E72D297353CC}">
                  <c16:uniqueId val="{00000005-CC47-4826-A8AA-6BA64A60405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{9D02BB04-9FF3-4FEA-AC20-2585482E1911}</c15:txfldGUID>
                      <c15:f>Diagramm!$I$52</c15:f>
                      <c15:dlblFieldTableCache>
                        <c:ptCount val="1"/>
                      </c15:dlblFieldTableCache>
                    </c15:dlblFTEntry>
                  </c15:dlblFieldTable>
                  <c15:showDataLabelsRange val="0"/>
                </c:ext>
                <c:ext xmlns:c16="http://schemas.microsoft.com/office/drawing/2014/chart" uri="{C3380CC4-5D6E-409C-BE32-E72D297353CC}">
                  <c16:uniqueId val="{00000006-CC47-4826-A8AA-6BA64A60405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{4C325892-2600-4439-B720-6CE77CE4B9A9}</c15:txfldGUID>
                      <c15:f>Diagramm!$I$53</c15:f>
                      <c15:dlblFieldTableCache>
                        <c:ptCount val="1"/>
                      </c15:dlblFieldTableCache>
                    </c15:dlblFTEntry>
                  </c15:dlblFieldTable>
                  <c15:showDataLabelsRange val="0"/>
                </c:ext>
                <c:ext xmlns:c16="http://schemas.microsoft.com/office/drawing/2014/chart" uri="{C3380CC4-5D6E-409C-BE32-E72D297353CC}">
                  <c16:uniqueId val="{00000007-CC47-4826-A8AA-6BA64A60405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{4AE3DF35-C3D2-4507-AAC5-E2D99E39D0E2}</c15:txfldGUID>
                      <c15:f>Diagramm!$I$54</c15:f>
                      <c15:dlblFieldTableCache>
                        <c:ptCount val="1"/>
                      </c15:dlblFieldTableCache>
                    </c15:dlblFTEntry>
                  </c15:dlblFieldTable>
                  <c15:showDataLabelsRange val="0"/>
                </c:ext>
                <c:ext xmlns:c16="http://schemas.microsoft.com/office/drawing/2014/chart" uri="{C3380CC4-5D6E-409C-BE32-E72D297353CC}">
                  <c16:uniqueId val="{00000008-CC47-4826-A8AA-6BA64A60405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{2A878819-7ABE-45D9-91D8-FFB6637B1650}</c15:txfldGUID>
                      <c15:f>Diagramm!$I$55</c15:f>
                      <c15:dlblFieldTableCache>
                        <c:ptCount val="1"/>
                      </c15:dlblFieldTableCache>
                    </c15:dlblFTEntry>
                  </c15:dlblFieldTable>
                  <c15:showDataLabelsRange val="0"/>
                </c:ext>
                <c:ext xmlns:c16="http://schemas.microsoft.com/office/drawing/2014/chart" uri="{C3380CC4-5D6E-409C-BE32-E72D297353CC}">
                  <c16:uniqueId val="{00000009-CC47-4826-A8AA-6BA64A60405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{31ECF82E-0CE0-430F-BDF7-28282E6FA237}</c15:txfldGUID>
                      <c15:f>Diagramm!$I$56</c15:f>
                      <c15:dlblFieldTableCache>
                        <c:ptCount val="1"/>
                      </c15:dlblFieldTableCache>
                    </c15:dlblFTEntry>
                  </c15:dlblFieldTable>
                  <c15:showDataLabelsRange val="0"/>
                </c:ext>
                <c:ext xmlns:c16="http://schemas.microsoft.com/office/drawing/2014/chart" uri="{C3380CC4-5D6E-409C-BE32-E72D297353CC}">
                  <c16:uniqueId val="{0000000A-CC47-4826-A8AA-6BA64A60405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{0687F570-C07C-463F-BF65-B7D30B179836}</c15:txfldGUID>
                      <c15:f>Diagramm!$I$57</c15:f>
                      <c15:dlblFieldTableCache>
                        <c:ptCount val="1"/>
                      </c15:dlblFieldTableCache>
                    </c15:dlblFTEntry>
                  </c15:dlblFieldTable>
                  <c15:showDataLabelsRange val="0"/>
                </c:ext>
                <c:ext xmlns:c16="http://schemas.microsoft.com/office/drawing/2014/chart" uri="{C3380CC4-5D6E-409C-BE32-E72D297353CC}">
                  <c16:uniqueId val="{0000000B-CC47-4826-A8AA-6BA64A60405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{695F916E-9FB3-4DCE-90AD-EF23886B4416}</c15:txfldGUID>
                      <c15:f>Diagramm!$I$58</c15:f>
                      <c15:dlblFieldTableCache>
                        <c:ptCount val="1"/>
                      </c15:dlblFieldTableCache>
                    </c15:dlblFTEntry>
                  </c15:dlblFieldTable>
                  <c15:showDataLabelsRange val="0"/>
                </c:ext>
                <c:ext xmlns:c16="http://schemas.microsoft.com/office/drawing/2014/chart" uri="{C3380CC4-5D6E-409C-BE32-E72D297353CC}">
                  <c16:uniqueId val="{0000000C-CC47-4826-A8AA-6BA64A60405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{3C1310DB-0525-4E03-B7CE-59D335A1F446}</c15:txfldGUID>
                      <c15:f>Diagramm!$I$59</c15:f>
                      <c15:dlblFieldTableCache>
                        <c:ptCount val="1"/>
                      </c15:dlblFieldTableCache>
                    </c15:dlblFTEntry>
                  </c15:dlblFieldTable>
                  <c15:showDataLabelsRange val="0"/>
                </c:ext>
                <c:ext xmlns:c16="http://schemas.microsoft.com/office/drawing/2014/chart" uri="{C3380CC4-5D6E-409C-BE32-E72D297353CC}">
                  <c16:uniqueId val="{0000000D-CC47-4826-A8AA-6BA64A60405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{CCDECD7C-80C1-4E74-8918-9406CAFEC80B}</c15:txfldGUID>
                      <c15:f>Diagramm!$I$60</c15:f>
                      <c15:dlblFieldTableCache>
                        <c:ptCount val="1"/>
                      </c15:dlblFieldTableCache>
                    </c15:dlblFTEntry>
                  </c15:dlblFieldTable>
                  <c15:showDataLabelsRange val="0"/>
                </c:ext>
                <c:ext xmlns:c16="http://schemas.microsoft.com/office/drawing/2014/chart" uri="{C3380CC4-5D6E-409C-BE32-E72D297353CC}">
                  <c16:uniqueId val="{0000000E-CC47-4826-A8AA-6BA64A60405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{AEA0CB2B-8172-413F-B7B0-C55D4AB116C8}</c15:txfldGUID>
                      <c15:f>Diagramm!$I$61</c15:f>
                      <c15:dlblFieldTableCache>
                        <c:ptCount val="1"/>
                      </c15:dlblFieldTableCache>
                    </c15:dlblFTEntry>
                  </c15:dlblFieldTable>
                  <c15:showDataLabelsRange val="0"/>
                </c:ext>
                <c:ext xmlns:c16="http://schemas.microsoft.com/office/drawing/2014/chart" uri="{C3380CC4-5D6E-409C-BE32-E72D297353CC}">
                  <c16:uniqueId val="{0000000F-CC47-4826-A8AA-6BA64A60405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{D5070FD9-9708-4BA3-A693-2A6561F8993D}</c15:txfldGUID>
                      <c15:f>Diagramm!$I$62</c15:f>
                      <c15:dlblFieldTableCache>
                        <c:ptCount val="1"/>
                      </c15:dlblFieldTableCache>
                    </c15:dlblFTEntry>
                  </c15:dlblFieldTable>
                  <c15:showDataLabelsRange val="0"/>
                </c:ext>
                <c:ext xmlns:c16="http://schemas.microsoft.com/office/drawing/2014/chart" uri="{C3380CC4-5D6E-409C-BE32-E72D297353CC}">
                  <c16:uniqueId val="{00000010-CC47-4826-A8AA-6BA64A60405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{9C32241F-6611-418A-8793-75A803BEC402}</c15:txfldGUID>
                      <c15:f>Diagramm!$I$63</c15:f>
                      <c15:dlblFieldTableCache>
                        <c:ptCount val="1"/>
                      </c15:dlblFieldTableCache>
                    </c15:dlblFTEntry>
                  </c15:dlblFieldTable>
                  <c15:showDataLabelsRange val="0"/>
                </c:ext>
                <c:ext xmlns:c16="http://schemas.microsoft.com/office/drawing/2014/chart" uri="{C3380CC4-5D6E-409C-BE32-E72D297353CC}">
                  <c16:uniqueId val="{00000011-CC47-4826-A8AA-6BA64A60405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{0B5825E9-B803-4159-AB7C-DDE0676D2D1F}</c15:txfldGUID>
                      <c15:f>Diagramm!$I$64</c15:f>
                      <c15:dlblFieldTableCache>
                        <c:ptCount val="1"/>
                      </c15:dlblFieldTableCache>
                    </c15:dlblFTEntry>
                  </c15:dlblFieldTable>
                  <c15:showDataLabelsRange val="0"/>
                </c:ext>
                <c:ext xmlns:c16="http://schemas.microsoft.com/office/drawing/2014/chart" uri="{C3380CC4-5D6E-409C-BE32-E72D297353CC}">
                  <c16:uniqueId val="{00000012-CC47-4826-A8AA-6BA64A60405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{28DC2A12-DF54-4A97-8C48-211FD44C9346}</c15:txfldGUID>
                      <c15:f>Diagramm!$I$65</c15:f>
                      <c15:dlblFieldTableCache>
                        <c:ptCount val="1"/>
                      </c15:dlblFieldTableCache>
                    </c15:dlblFTEntry>
                  </c15:dlblFieldTable>
                  <c15:showDataLabelsRange val="0"/>
                </c:ext>
                <c:ext xmlns:c16="http://schemas.microsoft.com/office/drawing/2014/chart" uri="{C3380CC4-5D6E-409C-BE32-E72D297353CC}">
                  <c16:uniqueId val="{00000013-CC47-4826-A8AA-6BA64A60405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{59D70F2A-DFB1-49CC-84E5-B9805539352D}</c15:txfldGUID>
                      <c15:f>Diagramm!$I$66</c15:f>
                      <c15:dlblFieldTableCache>
                        <c:ptCount val="1"/>
                      </c15:dlblFieldTableCache>
                    </c15:dlblFTEntry>
                  </c15:dlblFieldTable>
                  <c15:showDataLabelsRange val="0"/>
                </c:ext>
                <c:ext xmlns:c16="http://schemas.microsoft.com/office/drawing/2014/chart" uri="{C3380CC4-5D6E-409C-BE32-E72D297353CC}">
                  <c16:uniqueId val="{00000014-CC47-4826-A8AA-6BA64A60405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{EC076F92-F644-40EB-BBA2-B1B9D789CD18}</c15:txfldGUID>
                      <c15:f>Diagramm!$I$67</c15:f>
                      <c15:dlblFieldTableCache>
                        <c:ptCount val="1"/>
                      </c15:dlblFieldTableCache>
                    </c15:dlblFTEntry>
                  </c15:dlblFieldTable>
                  <c15:showDataLabelsRange val="0"/>
                </c:ext>
                <c:ext xmlns:c16="http://schemas.microsoft.com/office/drawing/2014/chart" uri="{C3380CC4-5D6E-409C-BE32-E72D297353CC}">
                  <c16:uniqueId val="{00000015-CC47-4826-A8AA-6BA64A60405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C47-4826-A8AA-6BA64A60405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{5CC76502-F7BF-455E-B951-68342548EEF1}</c15:txfldGUID>
                      <c15:f>Diagramm!$K$46</c15:f>
                      <c15:dlblFieldTableCache>
                        <c:ptCount val="1"/>
                      </c15:dlblFieldTableCache>
                    </c15:dlblFTEntry>
                  </c15:dlblFieldTable>
                  <c15:showDataLabelsRange val="0"/>
                </c:ext>
                <c:ext xmlns:c16="http://schemas.microsoft.com/office/drawing/2014/chart" uri="{C3380CC4-5D6E-409C-BE32-E72D297353CC}">
                  <c16:uniqueId val="{00000017-CC47-4826-A8AA-6BA64A60405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{C78399CE-6301-4052-9541-65955812766B}</c15:txfldGUID>
                      <c15:f>Diagramm!$K$47</c15:f>
                      <c15:dlblFieldTableCache>
                        <c:ptCount val="1"/>
                      </c15:dlblFieldTableCache>
                    </c15:dlblFTEntry>
                  </c15:dlblFieldTable>
                  <c15:showDataLabelsRange val="0"/>
                </c:ext>
                <c:ext xmlns:c16="http://schemas.microsoft.com/office/drawing/2014/chart" uri="{C3380CC4-5D6E-409C-BE32-E72D297353CC}">
                  <c16:uniqueId val="{00000018-CC47-4826-A8AA-6BA64A60405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{AE92F0BA-C81C-4AA6-A284-049125E73B3A}</c15:txfldGUID>
                      <c15:f>Diagramm!$K$48</c15:f>
                      <c15:dlblFieldTableCache>
                        <c:ptCount val="1"/>
                      </c15:dlblFieldTableCache>
                    </c15:dlblFTEntry>
                  </c15:dlblFieldTable>
                  <c15:showDataLabelsRange val="0"/>
                </c:ext>
                <c:ext xmlns:c16="http://schemas.microsoft.com/office/drawing/2014/chart" uri="{C3380CC4-5D6E-409C-BE32-E72D297353CC}">
                  <c16:uniqueId val="{00000019-CC47-4826-A8AA-6BA64A60405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{C8D9681C-D10F-4258-9768-04CEAB866C21}</c15:txfldGUID>
                      <c15:f>Diagramm!$K$49</c15:f>
                      <c15:dlblFieldTableCache>
                        <c:ptCount val="1"/>
                      </c15:dlblFieldTableCache>
                    </c15:dlblFTEntry>
                  </c15:dlblFieldTable>
                  <c15:showDataLabelsRange val="0"/>
                </c:ext>
                <c:ext xmlns:c16="http://schemas.microsoft.com/office/drawing/2014/chart" uri="{C3380CC4-5D6E-409C-BE32-E72D297353CC}">
                  <c16:uniqueId val="{0000001A-CC47-4826-A8AA-6BA64A60405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{A0619779-A34C-46EC-B790-2640C0DA40F4}</c15:txfldGUID>
                      <c15:f>Diagramm!$K$50</c15:f>
                      <c15:dlblFieldTableCache>
                        <c:ptCount val="1"/>
                      </c15:dlblFieldTableCache>
                    </c15:dlblFTEntry>
                  </c15:dlblFieldTable>
                  <c15:showDataLabelsRange val="0"/>
                </c:ext>
                <c:ext xmlns:c16="http://schemas.microsoft.com/office/drawing/2014/chart" uri="{C3380CC4-5D6E-409C-BE32-E72D297353CC}">
                  <c16:uniqueId val="{0000001B-CC47-4826-A8AA-6BA64A60405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{57A932F3-CC35-4F00-A394-C7D325AC2003}</c15:txfldGUID>
                      <c15:f>Diagramm!$K$51</c15:f>
                      <c15:dlblFieldTableCache>
                        <c:ptCount val="1"/>
                      </c15:dlblFieldTableCache>
                    </c15:dlblFTEntry>
                  </c15:dlblFieldTable>
                  <c15:showDataLabelsRange val="0"/>
                </c:ext>
                <c:ext xmlns:c16="http://schemas.microsoft.com/office/drawing/2014/chart" uri="{C3380CC4-5D6E-409C-BE32-E72D297353CC}">
                  <c16:uniqueId val="{0000001C-CC47-4826-A8AA-6BA64A60405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{BAB174BD-5B64-4CBF-8B5D-C2EE6954BF30}</c15:txfldGUID>
                      <c15:f>Diagramm!$K$52</c15:f>
                      <c15:dlblFieldTableCache>
                        <c:ptCount val="1"/>
                      </c15:dlblFieldTableCache>
                    </c15:dlblFTEntry>
                  </c15:dlblFieldTable>
                  <c15:showDataLabelsRange val="0"/>
                </c:ext>
                <c:ext xmlns:c16="http://schemas.microsoft.com/office/drawing/2014/chart" uri="{C3380CC4-5D6E-409C-BE32-E72D297353CC}">
                  <c16:uniqueId val="{0000001D-CC47-4826-A8AA-6BA64A60405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{544CA64A-DBD3-4C2B-A616-C231ED98445F}</c15:txfldGUID>
                      <c15:f>Diagramm!$K$53</c15:f>
                      <c15:dlblFieldTableCache>
                        <c:ptCount val="1"/>
                      </c15:dlblFieldTableCache>
                    </c15:dlblFTEntry>
                  </c15:dlblFieldTable>
                  <c15:showDataLabelsRange val="0"/>
                </c:ext>
                <c:ext xmlns:c16="http://schemas.microsoft.com/office/drawing/2014/chart" uri="{C3380CC4-5D6E-409C-BE32-E72D297353CC}">
                  <c16:uniqueId val="{0000001E-CC47-4826-A8AA-6BA64A60405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{917C3C11-B87B-4858-AFE4-EDCB25635EEA}</c15:txfldGUID>
                      <c15:f>Diagramm!$K$54</c15:f>
                      <c15:dlblFieldTableCache>
                        <c:ptCount val="1"/>
                      </c15:dlblFieldTableCache>
                    </c15:dlblFTEntry>
                  </c15:dlblFieldTable>
                  <c15:showDataLabelsRange val="0"/>
                </c:ext>
                <c:ext xmlns:c16="http://schemas.microsoft.com/office/drawing/2014/chart" uri="{C3380CC4-5D6E-409C-BE32-E72D297353CC}">
                  <c16:uniqueId val="{0000001F-CC47-4826-A8AA-6BA64A60405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{A9FE80D7-04C8-425C-818B-CCF65C887DF2}</c15:txfldGUID>
                      <c15:f>Diagramm!$K$55</c15:f>
                      <c15:dlblFieldTableCache>
                        <c:ptCount val="1"/>
                      </c15:dlblFieldTableCache>
                    </c15:dlblFTEntry>
                  </c15:dlblFieldTable>
                  <c15:showDataLabelsRange val="0"/>
                </c:ext>
                <c:ext xmlns:c16="http://schemas.microsoft.com/office/drawing/2014/chart" uri="{C3380CC4-5D6E-409C-BE32-E72D297353CC}">
                  <c16:uniqueId val="{00000020-CC47-4826-A8AA-6BA64A60405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{EBC8EA2A-B9D6-49D9-93C9-AF939AB9D108}</c15:txfldGUID>
                      <c15:f>Diagramm!$K$56</c15:f>
                      <c15:dlblFieldTableCache>
                        <c:ptCount val="1"/>
                      </c15:dlblFieldTableCache>
                    </c15:dlblFTEntry>
                  </c15:dlblFieldTable>
                  <c15:showDataLabelsRange val="0"/>
                </c:ext>
                <c:ext xmlns:c16="http://schemas.microsoft.com/office/drawing/2014/chart" uri="{C3380CC4-5D6E-409C-BE32-E72D297353CC}">
                  <c16:uniqueId val="{00000021-CC47-4826-A8AA-6BA64A60405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{C184C9BF-42FB-4962-A89F-546878DF3FA5}</c15:txfldGUID>
                      <c15:f>Diagramm!$K$57</c15:f>
                      <c15:dlblFieldTableCache>
                        <c:ptCount val="1"/>
                      </c15:dlblFieldTableCache>
                    </c15:dlblFTEntry>
                  </c15:dlblFieldTable>
                  <c15:showDataLabelsRange val="0"/>
                </c:ext>
                <c:ext xmlns:c16="http://schemas.microsoft.com/office/drawing/2014/chart" uri="{C3380CC4-5D6E-409C-BE32-E72D297353CC}">
                  <c16:uniqueId val="{00000022-CC47-4826-A8AA-6BA64A60405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{091B2DFD-CA3B-4273-BD60-618C7362856A}</c15:txfldGUID>
                      <c15:f>Diagramm!$K$58</c15:f>
                      <c15:dlblFieldTableCache>
                        <c:ptCount val="1"/>
                      </c15:dlblFieldTableCache>
                    </c15:dlblFTEntry>
                  </c15:dlblFieldTable>
                  <c15:showDataLabelsRange val="0"/>
                </c:ext>
                <c:ext xmlns:c16="http://schemas.microsoft.com/office/drawing/2014/chart" uri="{C3380CC4-5D6E-409C-BE32-E72D297353CC}">
                  <c16:uniqueId val="{00000023-CC47-4826-A8AA-6BA64A60405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{FC79660B-8EBC-4A27-BC59-4A132FC0E080}</c15:txfldGUID>
                      <c15:f>Diagramm!$K$59</c15:f>
                      <c15:dlblFieldTableCache>
                        <c:ptCount val="1"/>
                      </c15:dlblFieldTableCache>
                    </c15:dlblFTEntry>
                  </c15:dlblFieldTable>
                  <c15:showDataLabelsRange val="0"/>
                </c:ext>
                <c:ext xmlns:c16="http://schemas.microsoft.com/office/drawing/2014/chart" uri="{C3380CC4-5D6E-409C-BE32-E72D297353CC}">
                  <c16:uniqueId val="{00000024-CC47-4826-A8AA-6BA64A60405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{705ABCF1-5A6D-4339-ADF5-EDA4E83AC048}</c15:txfldGUID>
                      <c15:f>Diagramm!$K$60</c15:f>
                      <c15:dlblFieldTableCache>
                        <c:ptCount val="1"/>
                      </c15:dlblFieldTableCache>
                    </c15:dlblFTEntry>
                  </c15:dlblFieldTable>
                  <c15:showDataLabelsRange val="0"/>
                </c:ext>
                <c:ext xmlns:c16="http://schemas.microsoft.com/office/drawing/2014/chart" uri="{C3380CC4-5D6E-409C-BE32-E72D297353CC}">
                  <c16:uniqueId val="{00000025-CC47-4826-A8AA-6BA64A60405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{4C6A898D-28A2-4817-B66F-71CF6BBC6DA6}</c15:txfldGUID>
                      <c15:f>Diagramm!$K$61</c15:f>
                      <c15:dlblFieldTableCache>
                        <c:ptCount val="1"/>
                      </c15:dlblFieldTableCache>
                    </c15:dlblFTEntry>
                  </c15:dlblFieldTable>
                  <c15:showDataLabelsRange val="0"/>
                </c:ext>
                <c:ext xmlns:c16="http://schemas.microsoft.com/office/drawing/2014/chart" uri="{C3380CC4-5D6E-409C-BE32-E72D297353CC}">
                  <c16:uniqueId val="{00000026-CC47-4826-A8AA-6BA64A60405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{B3E1AC1F-7A8A-41EC-B8D2-A63E139A787A}</c15:txfldGUID>
                      <c15:f>Diagramm!$K$62</c15:f>
                      <c15:dlblFieldTableCache>
                        <c:ptCount val="1"/>
                      </c15:dlblFieldTableCache>
                    </c15:dlblFTEntry>
                  </c15:dlblFieldTable>
                  <c15:showDataLabelsRange val="0"/>
                </c:ext>
                <c:ext xmlns:c16="http://schemas.microsoft.com/office/drawing/2014/chart" uri="{C3380CC4-5D6E-409C-BE32-E72D297353CC}">
                  <c16:uniqueId val="{00000027-CC47-4826-A8AA-6BA64A60405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{8E1FBA5F-7D97-4287-952D-8F3791EB4E62}</c15:txfldGUID>
                      <c15:f>Diagramm!$K$63</c15:f>
                      <c15:dlblFieldTableCache>
                        <c:ptCount val="1"/>
                      </c15:dlblFieldTableCache>
                    </c15:dlblFTEntry>
                  </c15:dlblFieldTable>
                  <c15:showDataLabelsRange val="0"/>
                </c:ext>
                <c:ext xmlns:c16="http://schemas.microsoft.com/office/drawing/2014/chart" uri="{C3380CC4-5D6E-409C-BE32-E72D297353CC}">
                  <c16:uniqueId val="{00000028-CC47-4826-A8AA-6BA64A60405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{8D86D62C-BD95-464F-BA18-16DD7207ADD0}</c15:txfldGUID>
                      <c15:f>Diagramm!$K$64</c15:f>
                      <c15:dlblFieldTableCache>
                        <c:ptCount val="1"/>
                      </c15:dlblFieldTableCache>
                    </c15:dlblFTEntry>
                  </c15:dlblFieldTable>
                  <c15:showDataLabelsRange val="0"/>
                </c:ext>
                <c:ext xmlns:c16="http://schemas.microsoft.com/office/drawing/2014/chart" uri="{C3380CC4-5D6E-409C-BE32-E72D297353CC}">
                  <c16:uniqueId val="{00000029-CC47-4826-A8AA-6BA64A60405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{A2B0DA39-387A-4BC9-8CAD-DA61394A2C7B}</c15:txfldGUID>
                      <c15:f>Diagramm!$K$65</c15:f>
                      <c15:dlblFieldTableCache>
                        <c:ptCount val="1"/>
                      </c15:dlblFieldTableCache>
                    </c15:dlblFTEntry>
                  </c15:dlblFieldTable>
                  <c15:showDataLabelsRange val="0"/>
                </c:ext>
                <c:ext xmlns:c16="http://schemas.microsoft.com/office/drawing/2014/chart" uri="{C3380CC4-5D6E-409C-BE32-E72D297353CC}">
                  <c16:uniqueId val="{0000002A-CC47-4826-A8AA-6BA64A60405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{2C60B583-9C88-4325-86EC-6EF268C38484}</c15:txfldGUID>
                      <c15:f>Diagramm!$K$66</c15:f>
                      <c15:dlblFieldTableCache>
                        <c:ptCount val="1"/>
                      </c15:dlblFieldTableCache>
                    </c15:dlblFTEntry>
                  </c15:dlblFieldTable>
                  <c15:showDataLabelsRange val="0"/>
                </c:ext>
                <c:ext xmlns:c16="http://schemas.microsoft.com/office/drawing/2014/chart" uri="{C3380CC4-5D6E-409C-BE32-E72D297353CC}">
                  <c16:uniqueId val="{0000002B-CC47-4826-A8AA-6BA64A60405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{F5D5570B-BCF1-4220-BC32-2FA8515844DC}</c15:txfldGUID>
                      <c15:f>Diagramm!$K$67</c15:f>
                      <c15:dlblFieldTableCache>
                        <c:ptCount val="1"/>
                      </c15:dlblFieldTableCache>
                    </c15:dlblFTEntry>
                  </c15:dlblFieldTable>
                  <c15:showDataLabelsRange val="0"/>
                </c:ext>
                <c:ext xmlns:c16="http://schemas.microsoft.com/office/drawing/2014/chart" uri="{C3380CC4-5D6E-409C-BE32-E72D297353CC}">
                  <c16:uniqueId val="{0000002C-CC47-4826-A8AA-6BA64A60405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C47-4826-A8AA-6BA64A60405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{3A15BAEE-DB54-4B11-A3B4-B31BCE803B99}</c15:txfldGUID>
                      <c15:f>Diagramm!$J$46</c15:f>
                      <c15:dlblFieldTableCache>
                        <c:ptCount val="1"/>
                      </c15:dlblFieldTableCache>
                    </c15:dlblFTEntry>
                  </c15:dlblFieldTable>
                  <c15:showDataLabelsRange val="0"/>
                </c:ext>
                <c:ext xmlns:c16="http://schemas.microsoft.com/office/drawing/2014/chart" uri="{C3380CC4-5D6E-409C-BE32-E72D297353CC}">
                  <c16:uniqueId val="{0000002E-CC47-4826-A8AA-6BA64A60405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{6B9F4B33-E43F-4708-B18D-8C55EB7D3426}</c15:txfldGUID>
                      <c15:f>Diagramm!$J$47</c15:f>
                      <c15:dlblFieldTableCache>
                        <c:ptCount val="1"/>
                      </c15:dlblFieldTableCache>
                    </c15:dlblFTEntry>
                  </c15:dlblFieldTable>
                  <c15:showDataLabelsRange val="0"/>
                </c:ext>
                <c:ext xmlns:c16="http://schemas.microsoft.com/office/drawing/2014/chart" uri="{C3380CC4-5D6E-409C-BE32-E72D297353CC}">
                  <c16:uniqueId val="{0000002F-CC47-4826-A8AA-6BA64A60405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{91415490-DA16-4C88-B4C7-8C99534F3B75}</c15:txfldGUID>
                      <c15:f>Diagramm!$J$48</c15:f>
                      <c15:dlblFieldTableCache>
                        <c:ptCount val="1"/>
                      </c15:dlblFieldTableCache>
                    </c15:dlblFTEntry>
                  </c15:dlblFieldTable>
                  <c15:showDataLabelsRange val="0"/>
                </c:ext>
                <c:ext xmlns:c16="http://schemas.microsoft.com/office/drawing/2014/chart" uri="{C3380CC4-5D6E-409C-BE32-E72D297353CC}">
                  <c16:uniqueId val="{00000030-CC47-4826-A8AA-6BA64A60405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{A19AA733-BCA8-4E59-A1F8-3BBF15394F0F}</c15:txfldGUID>
                      <c15:f>Diagramm!$J$49</c15:f>
                      <c15:dlblFieldTableCache>
                        <c:ptCount val="1"/>
                      </c15:dlblFieldTableCache>
                    </c15:dlblFTEntry>
                  </c15:dlblFieldTable>
                  <c15:showDataLabelsRange val="0"/>
                </c:ext>
                <c:ext xmlns:c16="http://schemas.microsoft.com/office/drawing/2014/chart" uri="{C3380CC4-5D6E-409C-BE32-E72D297353CC}">
                  <c16:uniqueId val="{00000031-CC47-4826-A8AA-6BA64A60405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{0C5BACCC-58B1-4A16-9B67-955F5EBBF47A}</c15:txfldGUID>
                      <c15:f>Diagramm!$J$50</c15:f>
                      <c15:dlblFieldTableCache>
                        <c:ptCount val="1"/>
                      </c15:dlblFieldTableCache>
                    </c15:dlblFTEntry>
                  </c15:dlblFieldTable>
                  <c15:showDataLabelsRange val="0"/>
                </c:ext>
                <c:ext xmlns:c16="http://schemas.microsoft.com/office/drawing/2014/chart" uri="{C3380CC4-5D6E-409C-BE32-E72D297353CC}">
                  <c16:uniqueId val="{00000032-CC47-4826-A8AA-6BA64A60405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{B0CD5177-D410-49C7-9F2D-83BE6B0C7F2D}</c15:txfldGUID>
                      <c15:f>Diagramm!$J$51</c15:f>
                      <c15:dlblFieldTableCache>
                        <c:ptCount val="1"/>
                      </c15:dlblFieldTableCache>
                    </c15:dlblFTEntry>
                  </c15:dlblFieldTable>
                  <c15:showDataLabelsRange val="0"/>
                </c:ext>
                <c:ext xmlns:c16="http://schemas.microsoft.com/office/drawing/2014/chart" uri="{C3380CC4-5D6E-409C-BE32-E72D297353CC}">
                  <c16:uniqueId val="{00000033-CC47-4826-A8AA-6BA64A60405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{BCBE33A1-DF04-4F3D-8543-1D85A28B988E}</c15:txfldGUID>
                      <c15:f>Diagramm!$J$52</c15:f>
                      <c15:dlblFieldTableCache>
                        <c:ptCount val="1"/>
                      </c15:dlblFieldTableCache>
                    </c15:dlblFTEntry>
                  </c15:dlblFieldTable>
                  <c15:showDataLabelsRange val="0"/>
                </c:ext>
                <c:ext xmlns:c16="http://schemas.microsoft.com/office/drawing/2014/chart" uri="{C3380CC4-5D6E-409C-BE32-E72D297353CC}">
                  <c16:uniqueId val="{00000034-CC47-4826-A8AA-6BA64A60405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{538009CD-AF5B-4F0C-AC75-360A15930063}</c15:txfldGUID>
                      <c15:f>Diagramm!$J$53</c15:f>
                      <c15:dlblFieldTableCache>
                        <c:ptCount val="1"/>
                      </c15:dlblFieldTableCache>
                    </c15:dlblFTEntry>
                  </c15:dlblFieldTable>
                  <c15:showDataLabelsRange val="0"/>
                </c:ext>
                <c:ext xmlns:c16="http://schemas.microsoft.com/office/drawing/2014/chart" uri="{C3380CC4-5D6E-409C-BE32-E72D297353CC}">
                  <c16:uniqueId val="{00000035-CC47-4826-A8AA-6BA64A60405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{EEB4349A-12FC-438B-AC57-9ABA88A9AC68}</c15:txfldGUID>
                      <c15:f>Diagramm!$J$54</c15:f>
                      <c15:dlblFieldTableCache>
                        <c:ptCount val="1"/>
                      </c15:dlblFieldTableCache>
                    </c15:dlblFTEntry>
                  </c15:dlblFieldTable>
                  <c15:showDataLabelsRange val="0"/>
                </c:ext>
                <c:ext xmlns:c16="http://schemas.microsoft.com/office/drawing/2014/chart" uri="{C3380CC4-5D6E-409C-BE32-E72D297353CC}">
                  <c16:uniqueId val="{00000036-CC47-4826-A8AA-6BA64A60405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{3E937F15-E0F8-4169-9B8C-7000C06AE5C6}</c15:txfldGUID>
                      <c15:f>Diagramm!$J$55</c15:f>
                      <c15:dlblFieldTableCache>
                        <c:ptCount val="1"/>
                      </c15:dlblFieldTableCache>
                    </c15:dlblFTEntry>
                  </c15:dlblFieldTable>
                  <c15:showDataLabelsRange val="0"/>
                </c:ext>
                <c:ext xmlns:c16="http://schemas.microsoft.com/office/drawing/2014/chart" uri="{C3380CC4-5D6E-409C-BE32-E72D297353CC}">
                  <c16:uniqueId val="{00000037-CC47-4826-A8AA-6BA64A60405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{585495F1-8947-4305-AAA0-75A8EEFB6FED}</c15:txfldGUID>
                      <c15:f>Diagramm!$J$56</c15:f>
                      <c15:dlblFieldTableCache>
                        <c:ptCount val="1"/>
                      </c15:dlblFieldTableCache>
                    </c15:dlblFTEntry>
                  </c15:dlblFieldTable>
                  <c15:showDataLabelsRange val="0"/>
                </c:ext>
                <c:ext xmlns:c16="http://schemas.microsoft.com/office/drawing/2014/chart" uri="{C3380CC4-5D6E-409C-BE32-E72D297353CC}">
                  <c16:uniqueId val="{00000038-CC47-4826-A8AA-6BA64A60405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{A91B3A7D-1D7B-4DAB-9DF4-B66F2660BA82}</c15:txfldGUID>
                      <c15:f>Diagramm!$J$57</c15:f>
                      <c15:dlblFieldTableCache>
                        <c:ptCount val="1"/>
                      </c15:dlblFieldTableCache>
                    </c15:dlblFTEntry>
                  </c15:dlblFieldTable>
                  <c15:showDataLabelsRange val="0"/>
                </c:ext>
                <c:ext xmlns:c16="http://schemas.microsoft.com/office/drawing/2014/chart" uri="{C3380CC4-5D6E-409C-BE32-E72D297353CC}">
                  <c16:uniqueId val="{00000039-CC47-4826-A8AA-6BA64A60405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{D51CB143-FB85-4F8E-A4B7-5865F8829B9C}</c15:txfldGUID>
                      <c15:f>Diagramm!$J$58</c15:f>
                      <c15:dlblFieldTableCache>
                        <c:ptCount val="1"/>
                      </c15:dlblFieldTableCache>
                    </c15:dlblFTEntry>
                  </c15:dlblFieldTable>
                  <c15:showDataLabelsRange val="0"/>
                </c:ext>
                <c:ext xmlns:c16="http://schemas.microsoft.com/office/drawing/2014/chart" uri="{C3380CC4-5D6E-409C-BE32-E72D297353CC}">
                  <c16:uniqueId val="{0000003A-CC47-4826-A8AA-6BA64A60405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{43AC9406-4E3F-4E2D-BA20-4C7BDAD466B9}</c15:txfldGUID>
                      <c15:f>Diagramm!$J$59</c15:f>
                      <c15:dlblFieldTableCache>
                        <c:ptCount val="1"/>
                      </c15:dlblFieldTableCache>
                    </c15:dlblFTEntry>
                  </c15:dlblFieldTable>
                  <c15:showDataLabelsRange val="0"/>
                </c:ext>
                <c:ext xmlns:c16="http://schemas.microsoft.com/office/drawing/2014/chart" uri="{C3380CC4-5D6E-409C-BE32-E72D297353CC}">
                  <c16:uniqueId val="{0000003B-CC47-4826-A8AA-6BA64A60405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{36B344CE-7170-4FF3-9778-A9EFDE0AAD20}</c15:txfldGUID>
                      <c15:f>Diagramm!$J$60</c15:f>
                      <c15:dlblFieldTableCache>
                        <c:ptCount val="1"/>
                      </c15:dlblFieldTableCache>
                    </c15:dlblFTEntry>
                  </c15:dlblFieldTable>
                  <c15:showDataLabelsRange val="0"/>
                </c:ext>
                <c:ext xmlns:c16="http://schemas.microsoft.com/office/drawing/2014/chart" uri="{C3380CC4-5D6E-409C-BE32-E72D297353CC}">
                  <c16:uniqueId val="{0000003C-CC47-4826-A8AA-6BA64A60405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{FCD6C4A6-EA9D-46DA-B5F0-029995B8BBCB}</c15:txfldGUID>
                      <c15:f>Diagramm!$J$61</c15:f>
                      <c15:dlblFieldTableCache>
                        <c:ptCount val="1"/>
                      </c15:dlblFieldTableCache>
                    </c15:dlblFTEntry>
                  </c15:dlblFieldTable>
                  <c15:showDataLabelsRange val="0"/>
                </c:ext>
                <c:ext xmlns:c16="http://schemas.microsoft.com/office/drawing/2014/chart" uri="{C3380CC4-5D6E-409C-BE32-E72D297353CC}">
                  <c16:uniqueId val="{0000003D-CC47-4826-A8AA-6BA64A60405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{86C4DF83-3584-47B9-A3A6-0BA4ABAF324C}</c15:txfldGUID>
                      <c15:f>Diagramm!$J$62</c15:f>
                      <c15:dlblFieldTableCache>
                        <c:ptCount val="1"/>
                      </c15:dlblFieldTableCache>
                    </c15:dlblFTEntry>
                  </c15:dlblFieldTable>
                  <c15:showDataLabelsRange val="0"/>
                </c:ext>
                <c:ext xmlns:c16="http://schemas.microsoft.com/office/drawing/2014/chart" uri="{C3380CC4-5D6E-409C-BE32-E72D297353CC}">
                  <c16:uniqueId val="{0000003E-CC47-4826-A8AA-6BA64A60405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{E71370CD-47DD-4AB6-B754-DBE9B00E8DCC}</c15:txfldGUID>
                      <c15:f>Diagramm!$J$63</c15:f>
                      <c15:dlblFieldTableCache>
                        <c:ptCount val="1"/>
                      </c15:dlblFieldTableCache>
                    </c15:dlblFTEntry>
                  </c15:dlblFieldTable>
                  <c15:showDataLabelsRange val="0"/>
                </c:ext>
                <c:ext xmlns:c16="http://schemas.microsoft.com/office/drawing/2014/chart" uri="{C3380CC4-5D6E-409C-BE32-E72D297353CC}">
                  <c16:uniqueId val="{0000003F-CC47-4826-A8AA-6BA64A60405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{078CC7E1-BF09-4847-8800-838FA3EA9B8F}</c15:txfldGUID>
                      <c15:f>Diagramm!$J$64</c15:f>
                      <c15:dlblFieldTableCache>
                        <c:ptCount val="1"/>
                      </c15:dlblFieldTableCache>
                    </c15:dlblFTEntry>
                  </c15:dlblFieldTable>
                  <c15:showDataLabelsRange val="0"/>
                </c:ext>
                <c:ext xmlns:c16="http://schemas.microsoft.com/office/drawing/2014/chart" uri="{C3380CC4-5D6E-409C-BE32-E72D297353CC}">
                  <c16:uniqueId val="{00000040-CC47-4826-A8AA-6BA64A60405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{0470FD2D-E463-4623-AA05-5834B04D41F0}</c15:txfldGUID>
                      <c15:f>Diagramm!$J$65</c15:f>
                      <c15:dlblFieldTableCache>
                        <c:ptCount val="1"/>
                      </c15:dlblFieldTableCache>
                    </c15:dlblFTEntry>
                  </c15:dlblFieldTable>
                  <c15:showDataLabelsRange val="0"/>
                </c:ext>
                <c:ext xmlns:c16="http://schemas.microsoft.com/office/drawing/2014/chart" uri="{C3380CC4-5D6E-409C-BE32-E72D297353CC}">
                  <c16:uniqueId val="{00000041-CC47-4826-A8AA-6BA64A60405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{48A6F59D-35A5-4FF4-99DF-AAFA0AB6D683}</c15:txfldGUID>
                      <c15:f>Diagramm!$J$66</c15:f>
                      <c15:dlblFieldTableCache>
                        <c:ptCount val="1"/>
                      </c15:dlblFieldTableCache>
                    </c15:dlblFTEntry>
                  </c15:dlblFieldTable>
                  <c15:showDataLabelsRange val="0"/>
                </c:ext>
                <c:ext xmlns:c16="http://schemas.microsoft.com/office/drawing/2014/chart" uri="{C3380CC4-5D6E-409C-BE32-E72D297353CC}">
                  <c16:uniqueId val="{00000042-CC47-4826-A8AA-6BA64A60405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{335B123C-A3B8-421C-B463-DA0492FE87D2}</c15:txfldGUID>
                      <c15:f>Diagramm!$J$67</c15:f>
                      <c15:dlblFieldTableCache>
                        <c:ptCount val="1"/>
                      </c15:dlblFieldTableCache>
                    </c15:dlblFTEntry>
                  </c15:dlblFieldTable>
                  <c15:showDataLabelsRange val="0"/>
                </c:ext>
                <c:ext xmlns:c16="http://schemas.microsoft.com/office/drawing/2014/chart" uri="{C3380CC4-5D6E-409C-BE32-E72D297353CC}">
                  <c16:uniqueId val="{00000043-CC47-4826-A8AA-6BA64A60405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C47-4826-A8AA-6BA64A60405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6D-4E64-8DB5-726C3766639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6D-4E64-8DB5-726C3766639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6D-4E64-8DB5-726C3766639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6D-4E64-8DB5-726C3766639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6D-4E64-8DB5-726C3766639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6D-4E64-8DB5-726C3766639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56D-4E64-8DB5-726C3766639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6D-4E64-8DB5-726C3766639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56D-4E64-8DB5-726C3766639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56D-4E64-8DB5-726C3766639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56D-4E64-8DB5-726C3766639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56D-4E64-8DB5-726C3766639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56D-4E64-8DB5-726C3766639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6D-4E64-8DB5-726C3766639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56D-4E64-8DB5-726C3766639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6D-4E64-8DB5-726C3766639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56D-4E64-8DB5-726C3766639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56D-4E64-8DB5-726C3766639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56D-4E64-8DB5-726C3766639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56D-4E64-8DB5-726C3766639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56D-4E64-8DB5-726C3766639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56D-4E64-8DB5-726C376663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56D-4E64-8DB5-726C3766639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56D-4E64-8DB5-726C3766639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56D-4E64-8DB5-726C3766639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56D-4E64-8DB5-726C3766639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56D-4E64-8DB5-726C3766639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56D-4E64-8DB5-726C3766639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56D-4E64-8DB5-726C3766639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56D-4E64-8DB5-726C3766639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56D-4E64-8DB5-726C3766639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56D-4E64-8DB5-726C3766639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56D-4E64-8DB5-726C3766639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56D-4E64-8DB5-726C3766639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56D-4E64-8DB5-726C3766639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56D-4E64-8DB5-726C3766639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56D-4E64-8DB5-726C3766639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56D-4E64-8DB5-726C3766639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56D-4E64-8DB5-726C3766639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56D-4E64-8DB5-726C3766639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56D-4E64-8DB5-726C3766639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56D-4E64-8DB5-726C3766639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56D-4E64-8DB5-726C3766639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56D-4E64-8DB5-726C3766639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56D-4E64-8DB5-726C3766639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56D-4E64-8DB5-726C3766639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56D-4E64-8DB5-726C3766639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56D-4E64-8DB5-726C3766639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56D-4E64-8DB5-726C3766639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56D-4E64-8DB5-726C3766639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56D-4E64-8DB5-726C3766639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56D-4E64-8DB5-726C3766639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56D-4E64-8DB5-726C3766639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56D-4E64-8DB5-726C3766639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56D-4E64-8DB5-726C3766639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56D-4E64-8DB5-726C3766639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56D-4E64-8DB5-726C3766639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56D-4E64-8DB5-726C3766639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56D-4E64-8DB5-726C3766639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56D-4E64-8DB5-726C3766639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56D-4E64-8DB5-726C3766639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56D-4E64-8DB5-726C3766639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56D-4E64-8DB5-726C3766639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56D-4E64-8DB5-726C3766639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56D-4E64-8DB5-726C3766639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56D-4E64-8DB5-726C3766639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56D-4E64-8DB5-726C3766639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56D-4E64-8DB5-726C376663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56D-4E64-8DB5-726C3766639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100.91780821917808</c:v>
                </c:pt>
                <c:pt idx="2">
                  <c:v>102.41744772891133</c:v>
                </c:pt>
                <c:pt idx="3">
                  <c:v>101.73107426099494</c:v>
                </c:pt>
                <c:pt idx="4">
                  <c:v>102.36553713049747</c:v>
                </c:pt>
                <c:pt idx="5">
                  <c:v>102.99639509733238</c:v>
                </c:pt>
                <c:pt idx="6">
                  <c:v>104.49170872386446</c:v>
                </c:pt>
                <c:pt idx="7">
                  <c:v>104.06560922855084</c:v>
                </c:pt>
                <c:pt idx="8">
                  <c:v>103.9603460706561</c:v>
                </c:pt>
                <c:pt idx="9">
                  <c:v>105.02523431867338</c:v>
                </c:pt>
                <c:pt idx="10">
                  <c:v>106.32155731795241</c:v>
                </c:pt>
                <c:pt idx="11">
                  <c:v>106.09805335255949</c:v>
                </c:pt>
                <c:pt idx="12">
                  <c:v>106.04830569574621</c:v>
                </c:pt>
                <c:pt idx="13">
                  <c:v>106.74621485219899</c:v>
                </c:pt>
                <c:pt idx="14">
                  <c:v>108.55515501081472</c:v>
                </c:pt>
                <c:pt idx="15">
                  <c:v>108.24945926459986</c:v>
                </c:pt>
                <c:pt idx="16">
                  <c:v>108.00144196106704</c:v>
                </c:pt>
                <c:pt idx="17">
                  <c:v>109.02956020187456</c:v>
                </c:pt>
                <c:pt idx="18">
                  <c:v>110.77289113193945</c:v>
                </c:pt>
                <c:pt idx="19">
                  <c:v>110.89041095890411</c:v>
                </c:pt>
                <c:pt idx="20">
                  <c:v>110.23287671232877</c:v>
                </c:pt>
                <c:pt idx="21">
                  <c:v>110.62509012256669</c:v>
                </c:pt>
                <c:pt idx="22">
                  <c:v>112.49387166546502</c:v>
                </c:pt>
                <c:pt idx="23">
                  <c:v>112.25018024513338</c:v>
                </c:pt>
                <c:pt idx="24">
                  <c:v>111.65537130497476</c:v>
                </c:pt>
              </c:numCache>
            </c:numRef>
          </c:val>
          <c:smooth val="0"/>
          <c:extLst>
            <c:ext xmlns:c16="http://schemas.microsoft.com/office/drawing/2014/chart" uri="{C3380CC4-5D6E-409C-BE32-E72D297353CC}">
              <c16:uniqueId val="{00000000-B540-4459-A0AB-85B57954592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103.06083285357897</c:v>
                </c:pt>
                <c:pt idx="2">
                  <c:v>106.11207061984264</c:v>
                </c:pt>
                <c:pt idx="3">
                  <c:v>103.05123776626368</c:v>
                </c:pt>
                <c:pt idx="4">
                  <c:v>101.44885818460946</c:v>
                </c:pt>
                <c:pt idx="5">
                  <c:v>105.53636538092496</c:v>
                </c:pt>
                <c:pt idx="6">
                  <c:v>107.02360391479561</c:v>
                </c:pt>
                <c:pt idx="7">
                  <c:v>105.13337171368261</c:v>
                </c:pt>
                <c:pt idx="8">
                  <c:v>104.69199769717905</c:v>
                </c:pt>
                <c:pt idx="9">
                  <c:v>109.56630205334869</c:v>
                </c:pt>
                <c:pt idx="10">
                  <c:v>110.5833813087699</c:v>
                </c:pt>
                <c:pt idx="11">
                  <c:v>108.79869506812511</c:v>
                </c:pt>
                <c:pt idx="12">
                  <c:v>107.71445020149683</c:v>
                </c:pt>
                <c:pt idx="13">
                  <c:v>111.89790827096526</c:v>
                </c:pt>
                <c:pt idx="14">
                  <c:v>115.54404145077721</c:v>
                </c:pt>
                <c:pt idx="15">
                  <c:v>112.5503742084053</c:v>
                </c:pt>
                <c:pt idx="16">
                  <c:v>111.26463250815581</c:v>
                </c:pt>
                <c:pt idx="17">
                  <c:v>117.60698522356554</c:v>
                </c:pt>
                <c:pt idx="18">
                  <c:v>119.32450585300327</c:v>
                </c:pt>
                <c:pt idx="19">
                  <c:v>116.6090961427749</c:v>
                </c:pt>
                <c:pt idx="20">
                  <c:v>116.71464210324314</c:v>
                </c:pt>
                <c:pt idx="21">
                  <c:v>121.76165803108809</c:v>
                </c:pt>
                <c:pt idx="22">
                  <c:v>125.57090769526002</c:v>
                </c:pt>
                <c:pt idx="23">
                  <c:v>122.81711763577047</c:v>
                </c:pt>
                <c:pt idx="24">
                  <c:v>117.45346382652082</c:v>
                </c:pt>
              </c:numCache>
            </c:numRef>
          </c:val>
          <c:smooth val="0"/>
          <c:extLst>
            <c:ext xmlns:c16="http://schemas.microsoft.com/office/drawing/2014/chart" uri="{C3380CC4-5D6E-409C-BE32-E72D297353CC}">
              <c16:uniqueId val="{00000001-B540-4459-A0AB-85B57954592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102.76116463130754</c:v>
                </c:pt>
                <c:pt idx="2">
                  <c:v>101.04215163127171</c:v>
                </c:pt>
                <c:pt idx="3">
                  <c:v>101.09587078752283</c:v>
                </c:pt>
                <c:pt idx="4">
                  <c:v>96.476023349926592</c:v>
                </c:pt>
                <c:pt idx="5">
                  <c:v>99.358951402069977</c:v>
                </c:pt>
                <c:pt idx="6">
                  <c:v>97.396411560362424</c:v>
                </c:pt>
                <c:pt idx="7">
                  <c:v>97.90853418328976</c:v>
                </c:pt>
                <c:pt idx="8">
                  <c:v>96.988145972853928</c:v>
                </c:pt>
                <c:pt idx="9">
                  <c:v>99.652616122909436</c:v>
                </c:pt>
                <c:pt idx="10">
                  <c:v>96.225333954088029</c:v>
                </c:pt>
                <c:pt idx="11">
                  <c:v>96.501092289510439</c:v>
                </c:pt>
                <c:pt idx="12">
                  <c:v>95.258389141567875</c:v>
                </c:pt>
                <c:pt idx="13">
                  <c:v>98.445725745800956</c:v>
                </c:pt>
                <c:pt idx="14">
                  <c:v>95.834974751996555</c:v>
                </c:pt>
                <c:pt idx="15">
                  <c:v>95.910181570748136</c:v>
                </c:pt>
                <c:pt idx="16">
                  <c:v>94.226981341546406</c:v>
                </c:pt>
                <c:pt idx="17">
                  <c:v>96.662249758263798</c:v>
                </c:pt>
                <c:pt idx="18">
                  <c:v>93.499982093614591</c:v>
                </c:pt>
                <c:pt idx="19">
                  <c:v>93.467750599863905</c:v>
                </c:pt>
                <c:pt idx="20">
                  <c:v>92.056727429001185</c:v>
                </c:pt>
                <c:pt idx="21">
                  <c:v>94.57436521863697</c:v>
                </c:pt>
                <c:pt idx="22">
                  <c:v>91.30465924148551</c:v>
                </c:pt>
                <c:pt idx="23">
                  <c:v>91.351215843569818</c:v>
                </c:pt>
                <c:pt idx="24">
                  <c:v>87.587293628908071</c:v>
                </c:pt>
              </c:numCache>
            </c:numRef>
          </c:val>
          <c:smooth val="0"/>
          <c:extLst>
            <c:ext xmlns:c16="http://schemas.microsoft.com/office/drawing/2014/chart" uri="{C3380CC4-5D6E-409C-BE32-E72D297353CC}">
              <c16:uniqueId val="{00000002-B540-4459-A0AB-85B57954592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540-4459-A0AB-85B579545923}"/>
                </c:ext>
              </c:extLst>
            </c:dLbl>
            <c:dLbl>
              <c:idx val="1"/>
              <c:delete val="1"/>
              <c:extLst>
                <c:ext xmlns:c15="http://schemas.microsoft.com/office/drawing/2012/chart" uri="{CE6537A1-D6FC-4f65-9D91-7224C49458BB}"/>
                <c:ext xmlns:c16="http://schemas.microsoft.com/office/drawing/2014/chart" uri="{C3380CC4-5D6E-409C-BE32-E72D297353CC}">
                  <c16:uniqueId val="{00000004-B540-4459-A0AB-85B579545923}"/>
                </c:ext>
              </c:extLst>
            </c:dLbl>
            <c:dLbl>
              <c:idx val="2"/>
              <c:delete val="1"/>
              <c:extLst>
                <c:ext xmlns:c15="http://schemas.microsoft.com/office/drawing/2012/chart" uri="{CE6537A1-D6FC-4f65-9D91-7224C49458BB}"/>
                <c:ext xmlns:c16="http://schemas.microsoft.com/office/drawing/2014/chart" uri="{C3380CC4-5D6E-409C-BE32-E72D297353CC}">
                  <c16:uniqueId val="{00000005-B540-4459-A0AB-85B579545923}"/>
                </c:ext>
              </c:extLst>
            </c:dLbl>
            <c:dLbl>
              <c:idx val="3"/>
              <c:delete val="1"/>
              <c:extLst>
                <c:ext xmlns:c15="http://schemas.microsoft.com/office/drawing/2012/chart" uri="{CE6537A1-D6FC-4f65-9D91-7224C49458BB}"/>
                <c:ext xmlns:c16="http://schemas.microsoft.com/office/drawing/2014/chart" uri="{C3380CC4-5D6E-409C-BE32-E72D297353CC}">
                  <c16:uniqueId val="{00000006-B540-4459-A0AB-85B579545923}"/>
                </c:ext>
              </c:extLst>
            </c:dLbl>
            <c:dLbl>
              <c:idx val="4"/>
              <c:delete val="1"/>
              <c:extLst>
                <c:ext xmlns:c15="http://schemas.microsoft.com/office/drawing/2012/chart" uri="{CE6537A1-D6FC-4f65-9D91-7224C49458BB}"/>
                <c:ext xmlns:c16="http://schemas.microsoft.com/office/drawing/2014/chart" uri="{C3380CC4-5D6E-409C-BE32-E72D297353CC}">
                  <c16:uniqueId val="{00000007-B540-4459-A0AB-85B579545923}"/>
                </c:ext>
              </c:extLst>
            </c:dLbl>
            <c:dLbl>
              <c:idx val="5"/>
              <c:delete val="1"/>
              <c:extLst>
                <c:ext xmlns:c15="http://schemas.microsoft.com/office/drawing/2012/chart" uri="{CE6537A1-D6FC-4f65-9D91-7224C49458BB}"/>
                <c:ext xmlns:c16="http://schemas.microsoft.com/office/drawing/2014/chart" uri="{C3380CC4-5D6E-409C-BE32-E72D297353CC}">
                  <c16:uniqueId val="{00000008-B540-4459-A0AB-85B579545923}"/>
                </c:ext>
              </c:extLst>
            </c:dLbl>
            <c:dLbl>
              <c:idx val="6"/>
              <c:delete val="1"/>
              <c:extLst>
                <c:ext xmlns:c15="http://schemas.microsoft.com/office/drawing/2012/chart" uri="{CE6537A1-D6FC-4f65-9D91-7224C49458BB}"/>
                <c:ext xmlns:c16="http://schemas.microsoft.com/office/drawing/2014/chart" uri="{C3380CC4-5D6E-409C-BE32-E72D297353CC}">
                  <c16:uniqueId val="{00000009-B540-4459-A0AB-85B579545923}"/>
                </c:ext>
              </c:extLst>
            </c:dLbl>
            <c:dLbl>
              <c:idx val="7"/>
              <c:delete val="1"/>
              <c:extLst>
                <c:ext xmlns:c15="http://schemas.microsoft.com/office/drawing/2012/chart" uri="{CE6537A1-D6FC-4f65-9D91-7224C49458BB}"/>
                <c:ext xmlns:c16="http://schemas.microsoft.com/office/drawing/2014/chart" uri="{C3380CC4-5D6E-409C-BE32-E72D297353CC}">
                  <c16:uniqueId val="{0000000A-B540-4459-A0AB-85B579545923}"/>
                </c:ext>
              </c:extLst>
            </c:dLbl>
            <c:dLbl>
              <c:idx val="8"/>
              <c:delete val="1"/>
              <c:extLst>
                <c:ext xmlns:c15="http://schemas.microsoft.com/office/drawing/2012/chart" uri="{CE6537A1-D6FC-4f65-9D91-7224C49458BB}"/>
                <c:ext xmlns:c16="http://schemas.microsoft.com/office/drawing/2014/chart" uri="{C3380CC4-5D6E-409C-BE32-E72D297353CC}">
                  <c16:uniqueId val="{0000000B-B540-4459-A0AB-85B579545923}"/>
                </c:ext>
              </c:extLst>
            </c:dLbl>
            <c:dLbl>
              <c:idx val="9"/>
              <c:delete val="1"/>
              <c:extLst>
                <c:ext xmlns:c15="http://schemas.microsoft.com/office/drawing/2012/chart" uri="{CE6537A1-D6FC-4f65-9D91-7224C49458BB}"/>
                <c:ext xmlns:c16="http://schemas.microsoft.com/office/drawing/2014/chart" uri="{C3380CC4-5D6E-409C-BE32-E72D297353CC}">
                  <c16:uniqueId val="{0000000C-B540-4459-A0AB-85B579545923}"/>
                </c:ext>
              </c:extLst>
            </c:dLbl>
            <c:dLbl>
              <c:idx val="10"/>
              <c:delete val="1"/>
              <c:extLst>
                <c:ext xmlns:c15="http://schemas.microsoft.com/office/drawing/2012/chart" uri="{CE6537A1-D6FC-4f65-9D91-7224C49458BB}"/>
                <c:ext xmlns:c16="http://schemas.microsoft.com/office/drawing/2014/chart" uri="{C3380CC4-5D6E-409C-BE32-E72D297353CC}">
                  <c16:uniqueId val="{0000000D-B540-4459-A0AB-85B579545923}"/>
                </c:ext>
              </c:extLst>
            </c:dLbl>
            <c:dLbl>
              <c:idx val="11"/>
              <c:delete val="1"/>
              <c:extLst>
                <c:ext xmlns:c15="http://schemas.microsoft.com/office/drawing/2012/chart" uri="{CE6537A1-D6FC-4f65-9D91-7224C49458BB}"/>
                <c:ext xmlns:c16="http://schemas.microsoft.com/office/drawing/2014/chart" uri="{C3380CC4-5D6E-409C-BE32-E72D297353CC}">
                  <c16:uniqueId val="{0000000E-B540-4459-A0AB-85B579545923}"/>
                </c:ext>
              </c:extLst>
            </c:dLbl>
            <c:dLbl>
              <c:idx val="12"/>
              <c:delete val="1"/>
              <c:extLst>
                <c:ext xmlns:c15="http://schemas.microsoft.com/office/drawing/2012/chart" uri="{CE6537A1-D6FC-4f65-9D91-7224C49458BB}"/>
                <c:ext xmlns:c16="http://schemas.microsoft.com/office/drawing/2014/chart" uri="{C3380CC4-5D6E-409C-BE32-E72D297353CC}">
                  <c16:uniqueId val="{0000000F-B540-4459-A0AB-85B57954592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540-4459-A0AB-85B579545923}"/>
                </c:ext>
              </c:extLst>
            </c:dLbl>
            <c:dLbl>
              <c:idx val="14"/>
              <c:delete val="1"/>
              <c:extLst>
                <c:ext xmlns:c15="http://schemas.microsoft.com/office/drawing/2012/chart" uri="{CE6537A1-D6FC-4f65-9D91-7224C49458BB}"/>
                <c:ext xmlns:c16="http://schemas.microsoft.com/office/drawing/2014/chart" uri="{C3380CC4-5D6E-409C-BE32-E72D297353CC}">
                  <c16:uniqueId val="{00000011-B540-4459-A0AB-85B579545923}"/>
                </c:ext>
              </c:extLst>
            </c:dLbl>
            <c:dLbl>
              <c:idx val="15"/>
              <c:delete val="1"/>
              <c:extLst>
                <c:ext xmlns:c15="http://schemas.microsoft.com/office/drawing/2012/chart" uri="{CE6537A1-D6FC-4f65-9D91-7224C49458BB}"/>
                <c:ext xmlns:c16="http://schemas.microsoft.com/office/drawing/2014/chart" uri="{C3380CC4-5D6E-409C-BE32-E72D297353CC}">
                  <c16:uniqueId val="{00000012-B540-4459-A0AB-85B579545923}"/>
                </c:ext>
              </c:extLst>
            </c:dLbl>
            <c:dLbl>
              <c:idx val="16"/>
              <c:delete val="1"/>
              <c:extLst>
                <c:ext xmlns:c15="http://schemas.microsoft.com/office/drawing/2012/chart" uri="{CE6537A1-D6FC-4f65-9D91-7224C49458BB}"/>
                <c:ext xmlns:c16="http://schemas.microsoft.com/office/drawing/2014/chart" uri="{C3380CC4-5D6E-409C-BE32-E72D297353CC}">
                  <c16:uniqueId val="{00000013-B540-4459-A0AB-85B579545923}"/>
                </c:ext>
              </c:extLst>
            </c:dLbl>
            <c:dLbl>
              <c:idx val="17"/>
              <c:delete val="1"/>
              <c:extLst>
                <c:ext xmlns:c15="http://schemas.microsoft.com/office/drawing/2012/chart" uri="{CE6537A1-D6FC-4f65-9D91-7224C49458BB}"/>
                <c:ext xmlns:c16="http://schemas.microsoft.com/office/drawing/2014/chart" uri="{C3380CC4-5D6E-409C-BE32-E72D297353CC}">
                  <c16:uniqueId val="{00000014-B540-4459-A0AB-85B579545923}"/>
                </c:ext>
              </c:extLst>
            </c:dLbl>
            <c:dLbl>
              <c:idx val="18"/>
              <c:delete val="1"/>
              <c:extLst>
                <c:ext xmlns:c15="http://schemas.microsoft.com/office/drawing/2012/chart" uri="{CE6537A1-D6FC-4f65-9D91-7224C49458BB}"/>
                <c:ext xmlns:c16="http://schemas.microsoft.com/office/drawing/2014/chart" uri="{C3380CC4-5D6E-409C-BE32-E72D297353CC}">
                  <c16:uniqueId val="{00000015-B540-4459-A0AB-85B579545923}"/>
                </c:ext>
              </c:extLst>
            </c:dLbl>
            <c:dLbl>
              <c:idx val="19"/>
              <c:delete val="1"/>
              <c:extLst>
                <c:ext xmlns:c15="http://schemas.microsoft.com/office/drawing/2012/chart" uri="{CE6537A1-D6FC-4f65-9D91-7224C49458BB}"/>
                <c:ext xmlns:c16="http://schemas.microsoft.com/office/drawing/2014/chart" uri="{C3380CC4-5D6E-409C-BE32-E72D297353CC}">
                  <c16:uniqueId val="{00000016-B540-4459-A0AB-85B579545923}"/>
                </c:ext>
              </c:extLst>
            </c:dLbl>
            <c:dLbl>
              <c:idx val="20"/>
              <c:delete val="1"/>
              <c:extLst>
                <c:ext xmlns:c15="http://schemas.microsoft.com/office/drawing/2012/chart" uri="{CE6537A1-D6FC-4f65-9D91-7224C49458BB}"/>
                <c:ext xmlns:c16="http://schemas.microsoft.com/office/drawing/2014/chart" uri="{C3380CC4-5D6E-409C-BE32-E72D297353CC}">
                  <c16:uniqueId val="{00000017-B540-4459-A0AB-85B579545923}"/>
                </c:ext>
              </c:extLst>
            </c:dLbl>
            <c:dLbl>
              <c:idx val="21"/>
              <c:delete val="1"/>
              <c:extLst>
                <c:ext xmlns:c15="http://schemas.microsoft.com/office/drawing/2012/chart" uri="{CE6537A1-D6FC-4f65-9D91-7224C49458BB}"/>
                <c:ext xmlns:c16="http://schemas.microsoft.com/office/drawing/2014/chart" uri="{C3380CC4-5D6E-409C-BE32-E72D297353CC}">
                  <c16:uniqueId val="{00000018-B540-4459-A0AB-85B579545923}"/>
                </c:ext>
              </c:extLst>
            </c:dLbl>
            <c:dLbl>
              <c:idx val="22"/>
              <c:delete val="1"/>
              <c:extLst>
                <c:ext xmlns:c15="http://schemas.microsoft.com/office/drawing/2012/chart" uri="{CE6537A1-D6FC-4f65-9D91-7224C49458BB}"/>
                <c:ext xmlns:c16="http://schemas.microsoft.com/office/drawing/2014/chart" uri="{C3380CC4-5D6E-409C-BE32-E72D297353CC}">
                  <c16:uniqueId val="{00000019-B540-4459-A0AB-85B579545923}"/>
                </c:ext>
              </c:extLst>
            </c:dLbl>
            <c:dLbl>
              <c:idx val="23"/>
              <c:delete val="1"/>
              <c:extLst>
                <c:ext xmlns:c15="http://schemas.microsoft.com/office/drawing/2012/chart" uri="{CE6537A1-D6FC-4f65-9D91-7224C49458BB}"/>
                <c:ext xmlns:c16="http://schemas.microsoft.com/office/drawing/2014/chart" uri="{C3380CC4-5D6E-409C-BE32-E72D297353CC}">
                  <c16:uniqueId val="{0000001A-B540-4459-A0AB-85B579545923}"/>
                </c:ext>
              </c:extLst>
            </c:dLbl>
            <c:dLbl>
              <c:idx val="24"/>
              <c:delete val="1"/>
              <c:extLst>
                <c:ext xmlns:c15="http://schemas.microsoft.com/office/drawing/2012/chart" uri="{CE6537A1-D6FC-4f65-9D91-7224C49458BB}"/>
                <c:ext xmlns:c16="http://schemas.microsoft.com/office/drawing/2014/chart" uri="{C3380CC4-5D6E-409C-BE32-E72D297353CC}">
                  <c16:uniqueId val="{0000001B-B540-4459-A0AB-85B57954592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540-4459-A0AB-85B57954592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Kiel (131)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154866</v>
      </c>
      <c r="F11" s="238">
        <v>155691</v>
      </c>
      <c r="G11" s="238">
        <v>156029</v>
      </c>
      <c r="H11" s="238">
        <v>153437</v>
      </c>
      <c r="I11" s="265">
        <v>152893</v>
      </c>
      <c r="J11" s="263">
        <v>1973</v>
      </c>
      <c r="K11" s="266">
        <v>1.2904449516982466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13.327651001510983</v>
      </c>
      <c r="E13" s="115">
        <v>20640</v>
      </c>
      <c r="F13" s="114">
        <v>20953</v>
      </c>
      <c r="G13" s="114">
        <v>20955</v>
      </c>
      <c r="H13" s="114">
        <v>20645</v>
      </c>
      <c r="I13" s="140">
        <v>20121</v>
      </c>
      <c r="J13" s="115">
        <v>519</v>
      </c>
      <c r="K13" s="116">
        <v>2.5793946622931267</v>
      </c>
    </row>
    <row r="14" spans="1:255" ht="14.1" customHeight="1" x14ac:dyDescent="0.2">
      <c r="A14" s="306" t="s">
        <v>230</v>
      </c>
      <c r="B14" s="307"/>
      <c r="C14" s="308"/>
      <c r="D14" s="113">
        <v>59.621866646003639</v>
      </c>
      <c r="E14" s="115">
        <v>92334</v>
      </c>
      <c r="F14" s="114">
        <v>92943</v>
      </c>
      <c r="G14" s="114">
        <v>93678</v>
      </c>
      <c r="H14" s="114">
        <v>92382</v>
      </c>
      <c r="I14" s="140">
        <v>92669</v>
      </c>
      <c r="J14" s="115">
        <v>-335</v>
      </c>
      <c r="K14" s="116">
        <v>-0.36150168880639694</v>
      </c>
    </row>
    <row r="15" spans="1:255" ht="14.1" customHeight="1" x14ac:dyDescent="0.2">
      <c r="A15" s="306" t="s">
        <v>231</v>
      </c>
      <c r="B15" s="307"/>
      <c r="C15" s="308"/>
      <c r="D15" s="113">
        <v>11.785672775173376</v>
      </c>
      <c r="E15" s="115">
        <v>18252</v>
      </c>
      <c r="F15" s="114">
        <v>18345</v>
      </c>
      <c r="G15" s="114">
        <v>18207</v>
      </c>
      <c r="H15" s="114">
        <v>17588</v>
      </c>
      <c r="I15" s="140">
        <v>17501</v>
      </c>
      <c r="J15" s="115">
        <v>751</v>
      </c>
      <c r="K15" s="116">
        <v>4.2911833609508028</v>
      </c>
    </row>
    <row r="16" spans="1:255" ht="14.1" customHeight="1" x14ac:dyDescent="0.2">
      <c r="A16" s="306" t="s">
        <v>232</v>
      </c>
      <c r="B16" s="307"/>
      <c r="C16" s="308"/>
      <c r="D16" s="113">
        <v>14.850257642090581</v>
      </c>
      <c r="E16" s="115">
        <v>22998</v>
      </c>
      <c r="F16" s="114">
        <v>22806</v>
      </c>
      <c r="G16" s="114">
        <v>22541</v>
      </c>
      <c r="H16" s="114">
        <v>22183</v>
      </c>
      <c r="I16" s="140">
        <v>21957</v>
      </c>
      <c r="J16" s="115">
        <v>1041</v>
      </c>
      <c r="K16" s="116">
        <v>4.7410848476567837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0.70060568491470043</v>
      </c>
      <c r="E18" s="115">
        <v>1085</v>
      </c>
      <c r="F18" s="114">
        <v>1184</v>
      </c>
      <c r="G18" s="114">
        <v>1162</v>
      </c>
      <c r="H18" s="114">
        <v>1165</v>
      </c>
      <c r="I18" s="140">
        <v>1172</v>
      </c>
      <c r="J18" s="115">
        <v>-87</v>
      </c>
      <c r="K18" s="116">
        <v>-7.4232081911262799</v>
      </c>
    </row>
    <row r="19" spans="1:255" ht="14.1" customHeight="1" x14ac:dyDescent="0.2">
      <c r="A19" s="306" t="s">
        <v>235</v>
      </c>
      <c r="B19" s="307" t="s">
        <v>236</v>
      </c>
      <c r="C19" s="308"/>
      <c r="D19" s="113">
        <v>0.48687252205132181</v>
      </c>
      <c r="E19" s="115">
        <v>754</v>
      </c>
      <c r="F19" s="114">
        <v>856</v>
      </c>
      <c r="G19" s="114">
        <v>821</v>
      </c>
      <c r="H19" s="114">
        <v>819</v>
      </c>
      <c r="I19" s="140">
        <v>818</v>
      </c>
      <c r="J19" s="115">
        <v>-64</v>
      </c>
      <c r="K19" s="116">
        <v>-7.8239608801955987</v>
      </c>
    </row>
    <row r="20" spans="1:255" ht="14.1" customHeight="1" x14ac:dyDescent="0.2">
      <c r="A20" s="306">
        <v>12</v>
      </c>
      <c r="B20" s="307" t="s">
        <v>237</v>
      </c>
      <c r="C20" s="308"/>
      <c r="D20" s="113">
        <v>0.82781243139230043</v>
      </c>
      <c r="E20" s="115">
        <v>1282</v>
      </c>
      <c r="F20" s="114">
        <v>1296</v>
      </c>
      <c r="G20" s="114">
        <v>1356</v>
      </c>
      <c r="H20" s="114">
        <v>1326</v>
      </c>
      <c r="I20" s="140">
        <v>1254</v>
      </c>
      <c r="J20" s="115">
        <v>28</v>
      </c>
      <c r="K20" s="116">
        <v>2.2328548644338118</v>
      </c>
    </row>
    <row r="21" spans="1:255" ht="14.1" customHeight="1" x14ac:dyDescent="0.2">
      <c r="A21" s="306">
        <v>21</v>
      </c>
      <c r="B21" s="307" t="s">
        <v>238</v>
      </c>
      <c r="C21" s="308"/>
      <c r="D21" s="113">
        <v>7.1674867304637555E-2</v>
      </c>
      <c r="E21" s="115">
        <v>111</v>
      </c>
      <c r="F21" s="114">
        <v>110</v>
      </c>
      <c r="G21" s="114">
        <v>110</v>
      </c>
      <c r="H21" s="114">
        <v>135</v>
      </c>
      <c r="I21" s="140">
        <v>128</v>
      </c>
      <c r="J21" s="115">
        <v>-17</v>
      </c>
      <c r="K21" s="116">
        <v>-13.28125</v>
      </c>
    </row>
    <row r="22" spans="1:255" ht="14.1" customHeight="1" x14ac:dyDescent="0.2">
      <c r="A22" s="306">
        <v>22</v>
      </c>
      <c r="B22" s="307" t="s">
        <v>239</v>
      </c>
      <c r="C22" s="308"/>
      <c r="D22" s="113">
        <v>0.75936616171399796</v>
      </c>
      <c r="E22" s="115">
        <v>1176</v>
      </c>
      <c r="F22" s="114">
        <v>1208</v>
      </c>
      <c r="G22" s="114">
        <v>1230</v>
      </c>
      <c r="H22" s="114">
        <v>1234</v>
      </c>
      <c r="I22" s="140">
        <v>1241</v>
      </c>
      <c r="J22" s="115">
        <v>-65</v>
      </c>
      <c r="K22" s="116">
        <v>-5.2377115229653501</v>
      </c>
    </row>
    <row r="23" spans="1:255" ht="14.1" customHeight="1" x14ac:dyDescent="0.2">
      <c r="A23" s="306">
        <v>23</v>
      </c>
      <c r="B23" s="307" t="s">
        <v>240</v>
      </c>
      <c r="C23" s="308"/>
      <c r="D23" s="113">
        <v>1.0092596179923288</v>
      </c>
      <c r="E23" s="115">
        <v>1563</v>
      </c>
      <c r="F23" s="114">
        <v>1525</v>
      </c>
      <c r="G23" s="114">
        <v>1568</v>
      </c>
      <c r="H23" s="114">
        <v>1558</v>
      </c>
      <c r="I23" s="140">
        <v>1543</v>
      </c>
      <c r="J23" s="115">
        <v>20</v>
      </c>
      <c r="K23" s="116">
        <v>1.2961762799740766</v>
      </c>
    </row>
    <row r="24" spans="1:255" ht="14.1" customHeight="1" x14ac:dyDescent="0.2">
      <c r="A24" s="306">
        <v>24</v>
      </c>
      <c r="B24" s="307" t="s">
        <v>241</v>
      </c>
      <c r="C24" s="308"/>
      <c r="D24" s="113">
        <v>2.1838234344530112</v>
      </c>
      <c r="E24" s="115">
        <v>3382</v>
      </c>
      <c r="F24" s="114">
        <v>3474</v>
      </c>
      <c r="G24" s="114">
        <v>3558</v>
      </c>
      <c r="H24" s="114">
        <v>3630</v>
      </c>
      <c r="I24" s="140">
        <v>3720</v>
      </c>
      <c r="J24" s="115">
        <v>-338</v>
      </c>
      <c r="K24" s="116">
        <v>-9.086021505376344</v>
      </c>
    </row>
    <row r="25" spans="1:255" ht="14.1" customHeight="1" x14ac:dyDescent="0.2">
      <c r="A25" s="306">
        <v>25</v>
      </c>
      <c r="B25" s="307" t="s">
        <v>242</v>
      </c>
      <c r="C25" s="308"/>
      <c r="D25" s="113">
        <v>3.5204628517557115</v>
      </c>
      <c r="E25" s="115">
        <v>5452</v>
      </c>
      <c r="F25" s="114">
        <v>5517</v>
      </c>
      <c r="G25" s="114">
        <v>5576</v>
      </c>
      <c r="H25" s="114">
        <v>5406</v>
      </c>
      <c r="I25" s="140">
        <v>5419</v>
      </c>
      <c r="J25" s="115">
        <v>33</v>
      </c>
      <c r="K25" s="116">
        <v>0.60896844436242847</v>
      </c>
    </row>
    <row r="26" spans="1:255" ht="14.1" customHeight="1" x14ac:dyDescent="0.2">
      <c r="A26" s="306">
        <v>26</v>
      </c>
      <c r="B26" s="307" t="s">
        <v>243</v>
      </c>
      <c r="C26" s="308"/>
      <c r="D26" s="113">
        <v>3.0994537212816242</v>
      </c>
      <c r="E26" s="115">
        <v>4800</v>
      </c>
      <c r="F26" s="114">
        <v>4846</v>
      </c>
      <c r="G26" s="114">
        <v>4872</v>
      </c>
      <c r="H26" s="114">
        <v>4726</v>
      </c>
      <c r="I26" s="140">
        <v>4773</v>
      </c>
      <c r="J26" s="115">
        <v>27</v>
      </c>
      <c r="K26" s="116">
        <v>0.56568196103079826</v>
      </c>
    </row>
    <row r="27" spans="1:255" ht="14.1" customHeight="1" x14ac:dyDescent="0.2">
      <c r="A27" s="306">
        <v>27</v>
      </c>
      <c r="B27" s="307" t="s">
        <v>244</v>
      </c>
      <c r="C27" s="308"/>
      <c r="D27" s="113">
        <v>2.1457259824622579</v>
      </c>
      <c r="E27" s="115">
        <v>3323</v>
      </c>
      <c r="F27" s="114">
        <v>3277</v>
      </c>
      <c r="G27" s="114">
        <v>3268</v>
      </c>
      <c r="H27" s="114">
        <v>3155</v>
      </c>
      <c r="I27" s="140">
        <v>3087</v>
      </c>
      <c r="J27" s="115">
        <v>236</v>
      </c>
      <c r="K27" s="116">
        <v>7.6449627470035635</v>
      </c>
    </row>
    <row r="28" spans="1:255" ht="14.1" customHeight="1" x14ac:dyDescent="0.2">
      <c r="A28" s="306">
        <v>28</v>
      </c>
      <c r="B28" s="307" t="s">
        <v>245</v>
      </c>
      <c r="C28" s="308"/>
      <c r="D28" s="113">
        <v>0.24537341960146192</v>
      </c>
      <c r="E28" s="115">
        <v>380</v>
      </c>
      <c r="F28" s="114">
        <v>394</v>
      </c>
      <c r="G28" s="114">
        <v>391</v>
      </c>
      <c r="H28" s="114">
        <v>367</v>
      </c>
      <c r="I28" s="140">
        <v>361</v>
      </c>
      <c r="J28" s="115">
        <v>19</v>
      </c>
      <c r="K28" s="116">
        <v>5.2631578947368425</v>
      </c>
    </row>
    <row r="29" spans="1:255" ht="14.1" customHeight="1" x14ac:dyDescent="0.2">
      <c r="A29" s="306">
        <v>29</v>
      </c>
      <c r="B29" s="307" t="s">
        <v>246</v>
      </c>
      <c r="C29" s="308"/>
      <c r="D29" s="113">
        <v>2.4001394754174576</v>
      </c>
      <c r="E29" s="115">
        <v>3717</v>
      </c>
      <c r="F29" s="114">
        <v>3837</v>
      </c>
      <c r="G29" s="114">
        <v>3784</v>
      </c>
      <c r="H29" s="114">
        <v>3796</v>
      </c>
      <c r="I29" s="140">
        <v>3722</v>
      </c>
      <c r="J29" s="115">
        <v>-5</v>
      </c>
      <c r="K29" s="116">
        <v>-0.13433637829124126</v>
      </c>
    </row>
    <row r="30" spans="1:255" ht="14.1" customHeight="1" x14ac:dyDescent="0.2">
      <c r="A30" s="306" t="s">
        <v>247</v>
      </c>
      <c r="B30" s="307" t="s">
        <v>248</v>
      </c>
      <c r="C30" s="308"/>
      <c r="D30" s="113">
        <v>0.48622680252605477</v>
      </c>
      <c r="E30" s="115">
        <v>753</v>
      </c>
      <c r="F30" s="114">
        <v>784</v>
      </c>
      <c r="G30" s="114">
        <v>791</v>
      </c>
      <c r="H30" s="114">
        <v>769</v>
      </c>
      <c r="I30" s="140">
        <v>759</v>
      </c>
      <c r="J30" s="115">
        <v>-6</v>
      </c>
      <c r="K30" s="116">
        <v>-0.79051383399209485</v>
      </c>
    </row>
    <row r="31" spans="1:255" ht="14.1" customHeight="1" x14ac:dyDescent="0.2">
      <c r="A31" s="306" t="s">
        <v>249</v>
      </c>
      <c r="B31" s="307" t="s">
        <v>250</v>
      </c>
      <c r="C31" s="308"/>
      <c r="D31" s="113">
        <v>1.9074554776387329</v>
      </c>
      <c r="E31" s="115">
        <v>2954</v>
      </c>
      <c r="F31" s="114">
        <v>3043</v>
      </c>
      <c r="G31" s="114">
        <v>2983</v>
      </c>
      <c r="H31" s="114">
        <v>3018</v>
      </c>
      <c r="I31" s="140">
        <v>2953</v>
      </c>
      <c r="J31" s="115">
        <v>1</v>
      </c>
      <c r="K31" s="116">
        <v>3.3863867253640365E-2</v>
      </c>
    </row>
    <row r="32" spans="1:255" ht="14.1" customHeight="1" x14ac:dyDescent="0.2">
      <c r="A32" s="306">
        <v>31</v>
      </c>
      <c r="B32" s="307" t="s">
        <v>251</v>
      </c>
      <c r="C32" s="308"/>
      <c r="D32" s="113">
        <v>0.80585796753322225</v>
      </c>
      <c r="E32" s="115">
        <v>1248</v>
      </c>
      <c r="F32" s="114">
        <v>1247</v>
      </c>
      <c r="G32" s="114">
        <v>1251</v>
      </c>
      <c r="H32" s="114">
        <v>1209</v>
      </c>
      <c r="I32" s="140">
        <v>1205</v>
      </c>
      <c r="J32" s="115">
        <v>43</v>
      </c>
      <c r="K32" s="116">
        <v>3.5684647302904566</v>
      </c>
    </row>
    <row r="33" spans="1:11" ht="14.1" customHeight="1" x14ac:dyDescent="0.2">
      <c r="A33" s="306">
        <v>32</v>
      </c>
      <c r="B33" s="307" t="s">
        <v>252</v>
      </c>
      <c r="C33" s="308"/>
      <c r="D33" s="113">
        <v>1.5310009944080689</v>
      </c>
      <c r="E33" s="115">
        <v>2371</v>
      </c>
      <c r="F33" s="114">
        <v>2367</v>
      </c>
      <c r="G33" s="114">
        <v>2406</v>
      </c>
      <c r="H33" s="114">
        <v>2362</v>
      </c>
      <c r="I33" s="140">
        <v>2268</v>
      </c>
      <c r="J33" s="115">
        <v>103</v>
      </c>
      <c r="K33" s="116">
        <v>4.541446208112875</v>
      </c>
    </row>
    <row r="34" spans="1:11" ht="14.1" customHeight="1" x14ac:dyDescent="0.2">
      <c r="A34" s="306">
        <v>33</v>
      </c>
      <c r="B34" s="307" t="s">
        <v>253</v>
      </c>
      <c r="C34" s="308"/>
      <c r="D34" s="113">
        <v>1.4199372360621441</v>
      </c>
      <c r="E34" s="115">
        <v>2199</v>
      </c>
      <c r="F34" s="114">
        <v>2251</v>
      </c>
      <c r="G34" s="114">
        <v>2391</v>
      </c>
      <c r="H34" s="114">
        <v>2210</v>
      </c>
      <c r="I34" s="140">
        <v>2232</v>
      </c>
      <c r="J34" s="115">
        <v>-33</v>
      </c>
      <c r="K34" s="116">
        <v>-1.478494623655914</v>
      </c>
    </row>
    <row r="35" spans="1:11" ht="14.1" customHeight="1" x14ac:dyDescent="0.2">
      <c r="A35" s="306">
        <v>34</v>
      </c>
      <c r="B35" s="307" t="s">
        <v>254</v>
      </c>
      <c r="C35" s="308"/>
      <c r="D35" s="113">
        <v>2.417573902599667</v>
      </c>
      <c r="E35" s="115">
        <v>3744</v>
      </c>
      <c r="F35" s="114">
        <v>3740</v>
      </c>
      <c r="G35" s="114">
        <v>3757</v>
      </c>
      <c r="H35" s="114">
        <v>3724</v>
      </c>
      <c r="I35" s="140">
        <v>3729</v>
      </c>
      <c r="J35" s="115">
        <v>15</v>
      </c>
      <c r="K35" s="116">
        <v>0.40225261464199519</v>
      </c>
    </row>
    <row r="36" spans="1:11" ht="14.1" customHeight="1" x14ac:dyDescent="0.2">
      <c r="A36" s="306">
        <v>41</v>
      </c>
      <c r="B36" s="307" t="s">
        <v>255</v>
      </c>
      <c r="C36" s="308"/>
      <c r="D36" s="113">
        <v>1.3256621853731614</v>
      </c>
      <c r="E36" s="115">
        <v>2053</v>
      </c>
      <c r="F36" s="114">
        <v>2027</v>
      </c>
      <c r="G36" s="114">
        <v>2064</v>
      </c>
      <c r="H36" s="114">
        <v>2030</v>
      </c>
      <c r="I36" s="140">
        <v>2002</v>
      </c>
      <c r="J36" s="115">
        <v>51</v>
      </c>
      <c r="K36" s="116">
        <v>2.5474525474525476</v>
      </c>
    </row>
    <row r="37" spans="1:11" ht="14.1" customHeight="1" x14ac:dyDescent="0.2">
      <c r="A37" s="306">
        <v>42</v>
      </c>
      <c r="B37" s="307" t="s">
        <v>256</v>
      </c>
      <c r="C37" s="308"/>
      <c r="D37" s="113">
        <v>0.17821858897369339</v>
      </c>
      <c r="E37" s="115">
        <v>276</v>
      </c>
      <c r="F37" s="114">
        <v>269</v>
      </c>
      <c r="G37" s="114">
        <v>255</v>
      </c>
      <c r="H37" s="114">
        <v>267</v>
      </c>
      <c r="I37" s="140">
        <v>267</v>
      </c>
      <c r="J37" s="115">
        <v>9</v>
      </c>
      <c r="K37" s="116">
        <v>3.3707865168539324</v>
      </c>
    </row>
    <row r="38" spans="1:11" ht="14.1" customHeight="1" x14ac:dyDescent="0.2">
      <c r="A38" s="306">
        <v>43</v>
      </c>
      <c r="B38" s="307" t="s">
        <v>257</v>
      </c>
      <c r="C38" s="308"/>
      <c r="D38" s="113">
        <v>2.6674673588779978</v>
      </c>
      <c r="E38" s="115">
        <v>4131</v>
      </c>
      <c r="F38" s="114">
        <v>4112</v>
      </c>
      <c r="G38" s="114">
        <v>4010</v>
      </c>
      <c r="H38" s="114">
        <v>3786</v>
      </c>
      <c r="I38" s="140">
        <v>3729</v>
      </c>
      <c r="J38" s="115">
        <v>402</v>
      </c>
      <c r="K38" s="116">
        <v>10.780370072405471</v>
      </c>
    </row>
    <row r="39" spans="1:11" ht="14.1" customHeight="1" x14ac:dyDescent="0.2">
      <c r="A39" s="306">
        <v>51</v>
      </c>
      <c r="B39" s="307" t="s">
        <v>258</v>
      </c>
      <c r="C39" s="308"/>
      <c r="D39" s="113">
        <v>4.1074219002234189</v>
      </c>
      <c r="E39" s="115">
        <v>6361</v>
      </c>
      <c r="F39" s="114">
        <v>6510</v>
      </c>
      <c r="G39" s="114">
        <v>6642</v>
      </c>
      <c r="H39" s="114">
        <v>6360</v>
      </c>
      <c r="I39" s="140">
        <v>6242</v>
      </c>
      <c r="J39" s="115">
        <v>119</v>
      </c>
      <c r="K39" s="116">
        <v>1.9064402435116949</v>
      </c>
    </row>
    <row r="40" spans="1:11" ht="14.1" customHeight="1" x14ac:dyDescent="0.2">
      <c r="A40" s="306" t="s">
        <v>259</v>
      </c>
      <c r="B40" s="307" t="s">
        <v>260</v>
      </c>
      <c r="C40" s="308"/>
      <c r="D40" s="113">
        <v>3.1607970761819897</v>
      </c>
      <c r="E40" s="115">
        <v>4895</v>
      </c>
      <c r="F40" s="114">
        <v>5034</v>
      </c>
      <c r="G40" s="114">
        <v>5138</v>
      </c>
      <c r="H40" s="114">
        <v>4960</v>
      </c>
      <c r="I40" s="140">
        <v>4842</v>
      </c>
      <c r="J40" s="115">
        <v>53</v>
      </c>
      <c r="K40" s="116">
        <v>1.0945890128046263</v>
      </c>
    </row>
    <row r="41" spans="1:11" ht="14.1" customHeight="1" x14ac:dyDescent="0.2">
      <c r="A41" s="306"/>
      <c r="B41" s="307" t="s">
        <v>261</v>
      </c>
      <c r="C41" s="308"/>
      <c r="D41" s="113">
        <v>2.0927769813903634</v>
      </c>
      <c r="E41" s="115">
        <v>3241</v>
      </c>
      <c r="F41" s="114">
        <v>3297</v>
      </c>
      <c r="G41" s="114">
        <v>3335</v>
      </c>
      <c r="H41" s="114">
        <v>3235</v>
      </c>
      <c r="I41" s="140">
        <v>3196</v>
      </c>
      <c r="J41" s="115">
        <v>45</v>
      </c>
      <c r="K41" s="116">
        <v>1.4080100125156445</v>
      </c>
    </row>
    <row r="42" spans="1:11" ht="14.1" customHeight="1" x14ac:dyDescent="0.2">
      <c r="A42" s="306">
        <v>52</v>
      </c>
      <c r="B42" s="307" t="s">
        <v>262</v>
      </c>
      <c r="C42" s="308"/>
      <c r="D42" s="113">
        <v>2.9134864980047266</v>
      </c>
      <c r="E42" s="115">
        <v>4512</v>
      </c>
      <c r="F42" s="114">
        <v>4512</v>
      </c>
      <c r="G42" s="114">
        <v>4514</v>
      </c>
      <c r="H42" s="114">
        <v>4529</v>
      </c>
      <c r="I42" s="140">
        <v>4491</v>
      </c>
      <c r="J42" s="115">
        <v>21</v>
      </c>
      <c r="K42" s="116">
        <v>0.46760187040748163</v>
      </c>
    </row>
    <row r="43" spans="1:11" ht="14.1" customHeight="1" x14ac:dyDescent="0.2">
      <c r="A43" s="306" t="s">
        <v>263</v>
      </c>
      <c r="B43" s="307" t="s">
        <v>264</v>
      </c>
      <c r="C43" s="308"/>
      <c r="D43" s="113">
        <v>2.4879573308537704</v>
      </c>
      <c r="E43" s="115">
        <v>3853</v>
      </c>
      <c r="F43" s="114">
        <v>3849</v>
      </c>
      <c r="G43" s="114">
        <v>3830</v>
      </c>
      <c r="H43" s="114">
        <v>3866</v>
      </c>
      <c r="I43" s="140">
        <v>3838</v>
      </c>
      <c r="J43" s="115">
        <v>15</v>
      </c>
      <c r="K43" s="116">
        <v>0.39082855653986454</v>
      </c>
    </row>
    <row r="44" spans="1:11" ht="14.1" customHeight="1" x14ac:dyDescent="0.2">
      <c r="A44" s="306">
        <v>53</v>
      </c>
      <c r="B44" s="307" t="s">
        <v>265</v>
      </c>
      <c r="C44" s="308"/>
      <c r="D44" s="113">
        <v>2.1043999328451695</v>
      </c>
      <c r="E44" s="115">
        <v>3259</v>
      </c>
      <c r="F44" s="114">
        <v>3210</v>
      </c>
      <c r="G44" s="114">
        <v>3183</v>
      </c>
      <c r="H44" s="114">
        <v>3237</v>
      </c>
      <c r="I44" s="140">
        <v>3252</v>
      </c>
      <c r="J44" s="115">
        <v>7</v>
      </c>
      <c r="K44" s="116">
        <v>0.21525215252152521</v>
      </c>
    </row>
    <row r="45" spans="1:11" ht="14.1" customHeight="1" x14ac:dyDescent="0.2">
      <c r="A45" s="306" t="s">
        <v>266</v>
      </c>
      <c r="B45" s="307" t="s">
        <v>267</v>
      </c>
      <c r="C45" s="308"/>
      <c r="D45" s="113">
        <v>2.0527423708238088</v>
      </c>
      <c r="E45" s="115">
        <v>3179</v>
      </c>
      <c r="F45" s="114">
        <v>3135</v>
      </c>
      <c r="G45" s="114">
        <v>3106</v>
      </c>
      <c r="H45" s="114">
        <v>3161</v>
      </c>
      <c r="I45" s="140">
        <v>3169</v>
      </c>
      <c r="J45" s="115">
        <v>10</v>
      </c>
      <c r="K45" s="116">
        <v>0.31555695803092459</v>
      </c>
    </row>
    <row r="46" spans="1:11" ht="14.1" customHeight="1" x14ac:dyDescent="0.2">
      <c r="A46" s="306">
        <v>54</v>
      </c>
      <c r="B46" s="307" t="s">
        <v>268</v>
      </c>
      <c r="C46" s="308"/>
      <c r="D46" s="113">
        <v>2.947063913318611</v>
      </c>
      <c r="E46" s="115">
        <v>4564</v>
      </c>
      <c r="F46" s="114">
        <v>4552</v>
      </c>
      <c r="G46" s="114">
        <v>4672</v>
      </c>
      <c r="H46" s="114">
        <v>4694</v>
      </c>
      <c r="I46" s="140">
        <v>4618</v>
      </c>
      <c r="J46" s="115">
        <v>-54</v>
      </c>
      <c r="K46" s="116">
        <v>-1.1693373754872238</v>
      </c>
    </row>
    <row r="47" spans="1:11" ht="14.1" customHeight="1" x14ac:dyDescent="0.2">
      <c r="A47" s="306">
        <v>61</v>
      </c>
      <c r="B47" s="307" t="s">
        <v>269</v>
      </c>
      <c r="C47" s="308"/>
      <c r="D47" s="113">
        <v>2.5079746361370474</v>
      </c>
      <c r="E47" s="115">
        <v>3884</v>
      </c>
      <c r="F47" s="114">
        <v>3945</v>
      </c>
      <c r="G47" s="114">
        <v>3848</v>
      </c>
      <c r="H47" s="114">
        <v>3767</v>
      </c>
      <c r="I47" s="140">
        <v>3788</v>
      </c>
      <c r="J47" s="115">
        <v>96</v>
      </c>
      <c r="K47" s="116">
        <v>2.5343189017951424</v>
      </c>
    </row>
    <row r="48" spans="1:11" ht="14.1" customHeight="1" x14ac:dyDescent="0.2">
      <c r="A48" s="306">
        <v>62</v>
      </c>
      <c r="B48" s="307" t="s">
        <v>270</v>
      </c>
      <c r="C48" s="308"/>
      <c r="D48" s="113">
        <v>6.5340358761768238</v>
      </c>
      <c r="E48" s="115">
        <v>10119</v>
      </c>
      <c r="F48" s="114">
        <v>10106</v>
      </c>
      <c r="G48" s="114">
        <v>10148</v>
      </c>
      <c r="H48" s="114">
        <v>10034</v>
      </c>
      <c r="I48" s="140">
        <v>9934</v>
      </c>
      <c r="J48" s="115">
        <v>185</v>
      </c>
      <c r="K48" s="116">
        <v>1.8622911214012483</v>
      </c>
    </row>
    <row r="49" spans="1:11" ht="14.1" customHeight="1" x14ac:dyDescent="0.2">
      <c r="A49" s="306">
        <v>63</v>
      </c>
      <c r="B49" s="307" t="s">
        <v>271</v>
      </c>
      <c r="C49" s="308"/>
      <c r="D49" s="113">
        <v>2.4317797321555408</v>
      </c>
      <c r="E49" s="115">
        <v>3766</v>
      </c>
      <c r="F49" s="114">
        <v>3899</v>
      </c>
      <c r="G49" s="114">
        <v>4071</v>
      </c>
      <c r="H49" s="114">
        <v>3902</v>
      </c>
      <c r="I49" s="140">
        <v>3682</v>
      </c>
      <c r="J49" s="115">
        <v>84</v>
      </c>
      <c r="K49" s="116">
        <v>2.2813688212927756</v>
      </c>
    </row>
    <row r="50" spans="1:11" ht="14.1" customHeight="1" x14ac:dyDescent="0.2">
      <c r="A50" s="306" t="s">
        <v>272</v>
      </c>
      <c r="B50" s="307" t="s">
        <v>273</v>
      </c>
      <c r="C50" s="308"/>
      <c r="D50" s="113">
        <v>0.55015303552748829</v>
      </c>
      <c r="E50" s="115">
        <v>852</v>
      </c>
      <c r="F50" s="114">
        <v>875</v>
      </c>
      <c r="G50" s="114">
        <v>909</v>
      </c>
      <c r="H50" s="114">
        <v>805</v>
      </c>
      <c r="I50" s="140">
        <v>770</v>
      </c>
      <c r="J50" s="115">
        <v>82</v>
      </c>
      <c r="K50" s="116">
        <v>10.64935064935065</v>
      </c>
    </row>
    <row r="51" spans="1:11" ht="14.1" customHeight="1" x14ac:dyDescent="0.2">
      <c r="A51" s="306" t="s">
        <v>274</v>
      </c>
      <c r="B51" s="307" t="s">
        <v>275</v>
      </c>
      <c r="C51" s="308"/>
      <c r="D51" s="113">
        <v>1.4425374194464893</v>
      </c>
      <c r="E51" s="115">
        <v>2234</v>
      </c>
      <c r="F51" s="114">
        <v>2347</v>
      </c>
      <c r="G51" s="114">
        <v>2455</v>
      </c>
      <c r="H51" s="114">
        <v>2409</v>
      </c>
      <c r="I51" s="140">
        <v>2225</v>
      </c>
      <c r="J51" s="115">
        <v>9</v>
      </c>
      <c r="K51" s="116">
        <v>0.4044943820224719</v>
      </c>
    </row>
    <row r="52" spans="1:11" ht="14.1" customHeight="1" x14ac:dyDescent="0.2">
      <c r="A52" s="306">
        <v>71</v>
      </c>
      <c r="B52" s="307" t="s">
        <v>276</v>
      </c>
      <c r="C52" s="308"/>
      <c r="D52" s="113">
        <v>11.29105161881885</v>
      </c>
      <c r="E52" s="115">
        <v>17486</v>
      </c>
      <c r="F52" s="114">
        <v>17494</v>
      </c>
      <c r="G52" s="114">
        <v>17390</v>
      </c>
      <c r="H52" s="114">
        <v>17079</v>
      </c>
      <c r="I52" s="140">
        <v>16963</v>
      </c>
      <c r="J52" s="115">
        <v>523</v>
      </c>
      <c r="K52" s="116">
        <v>3.0831810410894298</v>
      </c>
    </row>
    <row r="53" spans="1:11" ht="14.1" customHeight="1" x14ac:dyDescent="0.2">
      <c r="A53" s="306" t="s">
        <v>277</v>
      </c>
      <c r="B53" s="307" t="s">
        <v>278</v>
      </c>
      <c r="C53" s="308"/>
      <c r="D53" s="113">
        <v>3.858174163470355</v>
      </c>
      <c r="E53" s="115">
        <v>5975</v>
      </c>
      <c r="F53" s="114">
        <v>5977</v>
      </c>
      <c r="G53" s="114">
        <v>5920</v>
      </c>
      <c r="H53" s="114">
        <v>5742</v>
      </c>
      <c r="I53" s="140">
        <v>5706</v>
      </c>
      <c r="J53" s="115">
        <v>269</v>
      </c>
      <c r="K53" s="116">
        <v>4.7143357868909916</v>
      </c>
    </row>
    <row r="54" spans="1:11" ht="14.1" customHeight="1" x14ac:dyDescent="0.2">
      <c r="A54" s="306" t="s">
        <v>279</v>
      </c>
      <c r="B54" s="307" t="s">
        <v>280</v>
      </c>
      <c r="C54" s="308"/>
      <c r="D54" s="113">
        <v>6.1272325752586108</v>
      </c>
      <c r="E54" s="115">
        <v>9489</v>
      </c>
      <c r="F54" s="114">
        <v>9503</v>
      </c>
      <c r="G54" s="114">
        <v>9466</v>
      </c>
      <c r="H54" s="114">
        <v>9342</v>
      </c>
      <c r="I54" s="140">
        <v>9284</v>
      </c>
      <c r="J54" s="115">
        <v>205</v>
      </c>
      <c r="K54" s="116">
        <v>2.208099956915123</v>
      </c>
    </row>
    <row r="55" spans="1:11" ht="14.1" customHeight="1" x14ac:dyDescent="0.2">
      <c r="A55" s="306">
        <v>72</v>
      </c>
      <c r="B55" s="307" t="s">
        <v>281</v>
      </c>
      <c r="C55" s="308"/>
      <c r="D55" s="113">
        <v>4.408327198997843</v>
      </c>
      <c r="E55" s="115">
        <v>6827</v>
      </c>
      <c r="F55" s="114">
        <v>6939</v>
      </c>
      <c r="G55" s="114">
        <v>6934</v>
      </c>
      <c r="H55" s="114">
        <v>6865</v>
      </c>
      <c r="I55" s="140">
        <v>6914</v>
      </c>
      <c r="J55" s="115">
        <v>-87</v>
      </c>
      <c r="K55" s="116">
        <v>-1.2583164593578247</v>
      </c>
    </row>
    <row r="56" spans="1:11" ht="14.1" customHeight="1" x14ac:dyDescent="0.2">
      <c r="A56" s="306" t="s">
        <v>282</v>
      </c>
      <c r="B56" s="307" t="s">
        <v>283</v>
      </c>
      <c r="C56" s="308"/>
      <c r="D56" s="113">
        <v>2.4246768173776037</v>
      </c>
      <c r="E56" s="115">
        <v>3755</v>
      </c>
      <c r="F56" s="114">
        <v>3833</v>
      </c>
      <c r="G56" s="114">
        <v>3834</v>
      </c>
      <c r="H56" s="114">
        <v>3804</v>
      </c>
      <c r="I56" s="140">
        <v>3838</v>
      </c>
      <c r="J56" s="115">
        <v>-83</v>
      </c>
      <c r="K56" s="116">
        <v>-2.1625846795205836</v>
      </c>
    </row>
    <row r="57" spans="1:11" ht="14.1" customHeight="1" x14ac:dyDescent="0.2">
      <c r="A57" s="306" t="s">
        <v>284</v>
      </c>
      <c r="B57" s="307" t="s">
        <v>285</v>
      </c>
      <c r="C57" s="308"/>
      <c r="D57" s="113">
        <v>1.3030620019888162</v>
      </c>
      <c r="E57" s="115">
        <v>2018</v>
      </c>
      <c r="F57" s="114">
        <v>2030</v>
      </c>
      <c r="G57" s="114">
        <v>2026</v>
      </c>
      <c r="H57" s="114">
        <v>2027</v>
      </c>
      <c r="I57" s="140">
        <v>2024</v>
      </c>
      <c r="J57" s="115">
        <v>-6</v>
      </c>
      <c r="K57" s="116">
        <v>-0.29644268774703558</v>
      </c>
    </row>
    <row r="58" spans="1:11" ht="14.1" customHeight="1" x14ac:dyDescent="0.2">
      <c r="A58" s="306">
        <v>73</v>
      </c>
      <c r="B58" s="307" t="s">
        <v>286</v>
      </c>
      <c r="C58" s="308"/>
      <c r="D58" s="113">
        <v>7.5045523226531321</v>
      </c>
      <c r="E58" s="115">
        <v>11622</v>
      </c>
      <c r="F58" s="114">
        <v>11733</v>
      </c>
      <c r="G58" s="114">
        <v>11806</v>
      </c>
      <c r="H58" s="114">
        <v>11786</v>
      </c>
      <c r="I58" s="140">
        <v>11941</v>
      </c>
      <c r="J58" s="115">
        <v>-319</v>
      </c>
      <c r="K58" s="116">
        <v>-2.6714680512519888</v>
      </c>
    </row>
    <row r="59" spans="1:11" ht="14.1" customHeight="1" x14ac:dyDescent="0.2">
      <c r="A59" s="306" t="s">
        <v>287</v>
      </c>
      <c r="B59" s="307" t="s">
        <v>288</v>
      </c>
      <c r="C59" s="308"/>
      <c r="D59" s="113">
        <v>6.4165149225782292</v>
      </c>
      <c r="E59" s="115">
        <v>9937</v>
      </c>
      <c r="F59" s="114">
        <v>10058</v>
      </c>
      <c r="G59" s="114">
        <v>10141</v>
      </c>
      <c r="H59" s="114">
        <v>10159</v>
      </c>
      <c r="I59" s="140">
        <v>10290</v>
      </c>
      <c r="J59" s="115">
        <v>-353</v>
      </c>
      <c r="K59" s="116">
        <v>-3.4305150631681243</v>
      </c>
    </row>
    <row r="60" spans="1:11" ht="14.1" customHeight="1" x14ac:dyDescent="0.2">
      <c r="A60" s="306">
        <v>81</v>
      </c>
      <c r="B60" s="307" t="s">
        <v>289</v>
      </c>
      <c r="C60" s="308"/>
      <c r="D60" s="113">
        <v>10.402541552051451</v>
      </c>
      <c r="E60" s="115">
        <v>16110</v>
      </c>
      <c r="F60" s="114">
        <v>16040</v>
      </c>
      <c r="G60" s="114">
        <v>15883</v>
      </c>
      <c r="H60" s="114">
        <v>15745</v>
      </c>
      <c r="I60" s="140">
        <v>15766</v>
      </c>
      <c r="J60" s="115">
        <v>344</v>
      </c>
      <c r="K60" s="116">
        <v>2.1819104401877456</v>
      </c>
    </row>
    <row r="61" spans="1:11" ht="14.1" customHeight="1" x14ac:dyDescent="0.2">
      <c r="A61" s="306" t="s">
        <v>290</v>
      </c>
      <c r="B61" s="307" t="s">
        <v>291</v>
      </c>
      <c r="C61" s="308"/>
      <c r="D61" s="113">
        <v>2.5990210891996952</v>
      </c>
      <c r="E61" s="115">
        <v>4025</v>
      </c>
      <c r="F61" s="114">
        <v>4024</v>
      </c>
      <c r="G61" s="114">
        <v>4030</v>
      </c>
      <c r="H61" s="114">
        <v>3859</v>
      </c>
      <c r="I61" s="140">
        <v>3911</v>
      </c>
      <c r="J61" s="115">
        <v>114</v>
      </c>
      <c r="K61" s="116">
        <v>2.914855535668627</v>
      </c>
    </row>
    <row r="62" spans="1:11" ht="14.1" customHeight="1" x14ac:dyDescent="0.2">
      <c r="A62" s="306" t="s">
        <v>292</v>
      </c>
      <c r="B62" s="307" t="s">
        <v>293</v>
      </c>
      <c r="C62" s="308"/>
      <c r="D62" s="113">
        <v>4.23656580527682</v>
      </c>
      <c r="E62" s="115">
        <v>6561</v>
      </c>
      <c r="F62" s="114">
        <v>6526</v>
      </c>
      <c r="G62" s="114">
        <v>6413</v>
      </c>
      <c r="H62" s="114">
        <v>6361</v>
      </c>
      <c r="I62" s="140">
        <v>6403</v>
      </c>
      <c r="J62" s="115">
        <v>158</v>
      </c>
      <c r="K62" s="116">
        <v>2.4675933156332968</v>
      </c>
    </row>
    <row r="63" spans="1:11" ht="14.1" customHeight="1" x14ac:dyDescent="0.2">
      <c r="A63" s="306"/>
      <c r="B63" s="307" t="s">
        <v>294</v>
      </c>
      <c r="C63" s="308"/>
      <c r="D63" s="113">
        <v>3.6231322562731654</v>
      </c>
      <c r="E63" s="115">
        <v>5611</v>
      </c>
      <c r="F63" s="114">
        <v>5587</v>
      </c>
      <c r="G63" s="114">
        <v>5508</v>
      </c>
      <c r="H63" s="114">
        <v>5505</v>
      </c>
      <c r="I63" s="140">
        <v>5508</v>
      </c>
      <c r="J63" s="115">
        <v>103</v>
      </c>
      <c r="K63" s="116">
        <v>1.8700072621641248</v>
      </c>
    </row>
    <row r="64" spans="1:11" ht="14.1" customHeight="1" x14ac:dyDescent="0.2">
      <c r="A64" s="306" t="s">
        <v>295</v>
      </c>
      <c r="B64" s="307" t="s">
        <v>296</v>
      </c>
      <c r="C64" s="308"/>
      <c r="D64" s="113">
        <v>1.3069363191404182</v>
      </c>
      <c r="E64" s="115">
        <v>2024</v>
      </c>
      <c r="F64" s="114">
        <v>1995</v>
      </c>
      <c r="G64" s="114">
        <v>1989</v>
      </c>
      <c r="H64" s="114">
        <v>1989</v>
      </c>
      <c r="I64" s="140">
        <v>1945</v>
      </c>
      <c r="J64" s="115">
        <v>79</v>
      </c>
      <c r="K64" s="116">
        <v>4.0616966580976861</v>
      </c>
    </row>
    <row r="65" spans="1:11" ht="14.1" customHeight="1" x14ac:dyDescent="0.2">
      <c r="A65" s="306" t="s">
        <v>297</v>
      </c>
      <c r="B65" s="307" t="s">
        <v>298</v>
      </c>
      <c r="C65" s="308"/>
      <c r="D65" s="113">
        <v>0.74516033215812383</v>
      </c>
      <c r="E65" s="115">
        <v>1154</v>
      </c>
      <c r="F65" s="114">
        <v>1166</v>
      </c>
      <c r="G65" s="114">
        <v>1158</v>
      </c>
      <c r="H65" s="114">
        <v>1181</v>
      </c>
      <c r="I65" s="140">
        <v>1178</v>
      </c>
      <c r="J65" s="115">
        <v>-24</v>
      </c>
      <c r="K65" s="116">
        <v>-2.037351443123939</v>
      </c>
    </row>
    <row r="66" spans="1:11" ht="14.1" customHeight="1" x14ac:dyDescent="0.2">
      <c r="A66" s="306">
        <v>82</v>
      </c>
      <c r="B66" s="307" t="s">
        <v>299</v>
      </c>
      <c r="C66" s="308"/>
      <c r="D66" s="113">
        <v>2.8702232898118374</v>
      </c>
      <c r="E66" s="115">
        <v>4445</v>
      </c>
      <c r="F66" s="114">
        <v>4478</v>
      </c>
      <c r="G66" s="114">
        <v>4399</v>
      </c>
      <c r="H66" s="114">
        <v>4298</v>
      </c>
      <c r="I66" s="140">
        <v>4279</v>
      </c>
      <c r="J66" s="115">
        <v>166</v>
      </c>
      <c r="K66" s="116">
        <v>3.8794110773545221</v>
      </c>
    </row>
    <row r="67" spans="1:11" ht="14.1" customHeight="1" x14ac:dyDescent="0.2">
      <c r="A67" s="306" t="s">
        <v>300</v>
      </c>
      <c r="B67" s="307" t="s">
        <v>301</v>
      </c>
      <c r="C67" s="308"/>
      <c r="D67" s="113">
        <v>1.7602314258778557</v>
      </c>
      <c r="E67" s="115">
        <v>2726</v>
      </c>
      <c r="F67" s="114">
        <v>2720</v>
      </c>
      <c r="G67" s="114">
        <v>2621</v>
      </c>
      <c r="H67" s="114">
        <v>2619</v>
      </c>
      <c r="I67" s="140">
        <v>2585</v>
      </c>
      <c r="J67" s="115">
        <v>141</v>
      </c>
      <c r="K67" s="116">
        <v>5.4545454545454541</v>
      </c>
    </row>
    <row r="68" spans="1:11" ht="14.1" customHeight="1" x14ac:dyDescent="0.2">
      <c r="A68" s="306" t="s">
        <v>302</v>
      </c>
      <c r="B68" s="307" t="s">
        <v>303</v>
      </c>
      <c r="C68" s="308"/>
      <c r="D68" s="113">
        <v>0.50366122970826388</v>
      </c>
      <c r="E68" s="115">
        <v>780</v>
      </c>
      <c r="F68" s="114">
        <v>814</v>
      </c>
      <c r="G68" s="114">
        <v>832</v>
      </c>
      <c r="H68" s="114">
        <v>784</v>
      </c>
      <c r="I68" s="140">
        <v>791</v>
      </c>
      <c r="J68" s="115">
        <v>-11</v>
      </c>
      <c r="K68" s="116">
        <v>-1.390644753476612</v>
      </c>
    </row>
    <row r="69" spans="1:11" ht="14.1" customHeight="1" x14ac:dyDescent="0.2">
      <c r="A69" s="306">
        <v>83</v>
      </c>
      <c r="B69" s="307" t="s">
        <v>304</v>
      </c>
      <c r="C69" s="308"/>
      <c r="D69" s="113">
        <v>6.4991670218124051</v>
      </c>
      <c r="E69" s="115">
        <v>10065</v>
      </c>
      <c r="F69" s="114">
        <v>10098</v>
      </c>
      <c r="G69" s="114">
        <v>10010</v>
      </c>
      <c r="H69" s="114">
        <v>9767</v>
      </c>
      <c r="I69" s="140">
        <v>9832</v>
      </c>
      <c r="J69" s="115">
        <v>233</v>
      </c>
      <c r="K69" s="116">
        <v>2.3698128559804719</v>
      </c>
    </row>
    <row r="70" spans="1:11" ht="14.1" customHeight="1" x14ac:dyDescent="0.2">
      <c r="A70" s="306" t="s">
        <v>305</v>
      </c>
      <c r="B70" s="307" t="s">
        <v>306</v>
      </c>
      <c r="C70" s="308"/>
      <c r="D70" s="113">
        <v>5.5861196130848603</v>
      </c>
      <c r="E70" s="115">
        <v>8651</v>
      </c>
      <c r="F70" s="114">
        <v>8677</v>
      </c>
      <c r="G70" s="114">
        <v>8607</v>
      </c>
      <c r="H70" s="114">
        <v>8390</v>
      </c>
      <c r="I70" s="140">
        <v>8429</v>
      </c>
      <c r="J70" s="115">
        <v>222</v>
      </c>
      <c r="K70" s="116">
        <v>2.6337643848617867</v>
      </c>
    </row>
    <row r="71" spans="1:11" ht="14.1" customHeight="1" x14ac:dyDescent="0.2">
      <c r="A71" s="306"/>
      <c r="B71" s="307" t="s">
        <v>307</v>
      </c>
      <c r="C71" s="308"/>
      <c r="D71" s="113">
        <v>3.1582141980809215</v>
      </c>
      <c r="E71" s="115">
        <v>4891</v>
      </c>
      <c r="F71" s="114">
        <v>4880</v>
      </c>
      <c r="G71" s="114">
        <v>4825</v>
      </c>
      <c r="H71" s="114">
        <v>4700</v>
      </c>
      <c r="I71" s="140">
        <v>4669</v>
      </c>
      <c r="J71" s="115">
        <v>222</v>
      </c>
      <c r="K71" s="116">
        <v>4.7547654744056542</v>
      </c>
    </row>
    <row r="72" spans="1:11" ht="14.1" customHeight="1" x14ac:dyDescent="0.2">
      <c r="A72" s="306">
        <v>84</v>
      </c>
      <c r="B72" s="307" t="s">
        <v>308</v>
      </c>
      <c r="C72" s="308"/>
      <c r="D72" s="113">
        <v>2.5118489532886494</v>
      </c>
      <c r="E72" s="115">
        <v>3890</v>
      </c>
      <c r="F72" s="114">
        <v>3806</v>
      </c>
      <c r="G72" s="114">
        <v>3695</v>
      </c>
      <c r="H72" s="114">
        <v>3613</v>
      </c>
      <c r="I72" s="140">
        <v>3541</v>
      </c>
      <c r="J72" s="115">
        <v>349</v>
      </c>
      <c r="K72" s="116">
        <v>9.8559728890144029</v>
      </c>
    </row>
    <row r="73" spans="1:11" ht="14.1" customHeight="1" x14ac:dyDescent="0.2">
      <c r="A73" s="306" t="s">
        <v>309</v>
      </c>
      <c r="B73" s="307" t="s">
        <v>310</v>
      </c>
      <c r="C73" s="308"/>
      <c r="D73" s="113">
        <v>0.60310203659938266</v>
      </c>
      <c r="E73" s="115">
        <v>934</v>
      </c>
      <c r="F73" s="114">
        <v>903</v>
      </c>
      <c r="G73" s="114">
        <v>864</v>
      </c>
      <c r="H73" s="114">
        <v>829</v>
      </c>
      <c r="I73" s="140">
        <v>831</v>
      </c>
      <c r="J73" s="115">
        <v>103</v>
      </c>
      <c r="K73" s="116">
        <v>12.394705174488568</v>
      </c>
    </row>
    <row r="74" spans="1:11" ht="14.1" customHeight="1" x14ac:dyDescent="0.2">
      <c r="A74" s="306" t="s">
        <v>311</v>
      </c>
      <c r="B74" s="307" t="s">
        <v>312</v>
      </c>
      <c r="C74" s="308"/>
      <c r="D74" s="113">
        <v>0.34287706791677969</v>
      </c>
      <c r="E74" s="115">
        <v>531</v>
      </c>
      <c r="F74" s="114">
        <v>525</v>
      </c>
      <c r="G74" s="114">
        <v>522</v>
      </c>
      <c r="H74" s="114">
        <v>512</v>
      </c>
      <c r="I74" s="140">
        <v>510</v>
      </c>
      <c r="J74" s="115">
        <v>21</v>
      </c>
      <c r="K74" s="116">
        <v>4.117647058823529</v>
      </c>
    </row>
    <row r="75" spans="1:11" ht="14.1" customHeight="1" x14ac:dyDescent="0.2">
      <c r="A75" s="306" t="s">
        <v>313</v>
      </c>
      <c r="B75" s="307" t="s">
        <v>314</v>
      </c>
      <c r="C75" s="308"/>
      <c r="D75" s="113">
        <v>1.0492942285588831</v>
      </c>
      <c r="E75" s="115">
        <v>1625</v>
      </c>
      <c r="F75" s="114">
        <v>1583</v>
      </c>
      <c r="G75" s="114">
        <v>1493</v>
      </c>
      <c r="H75" s="114">
        <v>1405</v>
      </c>
      <c r="I75" s="140">
        <v>1348</v>
      </c>
      <c r="J75" s="115">
        <v>277</v>
      </c>
      <c r="K75" s="116">
        <v>20.548961424332344</v>
      </c>
    </row>
    <row r="76" spans="1:11" ht="14.1" customHeight="1" x14ac:dyDescent="0.2">
      <c r="A76" s="306">
        <v>91</v>
      </c>
      <c r="B76" s="307" t="s">
        <v>315</v>
      </c>
      <c r="C76" s="308"/>
      <c r="D76" s="113">
        <v>0.3990546666150091</v>
      </c>
      <c r="E76" s="115">
        <v>618</v>
      </c>
      <c r="F76" s="114">
        <v>599</v>
      </c>
      <c r="G76" s="114">
        <v>591</v>
      </c>
      <c r="H76" s="114">
        <v>555</v>
      </c>
      <c r="I76" s="140">
        <v>552</v>
      </c>
      <c r="J76" s="115">
        <v>66</v>
      </c>
      <c r="K76" s="116">
        <v>11.956521739130435</v>
      </c>
    </row>
    <row r="77" spans="1:11" ht="14.1" customHeight="1" x14ac:dyDescent="0.2">
      <c r="A77" s="306">
        <v>92</v>
      </c>
      <c r="B77" s="307" t="s">
        <v>316</v>
      </c>
      <c r="C77" s="308"/>
      <c r="D77" s="113">
        <v>2.1515374581896607</v>
      </c>
      <c r="E77" s="115">
        <v>3332</v>
      </c>
      <c r="F77" s="114">
        <v>3411</v>
      </c>
      <c r="G77" s="114">
        <v>3470</v>
      </c>
      <c r="H77" s="114">
        <v>3498</v>
      </c>
      <c r="I77" s="140">
        <v>3613</v>
      </c>
      <c r="J77" s="115">
        <v>-281</v>
      </c>
      <c r="K77" s="116">
        <v>-7.7774702463326877</v>
      </c>
    </row>
    <row r="78" spans="1:11" ht="14.1" customHeight="1" x14ac:dyDescent="0.2">
      <c r="A78" s="306">
        <v>93</v>
      </c>
      <c r="B78" s="307" t="s">
        <v>317</v>
      </c>
      <c r="C78" s="308"/>
      <c r="D78" s="113">
        <v>0.19242441852956749</v>
      </c>
      <c r="E78" s="115">
        <v>298</v>
      </c>
      <c r="F78" s="114">
        <v>296</v>
      </c>
      <c r="G78" s="114">
        <v>297</v>
      </c>
      <c r="H78" s="114">
        <v>291</v>
      </c>
      <c r="I78" s="140">
        <v>297</v>
      </c>
      <c r="J78" s="115">
        <v>1</v>
      </c>
      <c r="K78" s="116">
        <v>0.33670033670033672</v>
      </c>
    </row>
    <row r="79" spans="1:11" ht="14.1" customHeight="1" x14ac:dyDescent="0.2">
      <c r="A79" s="306">
        <v>94</v>
      </c>
      <c r="B79" s="307" t="s">
        <v>318</v>
      </c>
      <c r="C79" s="308"/>
      <c r="D79" s="113">
        <v>0.48558108300078778</v>
      </c>
      <c r="E79" s="115">
        <v>752</v>
      </c>
      <c r="F79" s="114">
        <v>717</v>
      </c>
      <c r="G79" s="114">
        <v>797</v>
      </c>
      <c r="H79" s="114">
        <v>669</v>
      </c>
      <c r="I79" s="140">
        <v>668</v>
      </c>
      <c r="J79" s="115">
        <v>84</v>
      </c>
      <c r="K79" s="116">
        <v>12.574850299401197</v>
      </c>
    </row>
    <row r="80" spans="1:11" ht="14.1" customHeight="1" x14ac:dyDescent="0.2">
      <c r="A80" s="306" t="s">
        <v>319</v>
      </c>
      <c r="B80" s="307" t="s">
        <v>320</v>
      </c>
      <c r="C80" s="308"/>
      <c r="D80" s="113">
        <v>1.3560110030607106E-2</v>
      </c>
      <c r="E80" s="115">
        <v>21</v>
      </c>
      <c r="F80" s="114">
        <v>21</v>
      </c>
      <c r="G80" s="114">
        <v>22</v>
      </c>
      <c r="H80" s="114">
        <v>23</v>
      </c>
      <c r="I80" s="140">
        <v>23</v>
      </c>
      <c r="J80" s="115">
        <v>-2</v>
      </c>
      <c r="K80" s="116">
        <v>-8.695652173913043</v>
      </c>
    </row>
    <row r="81" spans="1:11" ht="14.1" customHeight="1" x14ac:dyDescent="0.2">
      <c r="A81" s="310" t="s">
        <v>321</v>
      </c>
      <c r="B81" s="311" t="s">
        <v>224</v>
      </c>
      <c r="C81" s="312"/>
      <c r="D81" s="125">
        <v>0.4145519352214172</v>
      </c>
      <c r="E81" s="143">
        <v>642</v>
      </c>
      <c r="F81" s="144">
        <v>644</v>
      </c>
      <c r="G81" s="144">
        <v>648</v>
      </c>
      <c r="H81" s="144">
        <v>639</v>
      </c>
      <c r="I81" s="145">
        <v>645</v>
      </c>
      <c r="J81" s="143">
        <v>-3</v>
      </c>
      <c r="K81" s="146">
        <v>-0.46511627906976744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36698</v>
      </c>
      <c r="E12" s="114">
        <v>38308</v>
      </c>
      <c r="F12" s="114">
        <v>38582</v>
      </c>
      <c r="G12" s="114">
        <v>39098</v>
      </c>
      <c r="H12" s="140">
        <v>37869</v>
      </c>
      <c r="I12" s="115">
        <v>-1171</v>
      </c>
      <c r="J12" s="116">
        <v>-3.092239034566532</v>
      </c>
      <c r="K12"/>
      <c r="L12"/>
      <c r="M12"/>
      <c r="N12"/>
      <c r="O12"/>
      <c r="P12"/>
    </row>
    <row r="13" spans="1:16" s="110" customFormat="1" ht="14.45" customHeight="1" x14ac:dyDescent="0.2">
      <c r="A13" s="120" t="s">
        <v>105</v>
      </c>
      <c r="B13" s="119" t="s">
        <v>106</v>
      </c>
      <c r="C13" s="113">
        <v>43.460134067251623</v>
      </c>
      <c r="D13" s="115">
        <v>15949</v>
      </c>
      <c r="E13" s="114">
        <v>16610</v>
      </c>
      <c r="F13" s="114">
        <v>16761</v>
      </c>
      <c r="G13" s="114">
        <v>16858</v>
      </c>
      <c r="H13" s="140">
        <v>16193</v>
      </c>
      <c r="I13" s="115">
        <v>-244</v>
      </c>
      <c r="J13" s="116">
        <v>-1.5068239362687581</v>
      </c>
      <c r="K13"/>
      <c r="L13"/>
      <c r="M13"/>
      <c r="N13"/>
      <c r="O13"/>
      <c r="P13"/>
    </row>
    <row r="14" spans="1:16" s="110" customFormat="1" ht="14.45" customHeight="1" x14ac:dyDescent="0.2">
      <c r="A14" s="120"/>
      <c r="B14" s="119" t="s">
        <v>107</v>
      </c>
      <c r="C14" s="113">
        <v>56.539865932748377</v>
      </c>
      <c r="D14" s="115">
        <v>20749</v>
      </c>
      <c r="E14" s="114">
        <v>21698</v>
      </c>
      <c r="F14" s="114">
        <v>21821</v>
      </c>
      <c r="G14" s="114">
        <v>22240</v>
      </c>
      <c r="H14" s="140">
        <v>21676</v>
      </c>
      <c r="I14" s="115">
        <v>-927</v>
      </c>
      <c r="J14" s="116">
        <v>-4.2766193024543275</v>
      </c>
      <c r="K14"/>
      <c r="L14"/>
      <c r="M14"/>
      <c r="N14"/>
      <c r="O14"/>
      <c r="P14"/>
    </row>
    <row r="15" spans="1:16" s="110" customFormat="1" ht="14.45" customHeight="1" x14ac:dyDescent="0.2">
      <c r="A15" s="118" t="s">
        <v>105</v>
      </c>
      <c r="B15" s="121" t="s">
        <v>108</v>
      </c>
      <c r="C15" s="113">
        <v>24.137555180118806</v>
      </c>
      <c r="D15" s="115">
        <v>8858</v>
      </c>
      <c r="E15" s="114">
        <v>9358</v>
      </c>
      <c r="F15" s="114">
        <v>9355</v>
      </c>
      <c r="G15" s="114">
        <v>9706</v>
      </c>
      <c r="H15" s="140">
        <v>9026</v>
      </c>
      <c r="I15" s="115">
        <v>-168</v>
      </c>
      <c r="J15" s="116">
        <v>-1.8612896077996899</v>
      </c>
      <c r="K15"/>
      <c r="L15"/>
      <c r="M15"/>
      <c r="N15"/>
      <c r="O15"/>
      <c r="P15"/>
    </row>
    <row r="16" spans="1:16" s="110" customFormat="1" ht="14.45" customHeight="1" x14ac:dyDescent="0.2">
      <c r="A16" s="118"/>
      <c r="B16" s="121" t="s">
        <v>109</v>
      </c>
      <c r="C16" s="113">
        <v>45.950733009973298</v>
      </c>
      <c r="D16" s="115">
        <v>16863</v>
      </c>
      <c r="E16" s="114">
        <v>17708</v>
      </c>
      <c r="F16" s="114">
        <v>17897</v>
      </c>
      <c r="G16" s="114">
        <v>18187</v>
      </c>
      <c r="H16" s="140">
        <v>17921</v>
      </c>
      <c r="I16" s="115">
        <v>-1058</v>
      </c>
      <c r="J16" s="116">
        <v>-5.903688410244964</v>
      </c>
      <c r="K16"/>
      <c r="L16"/>
      <c r="M16"/>
      <c r="N16"/>
      <c r="O16"/>
      <c r="P16"/>
    </row>
    <row r="17" spans="1:16" s="110" customFormat="1" ht="14.45" customHeight="1" x14ac:dyDescent="0.2">
      <c r="A17" s="118"/>
      <c r="B17" s="121" t="s">
        <v>110</v>
      </c>
      <c r="C17" s="113">
        <v>16.706632514033462</v>
      </c>
      <c r="D17" s="115">
        <v>6131</v>
      </c>
      <c r="E17" s="114">
        <v>6275</v>
      </c>
      <c r="F17" s="114">
        <v>6311</v>
      </c>
      <c r="G17" s="114">
        <v>6253</v>
      </c>
      <c r="H17" s="140">
        <v>6153</v>
      </c>
      <c r="I17" s="115">
        <v>-22</v>
      </c>
      <c r="J17" s="116">
        <v>-0.35754916300991385</v>
      </c>
      <c r="K17"/>
      <c r="L17"/>
      <c r="M17"/>
      <c r="N17"/>
      <c r="O17"/>
      <c r="P17"/>
    </row>
    <row r="18" spans="1:16" s="110" customFormat="1" ht="14.45" customHeight="1" x14ac:dyDescent="0.2">
      <c r="A18" s="120"/>
      <c r="B18" s="121" t="s">
        <v>111</v>
      </c>
      <c r="C18" s="113">
        <v>13.205079295874434</v>
      </c>
      <c r="D18" s="115">
        <v>4846</v>
      </c>
      <c r="E18" s="114">
        <v>4967</v>
      </c>
      <c r="F18" s="114">
        <v>5019</v>
      </c>
      <c r="G18" s="114">
        <v>4952</v>
      </c>
      <c r="H18" s="140">
        <v>4769</v>
      </c>
      <c r="I18" s="115">
        <v>77</v>
      </c>
      <c r="J18" s="116">
        <v>1.6145942545607046</v>
      </c>
      <c r="K18"/>
      <c r="L18"/>
      <c r="M18"/>
      <c r="N18"/>
      <c r="O18"/>
      <c r="P18"/>
    </row>
    <row r="19" spans="1:16" s="110" customFormat="1" ht="14.45" customHeight="1" x14ac:dyDescent="0.2">
      <c r="A19" s="120"/>
      <c r="B19" s="121" t="s">
        <v>112</v>
      </c>
      <c r="C19" s="113">
        <v>1.2234999182516759</v>
      </c>
      <c r="D19" s="115">
        <v>449</v>
      </c>
      <c r="E19" s="114">
        <v>465</v>
      </c>
      <c r="F19" s="114">
        <v>478</v>
      </c>
      <c r="G19" s="114">
        <v>386</v>
      </c>
      <c r="H19" s="140">
        <v>386</v>
      </c>
      <c r="I19" s="115">
        <v>63</v>
      </c>
      <c r="J19" s="116">
        <v>16.321243523316063</v>
      </c>
      <c r="K19"/>
      <c r="L19"/>
      <c r="M19"/>
      <c r="N19"/>
      <c r="O19"/>
      <c r="P19"/>
    </row>
    <row r="20" spans="1:16" s="110" customFormat="1" ht="14.45" customHeight="1" x14ac:dyDescent="0.2">
      <c r="A20" s="120" t="s">
        <v>113</v>
      </c>
      <c r="B20" s="119" t="s">
        <v>116</v>
      </c>
      <c r="C20" s="113">
        <v>91.30197830944465</v>
      </c>
      <c r="D20" s="115">
        <v>33506</v>
      </c>
      <c r="E20" s="114">
        <v>34991</v>
      </c>
      <c r="F20" s="114">
        <v>35254</v>
      </c>
      <c r="G20" s="114">
        <v>35728</v>
      </c>
      <c r="H20" s="140">
        <v>34638</v>
      </c>
      <c r="I20" s="115">
        <v>-1132</v>
      </c>
      <c r="J20" s="116">
        <v>-3.2680870720018476</v>
      </c>
      <c r="K20"/>
      <c r="L20"/>
      <c r="M20"/>
      <c r="N20"/>
      <c r="O20"/>
      <c r="P20"/>
    </row>
    <row r="21" spans="1:16" s="110" customFormat="1" ht="14.45" customHeight="1" x14ac:dyDescent="0.2">
      <c r="A21" s="123"/>
      <c r="B21" s="124" t="s">
        <v>117</v>
      </c>
      <c r="C21" s="125">
        <v>8.3764782821952153</v>
      </c>
      <c r="D21" s="143">
        <v>3074</v>
      </c>
      <c r="E21" s="144">
        <v>3185</v>
      </c>
      <c r="F21" s="144">
        <v>3202</v>
      </c>
      <c r="G21" s="144">
        <v>3235</v>
      </c>
      <c r="H21" s="145">
        <v>3118</v>
      </c>
      <c r="I21" s="143">
        <v>-44</v>
      </c>
      <c r="J21" s="146">
        <v>-1.4111610006414368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505373</v>
      </c>
      <c r="E23" s="114">
        <v>529374</v>
      </c>
      <c r="F23" s="114">
        <v>531823</v>
      </c>
      <c r="G23" s="114">
        <v>535052</v>
      </c>
      <c r="H23" s="140">
        <v>521459</v>
      </c>
      <c r="I23" s="115">
        <v>-16086</v>
      </c>
      <c r="J23" s="116">
        <v>-3.0848062839072679</v>
      </c>
      <c r="K23"/>
      <c r="L23"/>
      <c r="M23"/>
      <c r="N23"/>
      <c r="O23"/>
      <c r="P23"/>
    </row>
    <row r="24" spans="1:16" s="110" customFormat="1" ht="14.45" customHeight="1" x14ac:dyDescent="0.2">
      <c r="A24" s="120" t="s">
        <v>105</v>
      </c>
      <c r="B24" s="119" t="s">
        <v>106</v>
      </c>
      <c r="C24" s="113">
        <v>43.289016231575488</v>
      </c>
      <c r="D24" s="115">
        <v>218771</v>
      </c>
      <c r="E24" s="114">
        <v>228259</v>
      </c>
      <c r="F24" s="114">
        <v>229326</v>
      </c>
      <c r="G24" s="114">
        <v>229797</v>
      </c>
      <c r="H24" s="140">
        <v>223476</v>
      </c>
      <c r="I24" s="115">
        <v>-4705</v>
      </c>
      <c r="J24" s="116">
        <v>-2.1053714940306789</v>
      </c>
      <c r="K24"/>
      <c r="L24"/>
      <c r="M24"/>
      <c r="N24"/>
      <c r="O24"/>
      <c r="P24"/>
    </row>
    <row r="25" spans="1:16" s="110" customFormat="1" ht="14.45" customHeight="1" x14ac:dyDescent="0.2">
      <c r="A25" s="120"/>
      <c r="B25" s="119" t="s">
        <v>107</v>
      </c>
      <c r="C25" s="113">
        <v>56.710983768424512</v>
      </c>
      <c r="D25" s="115">
        <v>286602</v>
      </c>
      <c r="E25" s="114">
        <v>301115</v>
      </c>
      <c r="F25" s="114">
        <v>302497</v>
      </c>
      <c r="G25" s="114">
        <v>305255</v>
      </c>
      <c r="H25" s="140">
        <v>297983</v>
      </c>
      <c r="I25" s="115">
        <v>-11381</v>
      </c>
      <c r="J25" s="116">
        <v>-3.8193453988985948</v>
      </c>
      <c r="K25"/>
      <c r="L25"/>
      <c r="M25"/>
      <c r="N25"/>
      <c r="O25"/>
      <c r="P25"/>
    </row>
    <row r="26" spans="1:16" s="110" customFormat="1" ht="14.45" customHeight="1" x14ac:dyDescent="0.2">
      <c r="A26" s="118" t="s">
        <v>105</v>
      </c>
      <c r="B26" s="121" t="s">
        <v>108</v>
      </c>
      <c r="C26" s="113">
        <v>18.844497034863359</v>
      </c>
      <c r="D26" s="115">
        <v>95235</v>
      </c>
      <c r="E26" s="114">
        <v>101454</v>
      </c>
      <c r="F26" s="114">
        <v>102065</v>
      </c>
      <c r="G26" s="114">
        <v>106134</v>
      </c>
      <c r="H26" s="140">
        <v>98938</v>
      </c>
      <c r="I26" s="115">
        <v>-3703</v>
      </c>
      <c r="J26" s="116">
        <v>-3.7427479835856801</v>
      </c>
      <c r="K26"/>
      <c r="L26"/>
      <c r="M26"/>
      <c r="N26"/>
      <c r="O26"/>
      <c r="P26"/>
    </row>
    <row r="27" spans="1:16" s="110" customFormat="1" ht="14.45" customHeight="1" x14ac:dyDescent="0.2">
      <c r="A27" s="118"/>
      <c r="B27" s="121" t="s">
        <v>109</v>
      </c>
      <c r="C27" s="113">
        <v>47.417254186511748</v>
      </c>
      <c r="D27" s="115">
        <v>239634</v>
      </c>
      <c r="E27" s="114">
        <v>252913</v>
      </c>
      <c r="F27" s="114">
        <v>253649</v>
      </c>
      <c r="G27" s="114">
        <v>254666</v>
      </c>
      <c r="H27" s="140">
        <v>251793</v>
      </c>
      <c r="I27" s="115">
        <v>-12159</v>
      </c>
      <c r="J27" s="116">
        <v>-4.8289666511777529</v>
      </c>
      <c r="K27"/>
      <c r="L27"/>
      <c r="M27"/>
      <c r="N27"/>
      <c r="O27"/>
      <c r="P27"/>
    </row>
    <row r="28" spans="1:16" s="110" customFormat="1" ht="14.45" customHeight="1" x14ac:dyDescent="0.2">
      <c r="A28" s="118"/>
      <c r="B28" s="121" t="s">
        <v>110</v>
      </c>
      <c r="C28" s="113">
        <v>17.960001820437579</v>
      </c>
      <c r="D28" s="115">
        <v>90765</v>
      </c>
      <c r="E28" s="114">
        <v>93263</v>
      </c>
      <c r="F28" s="114">
        <v>93929</v>
      </c>
      <c r="G28" s="114">
        <v>93502</v>
      </c>
      <c r="H28" s="140">
        <v>92383</v>
      </c>
      <c r="I28" s="115">
        <v>-1618</v>
      </c>
      <c r="J28" s="116">
        <v>-1.7514044791790697</v>
      </c>
      <c r="K28"/>
      <c r="L28"/>
      <c r="M28"/>
      <c r="N28"/>
      <c r="O28"/>
      <c r="P28"/>
    </row>
    <row r="29" spans="1:16" s="110" customFormat="1" ht="14.45" customHeight="1" x14ac:dyDescent="0.2">
      <c r="A29" s="118"/>
      <c r="B29" s="121" t="s">
        <v>111</v>
      </c>
      <c r="C29" s="113">
        <v>15.777653337238039</v>
      </c>
      <c r="D29" s="115">
        <v>79736</v>
      </c>
      <c r="E29" s="114">
        <v>81742</v>
      </c>
      <c r="F29" s="114">
        <v>82179</v>
      </c>
      <c r="G29" s="114">
        <v>80750</v>
      </c>
      <c r="H29" s="140">
        <v>78344</v>
      </c>
      <c r="I29" s="115">
        <v>1392</v>
      </c>
      <c r="J29" s="116">
        <v>1.7767793321760441</v>
      </c>
      <c r="K29"/>
      <c r="L29"/>
      <c r="M29"/>
      <c r="N29"/>
      <c r="O29"/>
      <c r="P29"/>
    </row>
    <row r="30" spans="1:16" s="110" customFormat="1" ht="14.45" customHeight="1" x14ac:dyDescent="0.2">
      <c r="A30" s="120"/>
      <c r="B30" s="121" t="s">
        <v>112</v>
      </c>
      <c r="C30" s="113">
        <v>1.5469761938211974</v>
      </c>
      <c r="D30" s="115">
        <v>7818</v>
      </c>
      <c r="E30" s="114">
        <v>8058</v>
      </c>
      <c r="F30" s="114">
        <v>8265</v>
      </c>
      <c r="G30" s="114">
        <v>7174</v>
      </c>
      <c r="H30" s="140">
        <v>6849</v>
      </c>
      <c r="I30" s="115">
        <v>969</v>
      </c>
      <c r="J30" s="116">
        <v>14.148050810337276</v>
      </c>
      <c r="K30"/>
      <c r="L30"/>
      <c r="M30"/>
      <c r="N30"/>
      <c r="O30"/>
      <c r="P30"/>
    </row>
    <row r="31" spans="1:16" s="110" customFormat="1" ht="14.45" customHeight="1" x14ac:dyDescent="0.2">
      <c r="A31" s="120" t="s">
        <v>113</v>
      </c>
      <c r="B31" s="119" t="s">
        <v>116</v>
      </c>
      <c r="C31" s="113">
        <v>89.446606763717099</v>
      </c>
      <c r="D31" s="115">
        <v>452039</v>
      </c>
      <c r="E31" s="114">
        <v>473048</v>
      </c>
      <c r="F31" s="114">
        <v>475860</v>
      </c>
      <c r="G31" s="114">
        <v>478869</v>
      </c>
      <c r="H31" s="140">
        <v>467401</v>
      </c>
      <c r="I31" s="115">
        <v>-15362</v>
      </c>
      <c r="J31" s="116">
        <v>-3.2866853087605716</v>
      </c>
      <c r="K31"/>
      <c r="L31"/>
      <c r="M31"/>
      <c r="N31"/>
      <c r="O31"/>
      <c r="P31"/>
    </row>
    <row r="32" spans="1:16" s="110" customFormat="1" ht="14.45" customHeight="1" x14ac:dyDescent="0.2">
      <c r="A32" s="123"/>
      <c r="B32" s="124" t="s">
        <v>117</v>
      </c>
      <c r="C32" s="125">
        <v>10.305259679484262</v>
      </c>
      <c r="D32" s="143">
        <v>52080</v>
      </c>
      <c r="E32" s="144">
        <v>55016</v>
      </c>
      <c r="F32" s="144">
        <v>54689</v>
      </c>
      <c r="G32" s="144">
        <v>54821</v>
      </c>
      <c r="H32" s="145">
        <v>52717</v>
      </c>
      <c r="I32" s="143">
        <v>-637</v>
      </c>
      <c r="J32" s="146">
        <v>-1.2083388660204488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36099</v>
      </c>
      <c r="E56" s="114">
        <v>37724</v>
      </c>
      <c r="F56" s="114">
        <v>37900</v>
      </c>
      <c r="G56" s="114">
        <v>38506</v>
      </c>
      <c r="H56" s="140">
        <v>37378</v>
      </c>
      <c r="I56" s="115">
        <v>-1279</v>
      </c>
      <c r="J56" s="116">
        <v>-3.4217989191503024</v>
      </c>
      <c r="K56"/>
      <c r="L56"/>
      <c r="M56"/>
      <c r="N56"/>
      <c r="O56"/>
      <c r="P56"/>
    </row>
    <row r="57" spans="1:16" s="110" customFormat="1" ht="14.45" customHeight="1" x14ac:dyDescent="0.2">
      <c r="A57" s="120" t="s">
        <v>105</v>
      </c>
      <c r="B57" s="119" t="s">
        <v>106</v>
      </c>
      <c r="C57" s="113">
        <v>43.1313886811269</v>
      </c>
      <c r="D57" s="115">
        <v>15570</v>
      </c>
      <c r="E57" s="114">
        <v>16229</v>
      </c>
      <c r="F57" s="114">
        <v>16350</v>
      </c>
      <c r="G57" s="114">
        <v>16503</v>
      </c>
      <c r="H57" s="140">
        <v>15903</v>
      </c>
      <c r="I57" s="115">
        <v>-333</v>
      </c>
      <c r="J57" s="116">
        <v>-2.0939445387662707</v>
      </c>
    </row>
    <row r="58" spans="1:16" s="110" customFormat="1" ht="14.45" customHeight="1" x14ac:dyDescent="0.2">
      <c r="A58" s="120"/>
      <c r="B58" s="119" t="s">
        <v>107</v>
      </c>
      <c r="C58" s="113">
        <v>56.8686113188731</v>
      </c>
      <c r="D58" s="115">
        <v>20529</v>
      </c>
      <c r="E58" s="114">
        <v>21495</v>
      </c>
      <c r="F58" s="114">
        <v>21550</v>
      </c>
      <c r="G58" s="114">
        <v>22003</v>
      </c>
      <c r="H58" s="140">
        <v>21475</v>
      </c>
      <c r="I58" s="115">
        <v>-946</v>
      </c>
      <c r="J58" s="116">
        <v>-4.4051222351571591</v>
      </c>
    </row>
    <row r="59" spans="1:16" s="110" customFormat="1" ht="14.45" customHeight="1" x14ac:dyDescent="0.2">
      <c r="A59" s="118" t="s">
        <v>105</v>
      </c>
      <c r="B59" s="121" t="s">
        <v>108</v>
      </c>
      <c r="C59" s="113">
        <v>24.659962879858167</v>
      </c>
      <c r="D59" s="115">
        <v>8902</v>
      </c>
      <c r="E59" s="114">
        <v>9442</v>
      </c>
      <c r="F59" s="114">
        <v>9404</v>
      </c>
      <c r="G59" s="114">
        <v>9773</v>
      </c>
      <c r="H59" s="140">
        <v>9131</v>
      </c>
      <c r="I59" s="115">
        <v>-229</v>
      </c>
      <c r="J59" s="116">
        <v>-2.5079399846676158</v>
      </c>
    </row>
    <row r="60" spans="1:16" s="110" customFormat="1" ht="14.45" customHeight="1" x14ac:dyDescent="0.2">
      <c r="A60" s="118"/>
      <c r="B60" s="121" t="s">
        <v>109</v>
      </c>
      <c r="C60" s="113">
        <v>46.920967339815505</v>
      </c>
      <c r="D60" s="115">
        <v>16938</v>
      </c>
      <c r="E60" s="114">
        <v>17777</v>
      </c>
      <c r="F60" s="114">
        <v>17935</v>
      </c>
      <c r="G60" s="114">
        <v>18229</v>
      </c>
      <c r="H60" s="140">
        <v>17951</v>
      </c>
      <c r="I60" s="115">
        <v>-1013</v>
      </c>
      <c r="J60" s="116">
        <v>-5.6431396579577742</v>
      </c>
    </row>
    <row r="61" spans="1:16" s="110" customFormat="1" ht="14.45" customHeight="1" x14ac:dyDescent="0.2">
      <c r="A61" s="118"/>
      <c r="B61" s="121" t="s">
        <v>110</v>
      </c>
      <c r="C61" s="113">
        <v>15.720657081913627</v>
      </c>
      <c r="D61" s="115">
        <v>5675</v>
      </c>
      <c r="E61" s="114">
        <v>5820</v>
      </c>
      <c r="F61" s="114">
        <v>5870</v>
      </c>
      <c r="G61" s="114">
        <v>5849</v>
      </c>
      <c r="H61" s="140">
        <v>5769</v>
      </c>
      <c r="I61" s="115">
        <v>-94</v>
      </c>
      <c r="J61" s="116">
        <v>-1.6293985092737042</v>
      </c>
    </row>
    <row r="62" spans="1:16" s="110" customFormat="1" ht="14.45" customHeight="1" x14ac:dyDescent="0.2">
      <c r="A62" s="120"/>
      <c r="B62" s="121" t="s">
        <v>111</v>
      </c>
      <c r="C62" s="113">
        <v>12.698412698412698</v>
      </c>
      <c r="D62" s="115">
        <v>4584</v>
      </c>
      <c r="E62" s="114">
        <v>4685</v>
      </c>
      <c r="F62" s="114">
        <v>4691</v>
      </c>
      <c r="G62" s="114">
        <v>4655</v>
      </c>
      <c r="H62" s="140">
        <v>4527</v>
      </c>
      <c r="I62" s="115">
        <v>57</v>
      </c>
      <c r="J62" s="116">
        <v>1.2591119946984759</v>
      </c>
    </row>
    <row r="63" spans="1:16" s="110" customFormat="1" ht="14.45" customHeight="1" x14ac:dyDescent="0.2">
      <c r="A63" s="120"/>
      <c r="B63" s="121" t="s">
        <v>112</v>
      </c>
      <c r="C63" s="113">
        <v>1.1440760131859609</v>
      </c>
      <c r="D63" s="115">
        <v>413</v>
      </c>
      <c r="E63" s="114">
        <v>415</v>
      </c>
      <c r="F63" s="114">
        <v>430</v>
      </c>
      <c r="G63" s="114">
        <v>369</v>
      </c>
      <c r="H63" s="140">
        <v>366</v>
      </c>
      <c r="I63" s="115">
        <v>47</v>
      </c>
      <c r="J63" s="116">
        <v>12.841530054644808</v>
      </c>
    </row>
    <row r="64" spans="1:16" s="110" customFormat="1" ht="14.45" customHeight="1" x14ac:dyDescent="0.2">
      <c r="A64" s="120" t="s">
        <v>113</v>
      </c>
      <c r="B64" s="119" t="s">
        <v>116</v>
      </c>
      <c r="C64" s="113">
        <v>90.68118230421895</v>
      </c>
      <c r="D64" s="115">
        <v>32735</v>
      </c>
      <c r="E64" s="114">
        <v>34175</v>
      </c>
      <c r="F64" s="114">
        <v>34395</v>
      </c>
      <c r="G64" s="114">
        <v>34900</v>
      </c>
      <c r="H64" s="140">
        <v>33877</v>
      </c>
      <c r="I64" s="115">
        <v>-1142</v>
      </c>
      <c r="J64" s="116">
        <v>-3.3710186852436759</v>
      </c>
    </row>
    <row r="65" spans="1:10" s="110" customFormat="1" ht="14.45" customHeight="1" x14ac:dyDescent="0.2">
      <c r="A65" s="123"/>
      <c r="B65" s="124" t="s">
        <v>117</v>
      </c>
      <c r="C65" s="125">
        <v>9.0168702734147761</v>
      </c>
      <c r="D65" s="143">
        <v>3255</v>
      </c>
      <c r="E65" s="144">
        <v>3427</v>
      </c>
      <c r="F65" s="144">
        <v>3392</v>
      </c>
      <c r="G65" s="144">
        <v>3479</v>
      </c>
      <c r="H65" s="145">
        <v>3390</v>
      </c>
      <c r="I65" s="143">
        <v>-135</v>
      </c>
      <c r="J65" s="146">
        <v>-3.9823008849557522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36698</v>
      </c>
      <c r="G11" s="114">
        <v>38308</v>
      </c>
      <c r="H11" s="114">
        <v>38582</v>
      </c>
      <c r="I11" s="114">
        <v>39098</v>
      </c>
      <c r="J11" s="140">
        <v>37869</v>
      </c>
      <c r="K11" s="114">
        <v>-1171</v>
      </c>
      <c r="L11" s="116">
        <v>-3.092239034566532</v>
      </c>
    </row>
    <row r="12" spans="1:17" s="110" customFormat="1" ht="24" customHeight="1" x14ac:dyDescent="0.2">
      <c r="A12" s="604" t="s">
        <v>185</v>
      </c>
      <c r="B12" s="605"/>
      <c r="C12" s="605"/>
      <c r="D12" s="606"/>
      <c r="E12" s="113">
        <v>43.460134067251623</v>
      </c>
      <c r="F12" s="115">
        <v>15949</v>
      </c>
      <c r="G12" s="114">
        <v>16610</v>
      </c>
      <c r="H12" s="114">
        <v>16761</v>
      </c>
      <c r="I12" s="114">
        <v>16858</v>
      </c>
      <c r="J12" s="140">
        <v>16193</v>
      </c>
      <c r="K12" s="114">
        <v>-244</v>
      </c>
      <c r="L12" s="116">
        <v>-1.5068239362687581</v>
      </c>
    </row>
    <row r="13" spans="1:17" s="110" customFormat="1" ht="15" customHeight="1" x14ac:dyDescent="0.2">
      <c r="A13" s="120"/>
      <c r="B13" s="612" t="s">
        <v>107</v>
      </c>
      <c r="C13" s="612"/>
      <c r="E13" s="113">
        <v>56.539865932748377</v>
      </c>
      <c r="F13" s="115">
        <v>20749</v>
      </c>
      <c r="G13" s="114">
        <v>21698</v>
      </c>
      <c r="H13" s="114">
        <v>21821</v>
      </c>
      <c r="I13" s="114">
        <v>22240</v>
      </c>
      <c r="J13" s="140">
        <v>21676</v>
      </c>
      <c r="K13" s="114">
        <v>-927</v>
      </c>
      <c r="L13" s="116">
        <v>-4.2766193024543275</v>
      </c>
    </row>
    <row r="14" spans="1:17" s="110" customFormat="1" ht="22.5" customHeight="1" x14ac:dyDescent="0.2">
      <c r="A14" s="604" t="s">
        <v>186</v>
      </c>
      <c r="B14" s="605"/>
      <c r="C14" s="605"/>
      <c r="D14" s="606"/>
      <c r="E14" s="113">
        <v>24.137555180118806</v>
      </c>
      <c r="F14" s="115">
        <v>8858</v>
      </c>
      <c r="G14" s="114">
        <v>9358</v>
      </c>
      <c r="H14" s="114">
        <v>9355</v>
      </c>
      <c r="I14" s="114">
        <v>9706</v>
      </c>
      <c r="J14" s="140">
        <v>9026</v>
      </c>
      <c r="K14" s="114">
        <v>-168</v>
      </c>
      <c r="L14" s="116">
        <v>-1.8612896077996899</v>
      </c>
    </row>
    <row r="15" spans="1:17" s="110" customFormat="1" ht="15" customHeight="1" x14ac:dyDescent="0.2">
      <c r="A15" s="120"/>
      <c r="B15" s="119"/>
      <c r="C15" s="258" t="s">
        <v>106</v>
      </c>
      <c r="E15" s="113">
        <v>45.664935651388575</v>
      </c>
      <c r="F15" s="115">
        <v>4045</v>
      </c>
      <c r="G15" s="114">
        <v>4274</v>
      </c>
      <c r="H15" s="114">
        <v>4288</v>
      </c>
      <c r="I15" s="114">
        <v>4395</v>
      </c>
      <c r="J15" s="140">
        <v>4103</v>
      </c>
      <c r="K15" s="114">
        <v>-58</v>
      </c>
      <c r="L15" s="116">
        <v>-1.4135998050207166</v>
      </c>
    </row>
    <row r="16" spans="1:17" s="110" customFormat="1" ht="15" customHeight="1" x14ac:dyDescent="0.2">
      <c r="A16" s="120"/>
      <c r="B16" s="119"/>
      <c r="C16" s="258" t="s">
        <v>107</v>
      </c>
      <c r="E16" s="113">
        <v>54.335064348611425</v>
      </c>
      <c r="F16" s="115">
        <v>4813</v>
      </c>
      <c r="G16" s="114">
        <v>5084</v>
      </c>
      <c r="H16" s="114">
        <v>5067</v>
      </c>
      <c r="I16" s="114">
        <v>5311</v>
      </c>
      <c r="J16" s="140">
        <v>4923</v>
      </c>
      <c r="K16" s="114">
        <v>-110</v>
      </c>
      <c r="L16" s="116">
        <v>-2.2344099126548853</v>
      </c>
    </row>
    <row r="17" spans="1:12" s="110" customFormat="1" ht="15" customHeight="1" x14ac:dyDescent="0.2">
      <c r="A17" s="120"/>
      <c r="B17" s="121" t="s">
        <v>109</v>
      </c>
      <c r="C17" s="258"/>
      <c r="E17" s="113">
        <v>45.950733009973298</v>
      </c>
      <c r="F17" s="115">
        <v>16863</v>
      </c>
      <c r="G17" s="114">
        <v>17708</v>
      </c>
      <c r="H17" s="114">
        <v>17897</v>
      </c>
      <c r="I17" s="114">
        <v>18187</v>
      </c>
      <c r="J17" s="140">
        <v>17921</v>
      </c>
      <c r="K17" s="114">
        <v>-1058</v>
      </c>
      <c r="L17" s="116">
        <v>-5.903688410244964</v>
      </c>
    </row>
    <row r="18" spans="1:12" s="110" customFormat="1" ht="15" customHeight="1" x14ac:dyDescent="0.2">
      <c r="A18" s="120"/>
      <c r="B18" s="119"/>
      <c r="C18" s="258" t="s">
        <v>106</v>
      </c>
      <c r="E18" s="113">
        <v>40.965427266797128</v>
      </c>
      <c r="F18" s="115">
        <v>6908</v>
      </c>
      <c r="G18" s="114">
        <v>7231</v>
      </c>
      <c r="H18" s="114">
        <v>7296</v>
      </c>
      <c r="I18" s="114">
        <v>7349</v>
      </c>
      <c r="J18" s="140">
        <v>7116</v>
      </c>
      <c r="K18" s="114">
        <v>-208</v>
      </c>
      <c r="L18" s="116">
        <v>-2.9229904440697019</v>
      </c>
    </row>
    <row r="19" spans="1:12" s="110" customFormat="1" ht="15" customHeight="1" x14ac:dyDescent="0.2">
      <c r="A19" s="120"/>
      <c r="B19" s="119"/>
      <c r="C19" s="258" t="s">
        <v>107</v>
      </c>
      <c r="E19" s="113">
        <v>59.034572733202872</v>
      </c>
      <c r="F19" s="115">
        <v>9955</v>
      </c>
      <c r="G19" s="114">
        <v>10477</v>
      </c>
      <c r="H19" s="114">
        <v>10601</v>
      </c>
      <c r="I19" s="114">
        <v>10838</v>
      </c>
      <c r="J19" s="140">
        <v>10805</v>
      </c>
      <c r="K19" s="114">
        <v>-850</v>
      </c>
      <c r="L19" s="116">
        <v>-7.866728366496992</v>
      </c>
    </row>
    <row r="20" spans="1:12" s="110" customFormat="1" ht="15" customHeight="1" x14ac:dyDescent="0.2">
      <c r="A20" s="120"/>
      <c r="B20" s="121" t="s">
        <v>110</v>
      </c>
      <c r="C20" s="258"/>
      <c r="E20" s="113">
        <v>16.706632514033462</v>
      </c>
      <c r="F20" s="115">
        <v>6131</v>
      </c>
      <c r="G20" s="114">
        <v>6275</v>
      </c>
      <c r="H20" s="114">
        <v>6311</v>
      </c>
      <c r="I20" s="114">
        <v>6253</v>
      </c>
      <c r="J20" s="140">
        <v>6153</v>
      </c>
      <c r="K20" s="114">
        <v>-22</v>
      </c>
      <c r="L20" s="116">
        <v>-0.35754916300991385</v>
      </c>
    </row>
    <row r="21" spans="1:12" s="110" customFormat="1" ht="15" customHeight="1" x14ac:dyDescent="0.2">
      <c r="A21" s="120"/>
      <c r="B21" s="119"/>
      <c r="C21" s="258" t="s">
        <v>106</v>
      </c>
      <c r="E21" s="113">
        <v>39.014842603164247</v>
      </c>
      <c r="F21" s="115">
        <v>2392</v>
      </c>
      <c r="G21" s="114">
        <v>2430</v>
      </c>
      <c r="H21" s="114">
        <v>2450</v>
      </c>
      <c r="I21" s="114">
        <v>2397</v>
      </c>
      <c r="J21" s="140">
        <v>2365</v>
      </c>
      <c r="K21" s="114">
        <v>27</v>
      </c>
      <c r="L21" s="116">
        <v>1.1416490486257929</v>
      </c>
    </row>
    <row r="22" spans="1:12" s="110" customFormat="1" ht="15" customHeight="1" x14ac:dyDescent="0.2">
      <c r="A22" s="120"/>
      <c r="B22" s="119"/>
      <c r="C22" s="258" t="s">
        <v>107</v>
      </c>
      <c r="E22" s="113">
        <v>60.985157396835753</v>
      </c>
      <c r="F22" s="115">
        <v>3739</v>
      </c>
      <c r="G22" s="114">
        <v>3845</v>
      </c>
      <c r="H22" s="114">
        <v>3861</v>
      </c>
      <c r="I22" s="114">
        <v>3856</v>
      </c>
      <c r="J22" s="140">
        <v>3788</v>
      </c>
      <c r="K22" s="114">
        <v>-49</v>
      </c>
      <c r="L22" s="116">
        <v>-1.293558606124604</v>
      </c>
    </row>
    <row r="23" spans="1:12" s="110" customFormat="1" ht="15" customHeight="1" x14ac:dyDescent="0.2">
      <c r="A23" s="120"/>
      <c r="B23" s="121" t="s">
        <v>111</v>
      </c>
      <c r="C23" s="258"/>
      <c r="E23" s="113">
        <v>13.205079295874434</v>
      </c>
      <c r="F23" s="115">
        <v>4846</v>
      </c>
      <c r="G23" s="114">
        <v>4967</v>
      </c>
      <c r="H23" s="114">
        <v>5019</v>
      </c>
      <c r="I23" s="114">
        <v>4952</v>
      </c>
      <c r="J23" s="140">
        <v>4769</v>
      </c>
      <c r="K23" s="114">
        <v>77</v>
      </c>
      <c r="L23" s="116">
        <v>1.6145942545607046</v>
      </c>
    </row>
    <row r="24" spans="1:12" s="110" customFormat="1" ht="15" customHeight="1" x14ac:dyDescent="0.2">
      <c r="A24" s="120"/>
      <c r="B24" s="119"/>
      <c r="C24" s="258" t="s">
        <v>106</v>
      </c>
      <c r="E24" s="113">
        <v>53.735039207593893</v>
      </c>
      <c r="F24" s="115">
        <v>2604</v>
      </c>
      <c r="G24" s="114">
        <v>2675</v>
      </c>
      <c r="H24" s="114">
        <v>2727</v>
      </c>
      <c r="I24" s="114">
        <v>2717</v>
      </c>
      <c r="J24" s="140">
        <v>2609</v>
      </c>
      <c r="K24" s="114">
        <v>-5</v>
      </c>
      <c r="L24" s="116">
        <v>-0.19164430816404754</v>
      </c>
    </row>
    <row r="25" spans="1:12" s="110" customFormat="1" ht="15" customHeight="1" x14ac:dyDescent="0.2">
      <c r="A25" s="120"/>
      <c r="B25" s="119"/>
      <c r="C25" s="258" t="s">
        <v>107</v>
      </c>
      <c r="E25" s="113">
        <v>46.264960792406107</v>
      </c>
      <c r="F25" s="115">
        <v>2242</v>
      </c>
      <c r="G25" s="114">
        <v>2292</v>
      </c>
      <c r="H25" s="114">
        <v>2292</v>
      </c>
      <c r="I25" s="114">
        <v>2235</v>
      </c>
      <c r="J25" s="140">
        <v>2160</v>
      </c>
      <c r="K25" s="114">
        <v>82</v>
      </c>
      <c r="L25" s="116">
        <v>3.7962962962962963</v>
      </c>
    </row>
    <row r="26" spans="1:12" s="110" customFormat="1" ht="15" customHeight="1" x14ac:dyDescent="0.2">
      <c r="A26" s="120"/>
      <c r="C26" s="121" t="s">
        <v>187</v>
      </c>
      <c r="D26" s="110" t="s">
        <v>188</v>
      </c>
      <c r="E26" s="113">
        <v>1.2234999182516759</v>
      </c>
      <c r="F26" s="115">
        <v>449</v>
      </c>
      <c r="G26" s="114">
        <v>465</v>
      </c>
      <c r="H26" s="114">
        <v>478</v>
      </c>
      <c r="I26" s="114">
        <v>386</v>
      </c>
      <c r="J26" s="140">
        <v>386</v>
      </c>
      <c r="K26" s="114">
        <v>63</v>
      </c>
      <c r="L26" s="116">
        <v>16.321243523316063</v>
      </c>
    </row>
    <row r="27" spans="1:12" s="110" customFormat="1" ht="15" customHeight="1" x14ac:dyDescent="0.2">
      <c r="A27" s="120"/>
      <c r="B27" s="119"/>
      <c r="D27" s="259" t="s">
        <v>106</v>
      </c>
      <c r="E27" s="113">
        <v>46.993318485523382</v>
      </c>
      <c r="F27" s="115">
        <v>211</v>
      </c>
      <c r="G27" s="114">
        <v>221</v>
      </c>
      <c r="H27" s="114">
        <v>224</v>
      </c>
      <c r="I27" s="114">
        <v>184</v>
      </c>
      <c r="J27" s="140">
        <v>187</v>
      </c>
      <c r="K27" s="114">
        <v>24</v>
      </c>
      <c r="L27" s="116">
        <v>12.834224598930481</v>
      </c>
    </row>
    <row r="28" spans="1:12" s="110" customFormat="1" ht="15" customHeight="1" x14ac:dyDescent="0.2">
      <c r="A28" s="120"/>
      <c r="B28" s="119"/>
      <c r="D28" s="259" t="s">
        <v>107</v>
      </c>
      <c r="E28" s="113">
        <v>53.006681514476618</v>
      </c>
      <c r="F28" s="115">
        <v>238</v>
      </c>
      <c r="G28" s="114">
        <v>244</v>
      </c>
      <c r="H28" s="114">
        <v>254</v>
      </c>
      <c r="I28" s="114">
        <v>202</v>
      </c>
      <c r="J28" s="140">
        <v>199</v>
      </c>
      <c r="K28" s="114">
        <v>39</v>
      </c>
      <c r="L28" s="116">
        <v>19.597989949748744</v>
      </c>
    </row>
    <row r="29" spans="1:12" s="110" customFormat="1" ht="24" customHeight="1" x14ac:dyDescent="0.2">
      <c r="A29" s="604" t="s">
        <v>189</v>
      </c>
      <c r="B29" s="605"/>
      <c r="C29" s="605"/>
      <c r="D29" s="606"/>
      <c r="E29" s="113">
        <v>91.30197830944465</v>
      </c>
      <c r="F29" s="115">
        <v>33506</v>
      </c>
      <c r="G29" s="114">
        <v>34991</v>
      </c>
      <c r="H29" s="114">
        <v>35254</v>
      </c>
      <c r="I29" s="114">
        <v>35728</v>
      </c>
      <c r="J29" s="140">
        <v>34638</v>
      </c>
      <c r="K29" s="114">
        <v>-1132</v>
      </c>
      <c r="L29" s="116">
        <v>-3.2680870720018476</v>
      </c>
    </row>
    <row r="30" spans="1:12" s="110" customFormat="1" ht="15" customHeight="1" x14ac:dyDescent="0.2">
      <c r="A30" s="120"/>
      <c r="B30" s="119"/>
      <c r="C30" s="258" t="s">
        <v>106</v>
      </c>
      <c r="E30" s="113">
        <v>42.646093237032176</v>
      </c>
      <c r="F30" s="115">
        <v>14289</v>
      </c>
      <c r="G30" s="114">
        <v>14872</v>
      </c>
      <c r="H30" s="114">
        <v>15011</v>
      </c>
      <c r="I30" s="114">
        <v>15121</v>
      </c>
      <c r="J30" s="140">
        <v>14555</v>
      </c>
      <c r="K30" s="114">
        <v>-266</v>
      </c>
      <c r="L30" s="116">
        <v>-1.8275506698728958</v>
      </c>
    </row>
    <row r="31" spans="1:12" s="110" customFormat="1" ht="15" customHeight="1" x14ac:dyDescent="0.2">
      <c r="A31" s="120"/>
      <c r="B31" s="119"/>
      <c r="C31" s="258" t="s">
        <v>107</v>
      </c>
      <c r="E31" s="113">
        <v>57.353906762967824</v>
      </c>
      <c r="F31" s="115">
        <v>19217</v>
      </c>
      <c r="G31" s="114">
        <v>20119</v>
      </c>
      <c r="H31" s="114">
        <v>20243</v>
      </c>
      <c r="I31" s="114">
        <v>20607</v>
      </c>
      <c r="J31" s="140">
        <v>20083</v>
      </c>
      <c r="K31" s="114">
        <v>-866</v>
      </c>
      <c r="L31" s="116">
        <v>-4.3121047652243192</v>
      </c>
    </row>
    <row r="32" spans="1:12" s="110" customFormat="1" ht="15" customHeight="1" x14ac:dyDescent="0.2">
      <c r="A32" s="120"/>
      <c r="B32" s="119" t="s">
        <v>117</v>
      </c>
      <c r="C32" s="258"/>
      <c r="E32" s="113">
        <v>8.3764782821952153</v>
      </c>
      <c r="F32" s="114">
        <v>3074</v>
      </c>
      <c r="G32" s="114">
        <v>3185</v>
      </c>
      <c r="H32" s="114">
        <v>3202</v>
      </c>
      <c r="I32" s="114">
        <v>3235</v>
      </c>
      <c r="J32" s="140">
        <v>3118</v>
      </c>
      <c r="K32" s="114">
        <v>-44</v>
      </c>
      <c r="L32" s="116">
        <v>-1.4111610006414368</v>
      </c>
    </row>
    <row r="33" spans="1:12" s="110" customFormat="1" ht="15" customHeight="1" x14ac:dyDescent="0.2">
      <c r="A33" s="120"/>
      <c r="B33" s="119"/>
      <c r="C33" s="258" t="s">
        <v>106</v>
      </c>
      <c r="E33" s="113">
        <v>52.862719583604424</v>
      </c>
      <c r="F33" s="114">
        <v>1625</v>
      </c>
      <c r="G33" s="114">
        <v>1692</v>
      </c>
      <c r="H33" s="114">
        <v>1715</v>
      </c>
      <c r="I33" s="114">
        <v>1692</v>
      </c>
      <c r="J33" s="140">
        <v>1603</v>
      </c>
      <c r="K33" s="114">
        <v>22</v>
      </c>
      <c r="L33" s="116">
        <v>1.3724266999376169</v>
      </c>
    </row>
    <row r="34" spans="1:12" s="110" customFormat="1" ht="15" customHeight="1" x14ac:dyDescent="0.2">
      <c r="A34" s="120"/>
      <c r="B34" s="119"/>
      <c r="C34" s="258" t="s">
        <v>107</v>
      </c>
      <c r="E34" s="113">
        <v>47.137280416395576</v>
      </c>
      <c r="F34" s="114">
        <v>1449</v>
      </c>
      <c r="G34" s="114">
        <v>1493</v>
      </c>
      <c r="H34" s="114">
        <v>1487</v>
      </c>
      <c r="I34" s="114">
        <v>1543</v>
      </c>
      <c r="J34" s="140">
        <v>1515</v>
      </c>
      <c r="K34" s="114">
        <v>-66</v>
      </c>
      <c r="L34" s="116">
        <v>-4.3564356435643568</v>
      </c>
    </row>
    <row r="35" spans="1:12" s="110" customFormat="1" ht="24" customHeight="1" x14ac:dyDescent="0.2">
      <c r="A35" s="604" t="s">
        <v>192</v>
      </c>
      <c r="B35" s="605"/>
      <c r="C35" s="605"/>
      <c r="D35" s="606"/>
      <c r="E35" s="113">
        <v>26.031391356477194</v>
      </c>
      <c r="F35" s="114">
        <v>9553</v>
      </c>
      <c r="G35" s="114">
        <v>9921</v>
      </c>
      <c r="H35" s="114">
        <v>9908</v>
      </c>
      <c r="I35" s="114">
        <v>10234</v>
      </c>
      <c r="J35" s="114">
        <v>9703</v>
      </c>
      <c r="K35" s="318">
        <v>-150</v>
      </c>
      <c r="L35" s="319">
        <v>-1.5459136349582603</v>
      </c>
    </row>
    <row r="36" spans="1:12" s="110" customFormat="1" ht="15" customHeight="1" x14ac:dyDescent="0.2">
      <c r="A36" s="120"/>
      <c r="B36" s="119"/>
      <c r="C36" s="258" t="s">
        <v>106</v>
      </c>
      <c r="E36" s="113">
        <v>45.409818905056007</v>
      </c>
      <c r="F36" s="114">
        <v>4338</v>
      </c>
      <c r="G36" s="114">
        <v>4504</v>
      </c>
      <c r="H36" s="114">
        <v>4485</v>
      </c>
      <c r="I36" s="114">
        <v>4596</v>
      </c>
      <c r="J36" s="114">
        <v>4291</v>
      </c>
      <c r="K36" s="318">
        <v>47</v>
      </c>
      <c r="L36" s="116">
        <v>1.0953157772081099</v>
      </c>
    </row>
    <row r="37" spans="1:12" s="110" customFormat="1" ht="15" customHeight="1" x14ac:dyDescent="0.2">
      <c r="A37" s="120"/>
      <c r="B37" s="119"/>
      <c r="C37" s="258" t="s">
        <v>107</v>
      </c>
      <c r="E37" s="113">
        <v>54.590181094943993</v>
      </c>
      <c r="F37" s="114">
        <v>5215</v>
      </c>
      <c r="G37" s="114">
        <v>5417</v>
      </c>
      <c r="H37" s="114">
        <v>5423</v>
      </c>
      <c r="I37" s="114">
        <v>5638</v>
      </c>
      <c r="J37" s="140">
        <v>5412</v>
      </c>
      <c r="K37" s="114">
        <v>-197</v>
      </c>
      <c r="L37" s="116">
        <v>-3.640059127864006</v>
      </c>
    </row>
    <row r="38" spans="1:12" s="110" customFormat="1" ht="15" customHeight="1" x14ac:dyDescent="0.2">
      <c r="A38" s="120"/>
      <c r="B38" s="119" t="s">
        <v>329</v>
      </c>
      <c r="C38" s="258"/>
      <c r="E38" s="113">
        <v>44.157719766744783</v>
      </c>
      <c r="F38" s="114">
        <v>16205</v>
      </c>
      <c r="G38" s="114">
        <v>16671</v>
      </c>
      <c r="H38" s="114">
        <v>16866</v>
      </c>
      <c r="I38" s="114">
        <v>16866</v>
      </c>
      <c r="J38" s="140">
        <v>16553</v>
      </c>
      <c r="K38" s="114">
        <v>-348</v>
      </c>
      <c r="L38" s="116">
        <v>-2.102337944783423</v>
      </c>
    </row>
    <row r="39" spans="1:12" s="110" customFormat="1" ht="15" customHeight="1" x14ac:dyDescent="0.2">
      <c r="A39" s="120"/>
      <c r="B39" s="119"/>
      <c r="C39" s="258" t="s">
        <v>106</v>
      </c>
      <c r="E39" s="113">
        <v>42.048750385683434</v>
      </c>
      <c r="F39" s="115">
        <v>6814</v>
      </c>
      <c r="G39" s="114">
        <v>7014</v>
      </c>
      <c r="H39" s="114">
        <v>7109</v>
      </c>
      <c r="I39" s="114">
        <v>7037</v>
      </c>
      <c r="J39" s="140">
        <v>6846</v>
      </c>
      <c r="K39" s="114">
        <v>-32</v>
      </c>
      <c r="L39" s="116">
        <v>-0.46742623429739993</v>
      </c>
    </row>
    <row r="40" spans="1:12" s="110" customFormat="1" ht="15" customHeight="1" x14ac:dyDescent="0.2">
      <c r="A40" s="120"/>
      <c r="B40" s="119"/>
      <c r="C40" s="258" t="s">
        <v>107</v>
      </c>
      <c r="E40" s="113">
        <v>57.951249614316566</v>
      </c>
      <c r="F40" s="115">
        <v>9391</v>
      </c>
      <c r="G40" s="114">
        <v>9657</v>
      </c>
      <c r="H40" s="114">
        <v>9757</v>
      </c>
      <c r="I40" s="114">
        <v>9829</v>
      </c>
      <c r="J40" s="140">
        <v>9707</v>
      </c>
      <c r="K40" s="114">
        <v>-316</v>
      </c>
      <c r="L40" s="116">
        <v>-3.2553827135057176</v>
      </c>
    </row>
    <row r="41" spans="1:12" s="110" customFormat="1" ht="15" customHeight="1" x14ac:dyDescent="0.2">
      <c r="A41" s="120"/>
      <c r="B41" s="320" t="s">
        <v>516</v>
      </c>
      <c r="C41" s="258"/>
      <c r="E41" s="113">
        <v>10.409286609624504</v>
      </c>
      <c r="F41" s="115">
        <v>3820</v>
      </c>
      <c r="G41" s="114">
        <v>4052</v>
      </c>
      <c r="H41" s="114">
        <v>4004</v>
      </c>
      <c r="I41" s="114">
        <v>4108</v>
      </c>
      <c r="J41" s="140">
        <v>3757</v>
      </c>
      <c r="K41" s="114">
        <v>63</v>
      </c>
      <c r="L41" s="116">
        <v>1.6768698429598083</v>
      </c>
    </row>
    <row r="42" spans="1:12" s="110" customFormat="1" ht="15" customHeight="1" x14ac:dyDescent="0.2">
      <c r="A42" s="120"/>
      <c r="B42" s="119"/>
      <c r="C42" s="268" t="s">
        <v>106</v>
      </c>
      <c r="D42" s="182"/>
      <c r="E42" s="113">
        <v>42.068062827225134</v>
      </c>
      <c r="F42" s="115">
        <v>1607</v>
      </c>
      <c r="G42" s="114">
        <v>1698</v>
      </c>
      <c r="H42" s="114">
        <v>1712</v>
      </c>
      <c r="I42" s="114">
        <v>1778</v>
      </c>
      <c r="J42" s="140">
        <v>1588</v>
      </c>
      <c r="K42" s="114">
        <v>19</v>
      </c>
      <c r="L42" s="116">
        <v>1.1964735516372795</v>
      </c>
    </row>
    <row r="43" spans="1:12" s="110" customFormat="1" ht="15" customHeight="1" x14ac:dyDescent="0.2">
      <c r="A43" s="120"/>
      <c r="B43" s="119"/>
      <c r="C43" s="268" t="s">
        <v>107</v>
      </c>
      <c r="D43" s="182"/>
      <c r="E43" s="113">
        <v>57.931937172774866</v>
      </c>
      <c r="F43" s="115">
        <v>2213</v>
      </c>
      <c r="G43" s="114">
        <v>2354</v>
      </c>
      <c r="H43" s="114">
        <v>2292</v>
      </c>
      <c r="I43" s="114">
        <v>2330</v>
      </c>
      <c r="J43" s="140">
        <v>2169</v>
      </c>
      <c r="K43" s="114">
        <v>44</v>
      </c>
      <c r="L43" s="116">
        <v>2.028584601198709</v>
      </c>
    </row>
    <row r="44" spans="1:12" s="110" customFormat="1" ht="15" customHeight="1" x14ac:dyDescent="0.2">
      <c r="A44" s="120"/>
      <c r="B44" s="119" t="s">
        <v>205</v>
      </c>
      <c r="C44" s="268"/>
      <c r="D44" s="182"/>
      <c r="E44" s="113">
        <v>19.401602267153525</v>
      </c>
      <c r="F44" s="115">
        <v>7120</v>
      </c>
      <c r="G44" s="114">
        <v>7664</v>
      </c>
      <c r="H44" s="114">
        <v>7804</v>
      </c>
      <c r="I44" s="114">
        <v>7890</v>
      </c>
      <c r="J44" s="140">
        <v>7856</v>
      </c>
      <c r="K44" s="114">
        <v>-736</v>
      </c>
      <c r="L44" s="116">
        <v>-9.3686354378818741</v>
      </c>
    </row>
    <row r="45" spans="1:12" s="110" customFormat="1" ht="15" customHeight="1" x14ac:dyDescent="0.2">
      <c r="A45" s="120"/>
      <c r="B45" s="119"/>
      <c r="C45" s="268" t="s">
        <v>106</v>
      </c>
      <c r="D45" s="182"/>
      <c r="E45" s="113">
        <v>44.803370786516851</v>
      </c>
      <c r="F45" s="115">
        <v>3190</v>
      </c>
      <c r="G45" s="114">
        <v>3394</v>
      </c>
      <c r="H45" s="114">
        <v>3455</v>
      </c>
      <c r="I45" s="114">
        <v>3447</v>
      </c>
      <c r="J45" s="140">
        <v>3468</v>
      </c>
      <c r="K45" s="114">
        <v>-278</v>
      </c>
      <c r="L45" s="116">
        <v>-8.0161476355247974</v>
      </c>
    </row>
    <row r="46" spans="1:12" s="110" customFormat="1" ht="15" customHeight="1" x14ac:dyDescent="0.2">
      <c r="A46" s="123"/>
      <c r="B46" s="124"/>
      <c r="C46" s="260" t="s">
        <v>107</v>
      </c>
      <c r="D46" s="261"/>
      <c r="E46" s="125">
        <v>55.196629213483149</v>
      </c>
      <c r="F46" s="143">
        <v>3930</v>
      </c>
      <c r="G46" s="144">
        <v>4270</v>
      </c>
      <c r="H46" s="144">
        <v>4349</v>
      </c>
      <c r="I46" s="144">
        <v>4443</v>
      </c>
      <c r="J46" s="145">
        <v>4388</v>
      </c>
      <c r="K46" s="144">
        <v>-458</v>
      </c>
      <c r="L46" s="146">
        <v>-10.437556973564266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36698</v>
      </c>
      <c r="E11" s="114">
        <v>38308</v>
      </c>
      <c r="F11" s="114">
        <v>38582</v>
      </c>
      <c r="G11" s="114">
        <v>39098</v>
      </c>
      <c r="H11" s="140">
        <v>37869</v>
      </c>
      <c r="I11" s="115">
        <v>-1171</v>
      </c>
      <c r="J11" s="116">
        <v>-3.092239034566532</v>
      </c>
    </row>
    <row r="12" spans="1:15" s="110" customFormat="1" ht="24.95" customHeight="1" x14ac:dyDescent="0.2">
      <c r="A12" s="193" t="s">
        <v>132</v>
      </c>
      <c r="B12" s="194" t="s">
        <v>133</v>
      </c>
      <c r="C12" s="113">
        <v>1.3842716224317402</v>
      </c>
      <c r="D12" s="115">
        <v>508</v>
      </c>
      <c r="E12" s="114">
        <v>507</v>
      </c>
      <c r="F12" s="114">
        <v>524</v>
      </c>
      <c r="G12" s="114">
        <v>528</v>
      </c>
      <c r="H12" s="140">
        <v>482</v>
      </c>
      <c r="I12" s="115">
        <v>26</v>
      </c>
      <c r="J12" s="116">
        <v>5.394190871369295</v>
      </c>
    </row>
    <row r="13" spans="1:15" s="110" customFormat="1" ht="24.95" customHeight="1" x14ac:dyDescent="0.2">
      <c r="A13" s="193" t="s">
        <v>134</v>
      </c>
      <c r="B13" s="199" t="s">
        <v>214</v>
      </c>
      <c r="C13" s="113">
        <v>0.23707014006212873</v>
      </c>
      <c r="D13" s="115">
        <v>87</v>
      </c>
      <c r="E13" s="114">
        <v>91</v>
      </c>
      <c r="F13" s="114">
        <v>62</v>
      </c>
      <c r="G13" s="114">
        <v>55</v>
      </c>
      <c r="H13" s="140">
        <v>96</v>
      </c>
      <c r="I13" s="115">
        <v>-9</v>
      </c>
      <c r="J13" s="116">
        <v>-9.375</v>
      </c>
    </row>
    <row r="14" spans="1:15" s="287" customFormat="1" ht="24.95" customHeight="1" x14ac:dyDescent="0.2">
      <c r="A14" s="193" t="s">
        <v>215</v>
      </c>
      <c r="B14" s="199" t="s">
        <v>137</v>
      </c>
      <c r="C14" s="113">
        <v>4.3762602866641238</v>
      </c>
      <c r="D14" s="115">
        <v>1606</v>
      </c>
      <c r="E14" s="114">
        <v>1633</v>
      </c>
      <c r="F14" s="114">
        <v>1621</v>
      </c>
      <c r="G14" s="114">
        <v>1613</v>
      </c>
      <c r="H14" s="140">
        <v>1587</v>
      </c>
      <c r="I14" s="115">
        <v>19</v>
      </c>
      <c r="J14" s="116">
        <v>1.1972274732199117</v>
      </c>
      <c r="K14" s="110"/>
      <c r="L14" s="110"/>
      <c r="M14" s="110"/>
      <c r="N14" s="110"/>
      <c r="O14" s="110"/>
    </row>
    <row r="15" spans="1:15" s="110" customFormat="1" ht="24.95" customHeight="1" x14ac:dyDescent="0.2">
      <c r="A15" s="193" t="s">
        <v>216</v>
      </c>
      <c r="B15" s="199" t="s">
        <v>217</v>
      </c>
      <c r="C15" s="113">
        <v>2.659545479317674</v>
      </c>
      <c r="D15" s="115">
        <v>976</v>
      </c>
      <c r="E15" s="114">
        <v>976</v>
      </c>
      <c r="F15" s="114">
        <v>947</v>
      </c>
      <c r="G15" s="114">
        <v>933</v>
      </c>
      <c r="H15" s="140">
        <v>906</v>
      </c>
      <c r="I15" s="115">
        <v>70</v>
      </c>
      <c r="J15" s="116">
        <v>7.7262693156732896</v>
      </c>
    </row>
    <row r="16" spans="1:15" s="287" customFormat="1" ht="24.95" customHeight="1" x14ac:dyDescent="0.2">
      <c r="A16" s="193" t="s">
        <v>218</v>
      </c>
      <c r="B16" s="199" t="s">
        <v>141</v>
      </c>
      <c r="C16" s="113">
        <v>1.4932693879775465</v>
      </c>
      <c r="D16" s="115">
        <v>548</v>
      </c>
      <c r="E16" s="114">
        <v>574</v>
      </c>
      <c r="F16" s="114">
        <v>590</v>
      </c>
      <c r="G16" s="114">
        <v>583</v>
      </c>
      <c r="H16" s="140">
        <v>596</v>
      </c>
      <c r="I16" s="115">
        <v>-48</v>
      </c>
      <c r="J16" s="116">
        <v>-8.053691275167786</v>
      </c>
      <c r="K16" s="110"/>
      <c r="L16" s="110"/>
      <c r="M16" s="110"/>
      <c r="N16" s="110"/>
      <c r="O16" s="110"/>
    </row>
    <row r="17" spans="1:15" s="110" customFormat="1" ht="24.95" customHeight="1" x14ac:dyDescent="0.2">
      <c r="A17" s="193" t="s">
        <v>142</v>
      </c>
      <c r="B17" s="199" t="s">
        <v>220</v>
      </c>
      <c r="C17" s="113">
        <v>0.22344541936890294</v>
      </c>
      <c r="D17" s="115">
        <v>82</v>
      </c>
      <c r="E17" s="114">
        <v>83</v>
      </c>
      <c r="F17" s="114">
        <v>84</v>
      </c>
      <c r="G17" s="114">
        <v>97</v>
      </c>
      <c r="H17" s="140">
        <v>85</v>
      </c>
      <c r="I17" s="115">
        <v>-3</v>
      </c>
      <c r="J17" s="116">
        <v>-3.5294117647058822</v>
      </c>
    </row>
    <row r="18" spans="1:15" s="287" customFormat="1" ht="24.95" customHeight="1" x14ac:dyDescent="0.2">
      <c r="A18" s="201" t="s">
        <v>144</v>
      </c>
      <c r="B18" s="202" t="s">
        <v>145</v>
      </c>
      <c r="C18" s="113">
        <v>2.7767180772794156</v>
      </c>
      <c r="D18" s="115">
        <v>1019</v>
      </c>
      <c r="E18" s="114">
        <v>977</v>
      </c>
      <c r="F18" s="114">
        <v>1010</v>
      </c>
      <c r="G18" s="114">
        <v>997</v>
      </c>
      <c r="H18" s="140">
        <v>983</v>
      </c>
      <c r="I18" s="115">
        <v>36</v>
      </c>
      <c r="J18" s="116">
        <v>3.6622583926754833</v>
      </c>
      <c r="K18" s="110"/>
      <c r="L18" s="110"/>
      <c r="M18" s="110"/>
      <c r="N18" s="110"/>
      <c r="O18" s="110"/>
    </row>
    <row r="19" spans="1:15" s="110" customFormat="1" ht="24.95" customHeight="1" x14ac:dyDescent="0.2">
      <c r="A19" s="193" t="s">
        <v>146</v>
      </c>
      <c r="B19" s="199" t="s">
        <v>147</v>
      </c>
      <c r="C19" s="113">
        <v>15.513106981306883</v>
      </c>
      <c r="D19" s="115">
        <v>5693</v>
      </c>
      <c r="E19" s="114">
        <v>5921</v>
      </c>
      <c r="F19" s="114">
        <v>5810</v>
      </c>
      <c r="G19" s="114">
        <v>5896</v>
      </c>
      <c r="H19" s="140">
        <v>5820</v>
      </c>
      <c r="I19" s="115">
        <v>-127</v>
      </c>
      <c r="J19" s="116">
        <v>-2.1821305841924397</v>
      </c>
    </row>
    <row r="20" spans="1:15" s="287" customFormat="1" ht="24.95" customHeight="1" x14ac:dyDescent="0.2">
      <c r="A20" s="193" t="s">
        <v>148</v>
      </c>
      <c r="B20" s="199" t="s">
        <v>149</v>
      </c>
      <c r="C20" s="113">
        <v>3.9947681072538015</v>
      </c>
      <c r="D20" s="115">
        <v>1466</v>
      </c>
      <c r="E20" s="114">
        <v>1548</v>
      </c>
      <c r="F20" s="114">
        <v>1877</v>
      </c>
      <c r="G20" s="114">
        <v>1978</v>
      </c>
      <c r="H20" s="140">
        <v>1566</v>
      </c>
      <c r="I20" s="115">
        <v>-100</v>
      </c>
      <c r="J20" s="116">
        <v>-6.3856960408684547</v>
      </c>
      <c r="K20" s="110"/>
      <c r="L20" s="110"/>
      <c r="M20" s="110"/>
      <c r="N20" s="110"/>
      <c r="O20" s="110"/>
    </row>
    <row r="21" spans="1:15" s="110" customFormat="1" ht="24.95" customHeight="1" x14ac:dyDescent="0.2">
      <c r="A21" s="201" t="s">
        <v>150</v>
      </c>
      <c r="B21" s="202" t="s">
        <v>151</v>
      </c>
      <c r="C21" s="113">
        <v>13.703744073246499</v>
      </c>
      <c r="D21" s="115">
        <v>5029</v>
      </c>
      <c r="E21" s="114">
        <v>5723</v>
      </c>
      <c r="F21" s="114">
        <v>5957</v>
      </c>
      <c r="G21" s="114">
        <v>5997</v>
      </c>
      <c r="H21" s="140">
        <v>5566</v>
      </c>
      <c r="I21" s="115">
        <v>-537</v>
      </c>
      <c r="J21" s="116">
        <v>-9.6478620194035205</v>
      </c>
    </row>
    <row r="22" spans="1:15" s="110" customFormat="1" ht="24.95" customHeight="1" x14ac:dyDescent="0.2">
      <c r="A22" s="201" t="s">
        <v>152</v>
      </c>
      <c r="B22" s="199" t="s">
        <v>153</v>
      </c>
      <c r="C22" s="113">
        <v>4.3817101749414133</v>
      </c>
      <c r="D22" s="115">
        <v>1608</v>
      </c>
      <c r="E22" s="114">
        <v>1662</v>
      </c>
      <c r="F22" s="114">
        <v>1643</v>
      </c>
      <c r="G22" s="114">
        <v>1682</v>
      </c>
      <c r="H22" s="140">
        <v>1688</v>
      </c>
      <c r="I22" s="115">
        <v>-80</v>
      </c>
      <c r="J22" s="116">
        <v>-4.7393364928909953</v>
      </c>
    </row>
    <row r="23" spans="1:15" s="110" customFormat="1" ht="24.95" customHeight="1" x14ac:dyDescent="0.2">
      <c r="A23" s="193" t="s">
        <v>154</v>
      </c>
      <c r="B23" s="199" t="s">
        <v>155</v>
      </c>
      <c r="C23" s="113">
        <v>0.80658346503896672</v>
      </c>
      <c r="D23" s="115">
        <v>296</v>
      </c>
      <c r="E23" s="114">
        <v>286</v>
      </c>
      <c r="F23" s="114">
        <v>295</v>
      </c>
      <c r="G23" s="114">
        <v>300</v>
      </c>
      <c r="H23" s="140">
        <v>312</v>
      </c>
      <c r="I23" s="115">
        <v>-16</v>
      </c>
      <c r="J23" s="116">
        <v>-5.1282051282051286</v>
      </c>
    </row>
    <row r="24" spans="1:15" s="110" customFormat="1" ht="24.95" customHeight="1" x14ac:dyDescent="0.2">
      <c r="A24" s="193" t="s">
        <v>156</v>
      </c>
      <c r="B24" s="199" t="s">
        <v>221</v>
      </c>
      <c r="C24" s="113">
        <v>8.7416207967736668</v>
      </c>
      <c r="D24" s="115">
        <v>3208</v>
      </c>
      <c r="E24" s="114">
        <v>3291</v>
      </c>
      <c r="F24" s="114">
        <v>3275</v>
      </c>
      <c r="G24" s="114">
        <v>3354</v>
      </c>
      <c r="H24" s="140">
        <v>3330</v>
      </c>
      <c r="I24" s="115">
        <v>-122</v>
      </c>
      <c r="J24" s="116">
        <v>-3.6636636636636637</v>
      </c>
    </row>
    <row r="25" spans="1:15" s="110" customFormat="1" ht="24.95" customHeight="1" x14ac:dyDescent="0.2">
      <c r="A25" s="193" t="s">
        <v>222</v>
      </c>
      <c r="B25" s="204" t="s">
        <v>159</v>
      </c>
      <c r="C25" s="113">
        <v>11.965229712790888</v>
      </c>
      <c r="D25" s="115">
        <v>4391</v>
      </c>
      <c r="E25" s="114">
        <v>4518</v>
      </c>
      <c r="F25" s="114">
        <v>4533</v>
      </c>
      <c r="G25" s="114">
        <v>4474</v>
      </c>
      <c r="H25" s="140">
        <v>4497</v>
      </c>
      <c r="I25" s="115">
        <v>-106</v>
      </c>
      <c r="J25" s="116">
        <v>-2.3571269735379143</v>
      </c>
    </row>
    <row r="26" spans="1:15" s="110" customFormat="1" ht="24.95" customHeight="1" x14ac:dyDescent="0.2">
      <c r="A26" s="201">
        <v>782.78300000000002</v>
      </c>
      <c r="B26" s="203" t="s">
        <v>160</v>
      </c>
      <c r="C26" s="113">
        <v>0.58586298980870888</v>
      </c>
      <c r="D26" s="115">
        <v>215</v>
      </c>
      <c r="E26" s="114">
        <v>223</v>
      </c>
      <c r="F26" s="114">
        <v>220</v>
      </c>
      <c r="G26" s="114">
        <v>218</v>
      </c>
      <c r="H26" s="140">
        <v>225</v>
      </c>
      <c r="I26" s="115">
        <v>-10</v>
      </c>
      <c r="J26" s="116">
        <v>-4.4444444444444446</v>
      </c>
    </row>
    <row r="27" spans="1:15" s="110" customFormat="1" ht="24.95" customHeight="1" x14ac:dyDescent="0.2">
      <c r="A27" s="193" t="s">
        <v>161</v>
      </c>
      <c r="B27" s="199" t="s">
        <v>162</v>
      </c>
      <c r="C27" s="113">
        <v>1.2371246389449015</v>
      </c>
      <c r="D27" s="115">
        <v>454</v>
      </c>
      <c r="E27" s="114">
        <v>445</v>
      </c>
      <c r="F27" s="114">
        <v>488</v>
      </c>
      <c r="G27" s="114">
        <v>462</v>
      </c>
      <c r="H27" s="140">
        <v>422</v>
      </c>
      <c r="I27" s="115">
        <v>32</v>
      </c>
      <c r="J27" s="116">
        <v>7.5829383886255926</v>
      </c>
    </row>
    <row r="28" spans="1:15" s="110" customFormat="1" ht="24.95" customHeight="1" x14ac:dyDescent="0.2">
      <c r="A28" s="193" t="s">
        <v>163</v>
      </c>
      <c r="B28" s="199" t="s">
        <v>164</v>
      </c>
      <c r="C28" s="113">
        <v>4.7768270750449613</v>
      </c>
      <c r="D28" s="115">
        <v>1753</v>
      </c>
      <c r="E28" s="114">
        <v>1904</v>
      </c>
      <c r="F28" s="114">
        <v>1770</v>
      </c>
      <c r="G28" s="114">
        <v>1877</v>
      </c>
      <c r="H28" s="140">
        <v>1735</v>
      </c>
      <c r="I28" s="115">
        <v>18</v>
      </c>
      <c r="J28" s="116">
        <v>1.0374639769452449</v>
      </c>
    </row>
    <row r="29" spans="1:15" s="110" customFormat="1" ht="24.95" customHeight="1" x14ac:dyDescent="0.2">
      <c r="A29" s="193">
        <v>86</v>
      </c>
      <c r="B29" s="199" t="s">
        <v>165</v>
      </c>
      <c r="C29" s="113">
        <v>7.161153196359475</v>
      </c>
      <c r="D29" s="115">
        <v>2628</v>
      </c>
      <c r="E29" s="114">
        <v>2655</v>
      </c>
      <c r="F29" s="114">
        <v>2614</v>
      </c>
      <c r="G29" s="114">
        <v>2669</v>
      </c>
      <c r="H29" s="140">
        <v>2666</v>
      </c>
      <c r="I29" s="115">
        <v>-38</v>
      </c>
      <c r="J29" s="116">
        <v>-1.4253563390847712</v>
      </c>
    </row>
    <row r="30" spans="1:15" s="110" customFormat="1" ht="24.95" customHeight="1" x14ac:dyDescent="0.2">
      <c r="A30" s="193">
        <v>87.88</v>
      </c>
      <c r="B30" s="204" t="s">
        <v>166</v>
      </c>
      <c r="C30" s="113">
        <v>5.3436154558831541</v>
      </c>
      <c r="D30" s="115">
        <v>1961</v>
      </c>
      <c r="E30" s="114">
        <v>2014</v>
      </c>
      <c r="F30" s="114">
        <v>1974</v>
      </c>
      <c r="G30" s="114">
        <v>2004</v>
      </c>
      <c r="H30" s="140">
        <v>1970</v>
      </c>
      <c r="I30" s="115">
        <v>-9</v>
      </c>
      <c r="J30" s="116">
        <v>-0.45685279187817257</v>
      </c>
    </row>
    <row r="31" spans="1:15" s="110" customFormat="1" ht="24.95" customHeight="1" x14ac:dyDescent="0.2">
      <c r="A31" s="193" t="s">
        <v>167</v>
      </c>
      <c r="B31" s="199" t="s">
        <v>168</v>
      </c>
      <c r="C31" s="113">
        <v>13.006158373753339</v>
      </c>
      <c r="D31" s="115">
        <v>4773</v>
      </c>
      <c r="E31" s="114">
        <v>4907</v>
      </c>
      <c r="F31" s="114">
        <v>4906</v>
      </c>
      <c r="G31" s="114">
        <v>4993</v>
      </c>
      <c r="H31" s="140">
        <v>4922</v>
      </c>
      <c r="I31" s="115">
        <v>-149</v>
      </c>
      <c r="J31" s="116">
        <v>-3.0272247054043073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1.3842716224317402</v>
      </c>
      <c r="D34" s="115">
        <v>508</v>
      </c>
      <c r="E34" s="114">
        <v>507</v>
      </c>
      <c r="F34" s="114">
        <v>524</v>
      </c>
      <c r="G34" s="114">
        <v>528</v>
      </c>
      <c r="H34" s="140">
        <v>482</v>
      </c>
      <c r="I34" s="115">
        <v>26</v>
      </c>
      <c r="J34" s="116">
        <v>5.394190871369295</v>
      </c>
    </row>
    <row r="35" spans="1:10" s="110" customFormat="1" ht="24.95" customHeight="1" x14ac:dyDescent="0.2">
      <c r="A35" s="292" t="s">
        <v>171</v>
      </c>
      <c r="B35" s="293" t="s">
        <v>172</v>
      </c>
      <c r="C35" s="113">
        <v>7.3900485040056676</v>
      </c>
      <c r="D35" s="115">
        <v>2712</v>
      </c>
      <c r="E35" s="114">
        <v>2701</v>
      </c>
      <c r="F35" s="114">
        <v>2693</v>
      </c>
      <c r="G35" s="114">
        <v>2665</v>
      </c>
      <c r="H35" s="140">
        <v>2666</v>
      </c>
      <c r="I35" s="115">
        <v>46</v>
      </c>
      <c r="J35" s="116">
        <v>1.7254313578394598</v>
      </c>
    </row>
    <row r="36" spans="1:10" s="110" customFormat="1" ht="24.95" customHeight="1" x14ac:dyDescent="0.2">
      <c r="A36" s="294" t="s">
        <v>173</v>
      </c>
      <c r="B36" s="295" t="s">
        <v>174</v>
      </c>
      <c r="C36" s="125">
        <v>91.217505041146651</v>
      </c>
      <c r="D36" s="143">
        <v>33475</v>
      </c>
      <c r="E36" s="144">
        <v>35097</v>
      </c>
      <c r="F36" s="144">
        <v>35362</v>
      </c>
      <c r="G36" s="144">
        <v>35904</v>
      </c>
      <c r="H36" s="145">
        <v>34719</v>
      </c>
      <c r="I36" s="143">
        <v>-1244</v>
      </c>
      <c r="J36" s="146">
        <v>-3.5830525072726749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36698</v>
      </c>
      <c r="F11" s="264">
        <v>38308</v>
      </c>
      <c r="G11" s="264">
        <v>38582</v>
      </c>
      <c r="H11" s="264">
        <v>39098</v>
      </c>
      <c r="I11" s="265">
        <v>37869</v>
      </c>
      <c r="J11" s="263">
        <v>-1171</v>
      </c>
      <c r="K11" s="266">
        <v>-3.092239034566532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44.833505913128782</v>
      </c>
      <c r="E13" s="115">
        <v>16453</v>
      </c>
      <c r="F13" s="114">
        <v>17036</v>
      </c>
      <c r="G13" s="114">
        <v>16999</v>
      </c>
      <c r="H13" s="114">
        <v>17016</v>
      </c>
      <c r="I13" s="140">
        <v>16455</v>
      </c>
      <c r="J13" s="115">
        <v>-2</v>
      </c>
      <c r="K13" s="116">
        <v>-1.2154360376785172E-2</v>
      </c>
    </row>
    <row r="14" spans="1:15" ht="15.95" customHeight="1" x14ac:dyDescent="0.2">
      <c r="A14" s="306" t="s">
        <v>230</v>
      </c>
      <c r="B14" s="307"/>
      <c r="C14" s="308"/>
      <c r="D14" s="113">
        <v>41.541773393645428</v>
      </c>
      <c r="E14" s="115">
        <v>15245</v>
      </c>
      <c r="F14" s="114">
        <v>16127</v>
      </c>
      <c r="G14" s="114">
        <v>16428</v>
      </c>
      <c r="H14" s="114">
        <v>16858</v>
      </c>
      <c r="I14" s="140">
        <v>16343</v>
      </c>
      <c r="J14" s="115">
        <v>-1098</v>
      </c>
      <c r="K14" s="116">
        <v>-6.7184727406228966</v>
      </c>
    </row>
    <row r="15" spans="1:15" ht="15.95" customHeight="1" x14ac:dyDescent="0.2">
      <c r="A15" s="306" t="s">
        <v>231</v>
      </c>
      <c r="B15" s="307"/>
      <c r="C15" s="308"/>
      <c r="D15" s="113">
        <v>5.3408905117445089</v>
      </c>
      <c r="E15" s="115">
        <v>1960</v>
      </c>
      <c r="F15" s="114">
        <v>2018</v>
      </c>
      <c r="G15" s="114">
        <v>2026</v>
      </c>
      <c r="H15" s="114">
        <v>2058</v>
      </c>
      <c r="I15" s="140">
        <v>2033</v>
      </c>
      <c r="J15" s="115">
        <v>-73</v>
      </c>
      <c r="K15" s="116">
        <v>-3.5907525823905559</v>
      </c>
    </row>
    <row r="16" spans="1:15" ht="15.95" customHeight="1" x14ac:dyDescent="0.2">
      <c r="A16" s="306" t="s">
        <v>232</v>
      </c>
      <c r="B16" s="307"/>
      <c r="C16" s="308"/>
      <c r="D16" s="113">
        <v>3.7304485258052211</v>
      </c>
      <c r="E16" s="115">
        <v>1369</v>
      </c>
      <c r="F16" s="114">
        <v>1401</v>
      </c>
      <c r="G16" s="114">
        <v>1387</v>
      </c>
      <c r="H16" s="114">
        <v>1399</v>
      </c>
      <c r="I16" s="140">
        <v>1336</v>
      </c>
      <c r="J16" s="115">
        <v>33</v>
      </c>
      <c r="K16" s="116">
        <v>2.4700598802395208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1.3788217341544498</v>
      </c>
      <c r="E18" s="115">
        <v>506</v>
      </c>
      <c r="F18" s="114">
        <v>500</v>
      </c>
      <c r="G18" s="114">
        <v>514</v>
      </c>
      <c r="H18" s="114">
        <v>485</v>
      </c>
      <c r="I18" s="140">
        <v>466</v>
      </c>
      <c r="J18" s="115">
        <v>40</v>
      </c>
      <c r="K18" s="116">
        <v>8.5836909871244629</v>
      </c>
    </row>
    <row r="19" spans="1:11" ht="14.1" customHeight="1" x14ac:dyDescent="0.2">
      <c r="A19" s="306" t="s">
        <v>235</v>
      </c>
      <c r="B19" s="307" t="s">
        <v>236</v>
      </c>
      <c r="C19" s="308"/>
      <c r="D19" s="113">
        <v>0.98642977818954714</v>
      </c>
      <c r="E19" s="115">
        <v>362</v>
      </c>
      <c r="F19" s="114">
        <v>360</v>
      </c>
      <c r="G19" s="114">
        <v>366</v>
      </c>
      <c r="H19" s="114">
        <v>335</v>
      </c>
      <c r="I19" s="140">
        <v>316</v>
      </c>
      <c r="J19" s="115">
        <v>46</v>
      </c>
      <c r="K19" s="116">
        <v>14.556962025316455</v>
      </c>
    </row>
    <row r="20" spans="1:11" ht="14.1" customHeight="1" x14ac:dyDescent="0.2">
      <c r="A20" s="306">
        <v>12</v>
      </c>
      <c r="B20" s="307" t="s">
        <v>237</v>
      </c>
      <c r="C20" s="308"/>
      <c r="D20" s="113">
        <v>0.72756008501825709</v>
      </c>
      <c r="E20" s="115">
        <v>267</v>
      </c>
      <c r="F20" s="114">
        <v>258</v>
      </c>
      <c r="G20" s="114">
        <v>277</v>
      </c>
      <c r="H20" s="114">
        <v>276</v>
      </c>
      <c r="I20" s="140">
        <v>276</v>
      </c>
      <c r="J20" s="115">
        <v>-9</v>
      </c>
      <c r="K20" s="116">
        <v>-3.2608695652173911</v>
      </c>
    </row>
    <row r="21" spans="1:11" ht="14.1" customHeight="1" x14ac:dyDescent="0.2">
      <c r="A21" s="306">
        <v>21</v>
      </c>
      <c r="B21" s="307" t="s">
        <v>238</v>
      </c>
      <c r="C21" s="308"/>
      <c r="D21" s="113" t="s">
        <v>514</v>
      </c>
      <c r="E21" s="115" t="s">
        <v>514</v>
      </c>
      <c r="F21" s="114" t="s">
        <v>514</v>
      </c>
      <c r="G21" s="114">
        <v>14</v>
      </c>
      <c r="H21" s="114" t="s">
        <v>514</v>
      </c>
      <c r="I21" s="140">
        <v>14</v>
      </c>
      <c r="J21" s="115" t="s">
        <v>514</v>
      </c>
      <c r="K21" s="116" t="s">
        <v>514</v>
      </c>
    </row>
    <row r="22" spans="1:11" ht="14.1" customHeight="1" x14ac:dyDescent="0.2">
      <c r="A22" s="306">
        <v>22</v>
      </c>
      <c r="B22" s="307" t="s">
        <v>239</v>
      </c>
      <c r="C22" s="308"/>
      <c r="D22" s="113">
        <v>0.18802114556651589</v>
      </c>
      <c r="E22" s="115">
        <v>69</v>
      </c>
      <c r="F22" s="114">
        <v>79</v>
      </c>
      <c r="G22" s="114">
        <v>80</v>
      </c>
      <c r="H22" s="114">
        <v>81</v>
      </c>
      <c r="I22" s="140">
        <v>78</v>
      </c>
      <c r="J22" s="115">
        <v>-9</v>
      </c>
      <c r="K22" s="116">
        <v>-11.538461538461538</v>
      </c>
    </row>
    <row r="23" spans="1:11" ht="14.1" customHeight="1" x14ac:dyDescent="0.2">
      <c r="A23" s="306">
        <v>23</v>
      </c>
      <c r="B23" s="307" t="s">
        <v>240</v>
      </c>
      <c r="C23" s="308"/>
      <c r="D23" s="113">
        <v>0.51228949806528967</v>
      </c>
      <c r="E23" s="115">
        <v>188</v>
      </c>
      <c r="F23" s="114">
        <v>195</v>
      </c>
      <c r="G23" s="114">
        <v>190</v>
      </c>
      <c r="H23" s="114">
        <v>178</v>
      </c>
      <c r="I23" s="140">
        <v>183</v>
      </c>
      <c r="J23" s="115">
        <v>5</v>
      </c>
      <c r="K23" s="116">
        <v>2.7322404371584699</v>
      </c>
    </row>
    <row r="24" spans="1:11" ht="14.1" customHeight="1" x14ac:dyDescent="0.2">
      <c r="A24" s="306">
        <v>24</v>
      </c>
      <c r="B24" s="307" t="s">
        <v>241</v>
      </c>
      <c r="C24" s="308"/>
      <c r="D24" s="113">
        <v>0.34334296146928989</v>
      </c>
      <c r="E24" s="115">
        <v>126</v>
      </c>
      <c r="F24" s="114">
        <v>139</v>
      </c>
      <c r="G24" s="114">
        <v>142</v>
      </c>
      <c r="H24" s="114">
        <v>144</v>
      </c>
      <c r="I24" s="140">
        <v>145</v>
      </c>
      <c r="J24" s="115">
        <v>-19</v>
      </c>
      <c r="K24" s="116">
        <v>-13.103448275862069</v>
      </c>
    </row>
    <row r="25" spans="1:11" ht="14.1" customHeight="1" x14ac:dyDescent="0.2">
      <c r="A25" s="306">
        <v>25</v>
      </c>
      <c r="B25" s="307" t="s">
        <v>242</v>
      </c>
      <c r="C25" s="308"/>
      <c r="D25" s="113">
        <v>0.71121042018638614</v>
      </c>
      <c r="E25" s="115">
        <v>261</v>
      </c>
      <c r="F25" s="114">
        <v>283</v>
      </c>
      <c r="G25" s="114">
        <v>281</v>
      </c>
      <c r="H25" s="114">
        <v>281</v>
      </c>
      <c r="I25" s="140">
        <v>259</v>
      </c>
      <c r="J25" s="115">
        <v>2</v>
      </c>
      <c r="K25" s="116">
        <v>0.77220077220077221</v>
      </c>
    </row>
    <row r="26" spans="1:11" ht="14.1" customHeight="1" x14ac:dyDescent="0.2">
      <c r="A26" s="306">
        <v>26</v>
      </c>
      <c r="B26" s="307" t="s">
        <v>243</v>
      </c>
      <c r="C26" s="308"/>
      <c r="D26" s="113">
        <v>0.4714153359856123</v>
      </c>
      <c r="E26" s="115">
        <v>173</v>
      </c>
      <c r="F26" s="114">
        <v>176</v>
      </c>
      <c r="G26" s="114">
        <v>178</v>
      </c>
      <c r="H26" s="114">
        <v>168</v>
      </c>
      <c r="I26" s="140">
        <v>163</v>
      </c>
      <c r="J26" s="115">
        <v>10</v>
      </c>
      <c r="K26" s="116">
        <v>6.1349693251533743</v>
      </c>
    </row>
    <row r="27" spans="1:11" ht="14.1" customHeight="1" x14ac:dyDescent="0.2">
      <c r="A27" s="306">
        <v>27</v>
      </c>
      <c r="B27" s="307" t="s">
        <v>244</v>
      </c>
      <c r="C27" s="308"/>
      <c r="D27" s="113">
        <v>0.36786745871709631</v>
      </c>
      <c r="E27" s="115">
        <v>135</v>
      </c>
      <c r="F27" s="114">
        <v>134</v>
      </c>
      <c r="G27" s="114">
        <v>123</v>
      </c>
      <c r="H27" s="114">
        <v>127</v>
      </c>
      <c r="I27" s="140">
        <v>130</v>
      </c>
      <c r="J27" s="115">
        <v>5</v>
      </c>
      <c r="K27" s="116">
        <v>3.8461538461538463</v>
      </c>
    </row>
    <row r="28" spans="1:11" ht="14.1" customHeight="1" x14ac:dyDescent="0.2">
      <c r="A28" s="306">
        <v>28</v>
      </c>
      <c r="B28" s="307" t="s">
        <v>245</v>
      </c>
      <c r="C28" s="308"/>
      <c r="D28" s="113">
        <v>0.20437081039838684</v>
      </c>
      <c r="E28" s="115">
        <v>75</v>
      </c>
      <c r="F28" s="114">
        <v>78</v>
      </c>
      <c r="G28" s="114">
        <v>84</v>
      </c>
      <c r="H28" s="114">
        <v>91</v>
      </c>
      <c r="I28" s="140">
        <v>93</v>
      </c>
      <c r="J28" s="115">
        <v>-18</v>
      </c>
      <c r="K28" s="116">
        <v>-19.35483870967742</v>
      </c>
    </row>
    <row r="29" spans="1:11" ht="14.1" customHeight="1" x14ac:dyDescent="0.2">
      <c r="A29" s="306">
        <v>29</v>
      </c>
      <c r="B29" s="307" t="s">
        <v>246</v>
      </c>
      <c r="C29" s="308"/>
      <c r="D29" s="113">
        <v>3.0900866532236089</v>
      </c>
      <c r="E29" s="115">
        <v>1134</v>
      </c>
      <c r="F29" s="114">
        <v>1237</v>
      </c>
      <c r="G29" s="114">
        <v>1251</v>
      </c>
      <c r="H29" s="114">
        <v>1222</v>
      </c>
      <c r="I29" s="140">
        <v>1174</v>
      </c>
      <c r="J29" s="115">
        <v>-40</v>
      </c>
      <c r="K29" s="116">
        <v>-3.4071550255536627</v>
      </c>
    </row>
    <row r="30" spans="1:11" ht="14.1" customHeight="1" x14ac:dyDescent="0.2">
      <c r="A30" s="306" t="s">
        <v>247</v>
      </c>
      <c r="B30" s="307" t="s">
        <v>248</v>
      </c>
      <c r="C30" s="308"/>
      <c r="D30" s="113">
        <v>0.2970189111123222</v>
      </c>
      <c r="E30" s="115">
        <v>109</v>
      </c>
      <c r="F30" s="114" t="s">
        <v>514</v>
      </c>
      <c r="G30" s="114" t="s">
        <v>514</v>
      </c>
      <c r="H30" s="114" t="s">
        <v>514</v>
      </c>
      <c r="I30" s="140" t="s">
        <v>514</v>
      </c>
      <c r="J30" s="115" t="s">
        <v>514</v>
      </c>
      <c r="K30" s="116" t="s">
        <v>514</v>
      </c>
    </row>
    <row r="31" spans="1:11" ht="14.1" customHeight="1" x14ac:dyDescent="0.2">
      <c r="A31" s="306" t="s">
        <v>249</v>
      </c>
      <c r="B31" s="307" t="s">
        <v>250</v>
      </c>
      <c r="C31" s="308"/>
      <c r="D31" s="113">
        <v>2.7848929096953512</v>
      </c>
      <c r="E31" s="115">
        <v>1022</v>
      </c>
      <c r="F31" s="114">
        <v>1139</v>
      </c>
      <c r="G31" s="114">
        <v>1149</v>
      </c>
      <c r="H31" s="114">
        <v>1117</v>
      </c>
      <c r="I31" s="140">
        <v>1079</v>
      </c>
      <c r="J31" s="115">
        <v>-57</v>
      </c>
      <c r="K31" s="116">
        <v>-5.2826691380908253</v>
      </c>
    </row>
    <row r="32" spans="1:11" ht="14.1" customHeight="1" x14ac:dyDescent="0.2">
      <c r="A32" s="306">
        <v>31</v>
      </c>
      <c r="B32" s="307" t="s">
        <v>251</v>
      </c>
      <c r="C32" s="308"/>
      <c r="D32" s="113">
        <v>0.16349664831870947</v>
      </c>
      <c r="E32" s="115">
        <v>60</v>
      </c>
      <c r="F32" s="114">
        <v>50</v>
      </c>
      <c r="G32" s="114">
        <v>54</v>
      </c>
      <c r="H32" s="114">
        <v>57</v>
      </c>
      <c r="I32" s="140">
        <v>54</v>
      </c>
      <c r="J32" s="115">
        <v>6</v>
      </c>
      <c r="K32" s="116">
        <v>11.111111111111111</v>
      </c>
    </row>
    <row r="33" spans="1:11" ht="14.1" customHeight="1" x14ac:dyDescent="0.2">
      <c r="A33" s="306">
        <v>32</v>
      </c>
      <c r="B33" s="307" t="s">
        <v>252</v>
      </c>
      <c r="C33" s="308"/>
      <c r="D33" s="113">
        <v>0.68396097879993456</v>
      </c>
      <c r="E33" s="115">
        <v>251</v>
      </c>
      <c r="F33" s="114">
        <v>239</v>
      </c>
      <c r="G33" s="114">
        <v>264</v>
      </c>
      <c r="H33" s="114">
        <v>270</v>
      </c>
      <c r="I33" s="140">
        <v>259</v>
      </c>
      <c r="J33" s="115">
        <v>-8</v>
      </c>
      <c r="K33" s="116">
        <v>-3.0888030888030888</v>
      </c>
    </row>
    <row r="34" spans="1:11" ht="14.1" customHeight="1" x14ac:dyDescent="0.2">
      <c r="A34" s="306">
        <v>33</v>
      </c>
      <c r="B34" s="307" t="s">
        <v>253</v>
      </c>
      <c r="C34" s="308"/>
      <c r="D34" s="113">
        <v>0.33516812905335441</v>
      </c>
      <c r="E34" s="115">
        <v>123</v>
      </c>
      <c r="F34" s="114">
        <v>110</v>
      </c>
      <c r="G34" s="114">
        <v>111</v>
      </c>
      <c r="H34" s="114">
        <v>114</v>
      </c>
      <c r="I34" s="140">
        <v>105</v>
      </c>
      <c r="J34" s="115">
        <v>18</v>
      </c>
      <c r="K34" s="116">
        <v>17.142857142857142</v>
      </c>
    </row>
    <row r="35" spans="1:11" ht="14.1" customHeight="1" x14ac:dyDescent="0.2">
      <c r="A35" s="306">
        <v>34</v>
      </c>
      <c r="B35" s="307" t="s">
        <v>254</v>
      </c>
      <c r="C35" s="308"/>
      <c r="D35" s="113">
        <v>4.7468526895198648</v>
      </c>
      <c r="E35" s="115">
        <v>1742</v>
      </c>
      <c r="F35" s="114">
        <v>1786</v>
      </c>
      <c r="G35" s="114">
        <v>1746</v>
      </c>
      <c r="H35" s="114">
        <v>1759</v>
      </c>
      <c r="I35" s="140">
        <v>1792</v>
      </c>
      <c r="J35" s="115">
        <v>-50</v>
      </c>
      <c r="K35" s="116">
        <v>-2.7901785714285716</v>
      </c>
    </row>
    <row r="36" spans="1:11" ht="14.1" customHeight="1" x14ac:dyDescent="0.2">
      <c r="A36" s="306">
        <v>41</v>
      </c>
      <c r="B36" s="307" t="s">
        <v>255</v>
      </c>
      <c r="C36" s="308"/>
      <c r="D36" s="113">
        <v>0.22344541936890294</v>
      </c>
      <c r="E36" s="115">
        <v>82</v>
      </c>
      <c r="F36" s="114">
        <v>92</v>
      </c>
      <c r="G36" s="114">
        <v>88</v>
      </c>
      <c r="H36" s="114">
        <v>103</v>
      </c>
      <c r="I36" s="140">
        <v>98</v>
      </c>
      <c r="J36" s="115">
        <v>-16</v>
      </c>
      <c r="K36" s="116">
        <v>-16.326530612244898</v>
      </c>
    </row>
    <row r="37" spans="1:11" ht="14.1" customHeight="1" x14ac:dyDescent="0.2">
      <c r="A37" s="306">
        <v>42</v>
      </c>
      <c r="B37" s="307" t="s">
        <v>256</v>
      </c>
      <c r="C37" s="308"/>
      <c r="D37" s="113">
        <v>3.5424273802387052E-2</v>
      </c>
      <c r="E37" s="115">
        <v>13</v>
      </c>
      <c r="F37" s="114">
        <v>14</v>
      </c>
      <c r="G37" s="114">
        <v>12</v>
      </c>
      <c r="H37" s="114">
        <v>16</v>
      </c>
      <c r="I37" s="140" t="s">
        <v>514</v>
      </c>
      <c r="J37" s="115" t="s">
        <v>514</v>
      </c>
      <c r="K37" s="116" t="s">
        <v>514</v>
      </c>
    </row>
    <row r="38" spans="1:11" ht="14.1" customHeight="1" x14ac:dyDescent="0.2">
      <c r="A38" s="306">
        <v>43</v>
      </c>
      <c r="B38" s="307" t="s">
        <v>257</v>
      </c>
      <c r="C38" s="308"/>
      <c r="D38" s="113">
        <v>0.43054117390593494</v>
      </c>
      <c r="E38" s="115">
        <v>158</v>
      </c>
      <c r="F38" s="114">
        <v>155</v>
      </c>
      <c r="G38" s="114">
        <v>157</v>
      </c>
      <c r="H38" s="114">
        <v>172</v>
      </c>
      <c r="I38" s="140">
        <v>162</v>
      </c>
      <c r="J38" s="115">
        <v>-4</v>
      </c>
      <c r="K38" s="116">
        <v>-2.4691358024691357</v>
      </c>
    </row>
    <row r="39" spans="1:11" ht="14.1" customHeight="1" x14ac:dyDescent="0.2">
      <c r="A39" s="306">
        <v>51</v>
      </c>
      <c r="B39" s="307" t="s">
        <v>258</v>
      </c>
      <c r="C39" s="308"/>
      <c r="D39" s="113">
        <v>7.8696386724072154</v>
      </c>
      <c r="E39" s="115">
        <v>2888</v>
      </c>
      <c r="F39" s="114">
        <v>2976</v>
      </c>
      <c r="G39" s="114">
        <v>3187</v>
      </c>
      <c r="H39" s="114">
        <v>3163</v>
      </c>
      <c r="I39" s="140">
        <v>2935</v>
      </c>
      <c r="J39" s="115">
        <v>-47</v>
      </c>
      <c r="K39" s="116">
        <v>-1.6013628620102214</v>
      </c>
    </row>
    <row r="40" spans="1:11" ht="14.1" customHeight="1" x14ac:dyDescent="0.2">
      <c r="A40" s="306" t="s">
        <v>259</v>
      </c>
      <c r="B40" s="307" t="s">
        <v>260</v>
      </c>
      <c r="C40" s="308"/>
      <c r="D40" s="113">
        <v>7.6325685323450871</v>
      </c>
      <c r="E40" s="115">
        <v>2801</v>
      </c>
      <c r="F40" s="114">
        <v>2880</v>
      </c>
      <c r="G40" s="114">
        <v>3085</v>
      </c>
      <c r="H40" s="114">
        <v>3070</v>
      </c>
      <c r="I40" s="140">
        <v>2863</v>
      </c>
      <c r="J40" s="115">
        <v>-62</v>
      </c>
      <c r="K40" s="116">
        <v>-2.1655606007684249</v>
      </c>
    </row>
    <row r="41" spans="1:11" ht="14.1" customHeight="1" x14ac:dyDescent="0.2">
      <c r="A41" s="306"/>
      <c r="B41" s="307" t="s">
        <v>261</v>
      </c>
      <c r="C41" s="308"/>
      <c r="D41" s="113">
        <v>1.8665867349719332</v>
      </c>
      <c r="E41" s="115">
        <v>685</v>
      </c>
      <c r="F41" s="114">
        <v>721</v>
      </c>
      <c r="G41" s="114">
        <v>736</v>
      </c>
      <c r="H41" s="114">
        <v>721</v>
      </c>
      <c r="I41" s="140">
        <v>668</v>
      </c>
      <c r="J41" s="115">
        <v>17</v>
      </c>
      <c r="K41" s="116">
        <v>2.5449101796407185</v>
      </c>
    </row>
    <row r="42" spans="1:11" ht="14.1" customHeight="1" x14ac:dyDescent="0.2">
      <c r="A42" s="306">
        <v>52</v>
      </c>
      <c r="B42" s="307" t="s">
        <v>262</v>
      </c>
      <c r="C42" s="308"/>
      <c r="D42" s="113">
        <v>5.0629462096027034</v>
      </c>
      <c r="E42" s="115">
        <v>1858</v>
      </c>
      <c r="F42" s="114">
        <v>1899</v>
      </c>
      <c r="G42" s="114">
        <v>1884</v>
      </c>
      <c r="H42" s="114">
        <v>1838</v>
      </c>
      <c r="I42" s="140">
        <v>1812</v>
      </c>
      <c r="J42" s="115">
        <v>46</v>
      </c>
      <c r="K42" s="116">
        <v>2.5386313465783665</v>
      </c>
    </row>
    <row r="43" spans="1:11" ht="14.1" customHeight="1" x14ac:dyDescent="0.2">
      <c r="A43" s="306" t="s">
        <v>263</v>
      </c>
      <c r="B43" s="307" t="s">
        <v>264</v>
      </c>
      <c r="C43" s="308"/>
      <c r="D43" s="113">
        <v>4.945773611640961</v>
      </c>
      <c r="E43" s="115">
        <v>1815</v>
      </c>
      <c r="F43" s="114">
        <v>1854</v>
      </c>
      <c r="G43" s="114">
        <v>1835</v>
      </c>
      <c r="H43" s="114">
        <v>1788</v>
      </c>
      <c r="I43" s="140">
        <v>1765</v>
      </c>
      <c r="J43" s="115">
        <v>50</v>
      </c>
      <c r="K43" s="116">
        <v>2.8328611898016995</v>
      </c>
    </row>
    <row r="44" spans="1:11" ht="14.1" customHeight="1" x14ac:dyDescent="0.2">
      <c r="A44" s="306">
        <v>53</v>
      </c>
      <c r="B44" s="307" t="s">
        <v>265</v>
      </c>
      <c r="C44" s="308"/>
      <c r="D44" s="113">
        <v>2.4170254509782549</v>
      </c>
      <c r="E44" s="115">
        <v>887</v>
      </c>
      <c r="F44" s="114">
        <v>889</v>
      </c>
      <c r="G44" s="114">
        <v>862</v>
      </c>
      <c r="H44" s="114">
        <v>880</v>
      </c>
      <c r="I44" s="140">
        <v>875</v>
      </c>
      <c r="J44" s="115">
        <v>12</v>
      </c>
      <c r="K44" s="116">
        <v>1.3714285714285714</v>
      </c>
    </row>
    <row r="45" spans="1:11" ht="14.1" customHeight="1" x14ac:dyDescent="0.2">
      <c r="A45" s="306" t="s">
        <v>266</v>
      </c>
      <c r="B45" s="307" t="s">
        <v>267</v>
      </c>
      <c r="C45" s="308"/>
      <c r="D45" s="113">
        <v>2.3707014006212872</v>
      </c>
      <c r="E45" s="115">
        <v>870</v>
      </c>
      <c r="F45" s="114">
        <v>872</v>
      </c>
      <c r="G45" s="114">
        <v>847</v>
      </c>
      <c r="H45" s="114">
        <v>860</v>
      </c>
      <c r="I45" s="140">
        <v>857</v>
      </c>
      <c r="J45" s="115">
        <v>13</v>
      </c>
      <c r="K45" s="116">
        <v>1.5169194865810969</v>
      </c>
    </row>
    <row r="46" spans="1:11" ht="14.1" customHeight="1" x14ac:dyDescent="0.2">
      <c r="A46" s="306">
        <v>54</v>
      </c>
      <c r="B46" s="307" t="s">
        <v>268</v>
      </c>
      <c r="C46" s="308"/>
      <c r="D46" s="113">
        <v>13.856340945010627</v>
      </c>
      <c r="E46" s="115">
        <v>5085</v>
      </c>
      <c r="F46" s="114">
        <v>5232</v>
      </c>
      <c r="G46" s="114">
        <v>5289</v>
      </c>
      <c r="H46" s="114">
        <v>5254</v>
      </c>
      <c r="I46" s="140">
        <v>5244</v>
      </c>
      <c r="J46" s="115">
        <v>-159</v>
      </c>
      <c r="K46" s="116">
        <v>-3.0320366132723113</v>
      </c>
    </row>
    <row r="47" spans="1:11" ht="14.1" customHeight="1" x14ac:dyDescent="0.2">
      <c r="A47" s="306">
        <v>61</v>
      </c>
      <c r="B47" s="307" t="s">
        <v>269</v>
      </c>
      <c r="C47" s="308"/>
      <c r="D47" s="113">
        <v>0.67851109052264424</v>
      </c>
      <c r="E47" s="115">
        <v>249</v>
      </c>
      <c r="F47" s="114">
        <v>258</v>
      </c>
      <c r="G47" s="114">
        <v>233</v>
      </c>
      <c r="H47" s="114">
        <v>227</v>
      </c>
      <c r="I47" s="140">
        <v>218</v>
      </c>
      <c r="J47" s="115">
        <v>31</v>
      </c>
      <c r="K47" s="116">
        <v>14.220183486238533</v>
      </c>
    </row>
    <row r="48" spans="1:11" ht="14.1" customHeight="1" x14ac:dyDescent="0.2">
      <c r="A48" s="306">
        <v>62</v>
      </c>
      <c r="B48" s="307" t="s">
        <v>270</v>
      </c>
      <c r="C48" s="308"/>
      <c r="D48" s="113">
        <v>12.997983541337403</v>
      </c>
      <c r="E48" s="115">
        <v>4770</v>
      </c>
      <c r="F48" s="114">
        <v>4928</v>
      </c>
      <c r="G48" s="114">
        <v>4878</v>
      </c>
      <c r="H48" s="114">
        <v>5057</v>
      </c>
      <c r="I48" s="140">
        <v>4821</v>
      </c>
      <c r="J48" s="115">
        <v>-51</v>
      </c>
      <c r="K48" s="116">
        <v>-1.057871810827629</v>
      </c>
    </row>
    <row r="49" spans="1:11" ht="14.1" customHeight="1" x14ac:dyDescent="0.2">
      <c r="A49" s="306">
        <v>63</v>
      </c>
      <c r="B49" s="307" t="s">
        <v>271</v>
      </c>
      <c r="C49" s="308"/>
      <c r="D49" s="113">
        <v>9.8833723908659881</v>
      </c>
      <c r="E49" s="115">
        <v>3627</v>
      </c>
      <c r="F49" s="114">
        <v>4225</v>
      </c>
      <c r="G49" s="114">
        <v>4554</v>
      </c>
      <c r="H49" s="114">
        <v>4744</v>
      </c>
      <c r="I49" s="140">
        <v>4260</v>
      </c>
      <c r="J49" s="115">
        <v>-633</v>
      </c>
      <c r="K49" s="116">
        <v>-14.859154929577464</v>
      </c>
    </row>
    <row r="50" spans="1:11" ht="14.1" customHeight="1" x14ac:dyDescent="0.2">
      <c r="A50" s="306" t="s">
        <v>272</v>
      </c>
      <c r="B50" s="307" t="s">
        <v>273</v>
      </c>
      <c r="C50" s="308"/>
      <c r="D50" s="113">
        <v>0.81748324159354735</v>
      </c>
      <c r="E50" s="115">
        <v>300</v>
      </c>
      <c r="F50" s="114">
        <v>348</v>
      </c>
      <c r="G50" s="114">
        <v>347</v>
      </c>
      <c r="H50" s="114">
        <v>326</v>
      </c>
      <c r="I50" s="140">
        <v>328</v>
      </c>
      <c r="J50" s="115">
        <v>-28</v>
      </c>
      <c r="K50" s="116">
        <v>-8.536585365853659</v>
      </c>
    </row>
    <row r="51" spans="1:11" ht="14.1" customHeight="1" x14ac:dyDescent="0.2">
      <c r="A51" s="306" t="s">
        <v>274</v>
      </c>
      <c r="B51" s="307" t="s">
        <v>275</v>
      </c>
      <c r="C51" s="308"/>
      <c r="D51" s="113">
        <v>8.6271731429505696</v>
      </c>
      <c r="E51" s="115">
        <v>3166</v>
      </c>
      <c r="F51" s="114">
        <v>3708</v>
      </c>
      <c r="G51" s="114">
        <v>3871</v>
      </c>
      <c r="H51" s="114">
        <v>3994</v>
      </c>
      <c r="I51" s="140">
        <v>3709</v>
      </c>
      <c r="J51" s="115">
        <v>-543</v>
      </c>
      <c r="K51" s="116">
        <v>-14.640064707468321</v>
      </c>
    </row>
    <row r="52" spans="1:11" ht="14.1" customHeight="1" x14ac:dyDescent="0.2">
      <c r="A52" s="306">
        <v>71</v>
      </c>
      <c r="B52" s="307" t="s">
        <v>276</v>
      </c>
      <c r="C52" s="308"/>
      <c r="D52" s="113">
        <v>11.905280941740694</v>
      </c>
      <c r="E52" s="115">
        <v>4369</v>
      </c>
      <c r="F52" s="114">
        <v>4512</v>
      </c>
      <c r="G52" s="114">
        <v>4291</v>
      </c>
      <c r="H52" s="114">
        <v>4297</v>
      </c>
      <c r="I52" s="140">
        <v>4145</v>
      </c>
      <c r="J52" s="115">
        <v>224</v>
      </c>
      <c r="K52" s="116">
        <v>5.4041013268998794</v>
      </c>
    </row>
    <row r="53" spans="1:11" ht="14.1" customHeight="1" x14ac:dyDescent="0.2">
      <c r="A53" s="306" t="s">
        <v>277</v>
      </c>
      <c r="B53" s="307" t="s">
        <v>278</v>
      </c>
      <c r="C53" s="308"/>
      <c r="D53" s="113">
        <v>0.71121042018638614</v>
      </c>
      <c r="E53" s="115">
        <v>261</v>
      </c>
      <c r="F53" s="114">
        <v>270</v>
      </c>
      <c r="G53" s="114">
        <v>278</v>
      </c>
      <c r="H53" s="114">
        <v>282</v>
      </c>
      <c r="I53" s="140">
        <v>271</v>
      </c>
      <c r="J53" s="115">
        <v>-10</v>
      </c>
      <c r="K53" s="116">
        <v>-3.6900369003690039</v>
      </c>
    </row>
    <row r="54" spans="1:11" ht="14.1" customHeight="1" x14ac:dyDescent="0.2">
      <c r="A54" s="306" t="s">
        <v>279</v>
      </c>
      <c r="B54" s="307" t="s">
        <v>280</v>
      </c>
      <c r="C54" s="308"/>
      <c r="D54" s="113">
        <v>10.586407978636437</v>
      </c>
      <c r="E54" s="115">
        <v>3885</v>
      </c>
      <c r="F54" s="114">
        <v>4011</v>
      </c>
      <c r="G54" s="114">
        <v>3779</v>
      </c>
      <c r="H54" s="114">
        <v>3792</v>
      </c>
      <c r="I54" s="140">
        <v>3661</v>
      </c>
      <c r="J54" s="115">
        <v>224</v>
      </c>
      <c r="K54" s="116">
        <v>6.1185468451242828</v>
      </c>
    </row>
    <row r="55" spans="1:11" ht="14.1" customHeight="1" x14ac:dyDescent="0.2">
      <c r="A55" s="306">
        <v>72</v>
      </c>
      <c r="B55" s="307" t="s">
        <v>281</v>
      </c>
      <c r="C55" s="308"/>
      <c r="D55" s="113">
        <v>1.1254019292604502</v>
      </c>
      <c r="E55" s="115">
        <v>413</v>
      </c>
      <c r="F55" s="114">
        <v>417</v>
      </c>
      <c r="G55" s="114">
        <v>419</v>
      </c>
      <c r="H55" s="114">
        <v>424</v>
      </c>
      <c r="I55" s="140">
        <v>436</v>
      </c>
      <c r="J55" s="115">
        <v>-23</v>
      </c>
      <c r="K55" s="116">
        <v>-5.2752293577981648</v>
      </c>
    </row>
    <row r="56" spans="1:11" ht="14.1" customHeight="1" x14ac:dyDescent="0.2">
      <c r="A56" s="306" t="s">
        <v>282</v>
      </c>
      <c r="B56" s="307" t="s">
        <v>283</v>
      </c>
      <c r="C56" s="308"/>
      <c r="D56" s="113">
        <v>0.21254564281432231</v>
      </c>
      <c r="E56" s="115">
        <v>78</v>
      </c>
      <c r="F56" s="114">
        <v>83</v>
      </c>
      <c r="G56" s="114">
        <v>83</v>
      </c>
      <c r="H56" s="114">
        <v>93</v>
      </c>
      <c r="I56" s="140">
        <v>101</v>
      </c>
      <c r="J56" s="115">
        <v>-23</v>
      </c>
      <c r="K56" s="116">
        <v>-22.772277227722771</v>
      </c>
    </row>
    <row r="57" spans="1:11" ht="14.1" customHeight="1" x14ac:dyDescent="0.2">
      <c r="A57" s="306" t="s">
        <v>284</v>
      </c>
      <c r="B57" s="307" t="s">
        <v>285</v>
      </c>
      <c r="C57" s="308"/>
      <c r="D57" s="113">
        <v>0.67851109052264424</v>
      </c>
      <c r="E57" s="115">
        <v>249</v>
      </c>
      <c r="F57" s="114">
        <v>253</v>
      </c>
      <c r="G57" s="114">
        <v>254</v>
      </c>
      <c r="H57" s="114">
        <v>247</v>
      </c>
      <c r="I57" s="140">
        <v>246</v>
      </c>
      <c r="J57" s="115">
        <v>3</v>
      </c>
      <c r="K57" s="116">
        <v>1.2195121951219512</v>
      </c>
    </row>
    <row r="58" spans="1:11" ht="14.1" customHeight="1" x14ac:dyDescent="0.2">
      <c r="A58" s="306">
        <v>73</v>
      </c>
      <c r="B58" s="307" t="s">
        <v>286</v>
      </c>
      <c r="C58" s="308"/>
      <c r="D58" s="113">
        <v>2.3025777971551582</v>
      </c>
      <c r="E58" s="115">
        <v>845</v>
      </c>
      <c r="F58" s="114">
        <v>929</v>
      </c>
      <c r="G58" s="114">
        <v>962</v>
      </c>
      <c r="H58" s="114">
        <v>1088</v>
      </c>
      <c r="I58" s="140">
        <v>1152</v>
      </c>
      <c r="J58" s="115">
        <v>-307</v>
      </c>
      <c r="K58" s="116">
        <v>-26.649305555555557</v>
      </c>
    </row>
    <row r="59" spans="1:11" ht="14.1" customHeight="1" x14ac:dyDescent="0.2">
      <c r="A59" s="306" t="s">
        <v>287</v>
      </c>
      <c r="B59" s="307" t="s">
        <v>288</v>
      </c>
      <c r="C59" s="308"/>
      <c r="D59" s="113">
        <v>1.882936399803804</v>
      </c>
      <c r="E59" s="115">
        <v>691</v>
      </c>
      <c r="F59" s="114">
        <v>768</v>
      </c>
      <c r="G59" s="114">
        <v>802</v>
      </c>
      <c r="H59" s="114">
        <v>938</v>
      </c>
      <c r="I59" s="140">
        <v>1011</v>
      </c>
      <c r="J59" s="115">
        <v>-320</v>
      </c>
      <c r="K59" s="116">
        <v>-31.651829871414442</v>
      </c>
    </row>
    <row r="60" spans="1:11" ht="14.1" customHeight="1" x14ac:dyDescent="0.2">
      <c r="A60" s="306">
        <v>81</v>
      </c>
      <c r="B60" s="307" t="s">
        <v>289</v>
      </c>
      <c r="C60" s="308"/>
      <c r="D60" s="113">
        <v>4.2318382473159302</v>
      </c>
      <c r="E60" s="115">
        <v>1553</v>
      </c>
      <c r="F60" s="114">
        <v>1547</v>
      </c>
      <c r="G60" s="114">
        <v>1535</v>
      </c>
      <c r="H60" s="114">
        <v>1593</v>
      </c>
      <c r="I60" s="140">
        <v>1612</v>
      </c>
      <c r="J60" s="115">
        <v>-59</v>
      </c>
      <c r="K60" s="116">
        <v>-3.6600496277915631</v>
      </c>
    </row>
    <row r="61" spans="1:11" ht="14.1" customHeight="1" x14ac:dyDescent="0.2">
      <c r="A61" s="306" t="s">
        <v>290</v>
      </c>
      <c r="B61" s="307" t="s">
        <v>291</v>
      </c>
      <c r="C61" s="308"/>
      <c r="D61" s="113">
        <v>1.2916235217178047</v>
      </c>
      <c r="E61" s="115">
        <v>474</v>
      </c>
      <c r="F61" s="114">
        <v>485</v>
      </c>
      <c r="G61" s="114">
        <v>477</v>
      </c>
      <c r="H61" s="114">
        <v>506</v>
      </c>
      <c r="I61" s="140">
        <v>498</v>
      </c>
      <c r="J61" s="115">
        <v>-24</v>
      </c>
      <c r="K61" s="116">
        <v>-4.8192771084337354</v>
      </c>
    </row>
    <row r="62" spans="1:11" ht="14.1" customHeight="1" x14ac:dyDescent="0.2">
      <c r="A62" s="306" t="s">
        <v>292</v>
      </c>
      <c r="B62" s="307" t="s">
        <v>293</v>
      </c>
      <c r="C62" s="308"/>
      <c r="D62" s="113">
        <v>1.8611368466946427</v>
      </c>
      <c r="E62" s="115">
        <v>683</v>
      </c>
      <c r="F62" s="114">
        <v>655</v>
      </c>
      <c r="G62" s="114">
        <v>637</v>
      </c>
      <c r="H62" s="114">
        <v>653</v>
      </c>
      <c r="I62" s="140">
        <v>650</v>
      </c>
      <c r="J62" s="115">
        <v>33</v>
      </c>
      <c r="K62" s="116">
        <v>5.0769230769230766</v>
      </c>
    </row>
    <row r="63" spans="1:11" ht="14.1" customHeight="1" x14ac:dyDescent="0.2">
      <c r="A63" s="306"/>
      <c r="B63" s="307" t="s">
        <v>294</v>
      </c>
      <c r="C63" s="308"/>
      <c r="D63" s="113">
        <v>1.6976401983759333</v>
      </c>
      <c r="E63" s="115">
        <v>623</v>
      </c>
      <c r="F63" s="114">
        <v>591</v>
      </c>
      <c r="G63" s="114">
        <v>578</v>
      </c>
      <c r="H63" s="114">
        <v>598</v>
      </c>
      <c r="I63" s="140">
        <v>600</v>
      </c>
      <c r="J63" s="115">
        <v>23</v>
      </c>
      <c r="K63" s="116">
        <v>3.8333333333333335</v>
      </c>
    </row>
    <row r="64" spans="1:11" ht="14.1" customHeight="1" x14ac:dyDescent="0.2">
      <c r="A64" s="306" t="s">
        <v>295</v>
      </c>
      <c r="B64" s="307" t="s">
        <v>296</v>
      </c>
      <c r="C64" s="308"/>
      <c r="D64" s="113">
        <v>0.13897215107090305</v>
      </c>
      <c r="E64" s="115">
        <v>51</v>
      </c>
      <c r="F64" s="114">
        <v>54</v>
      </c>
      <c r="G64" s="114">
        <v>55</v>
      </c>
      <c r="H64" s="114">
        <v>61</v>
      </c>
      <c r="I64" s="140">
        <v>65</v>
      </c>
      <c r="J64" s="115">
        <v>-14</v>
      </c>
      <c r="K64" s="116">
        <v>-21.53846153846154</v>
      </c>
    </row>
    <row r="65" spans="1:11" ht="14.1" customHeight="1" x14ac:dyDescent="0.2">
      <c r="A65" s="306" t="s">
        <v>297</v>
      </c>
      <c r="B65" s="307" t="s">
        <v>298</v>
      </c>
      <c r="C65" s="308"/>
      <c r="D65" s="113">
        <v>0.46596544770832199</v>
      </c>
      <c r="E65" s="115">
        <v>171</v>
      </c>
      <c r="F65" s="114">
        <v>183</v>
      </c>
      <c r="G65" s="114">
        <v>190</v>
      </c>
      <c r="H65" s="114">
        <v>191</v>
      </c>
      <c r="I65" s="140">
        <v>204</v>
      </c>
      <c r="J65" s="115">
        <v>-33</v>
      </c>
      <c r="K65" s="116">
        <v>-16.176470588235293</v>
      </c>
    </row>
    <row r="66" spans="1:11" ht="14.1" customHeight="1" x14ac:dyDescent="0.2">
      <c r="A66" s="306">
        <v>82</v>
      </c>
      <c r="B66" s="307" t="s">
        <v>299</v>
      </c>
      <c r="C66" s="308"/>
      <c r="D66" s="113">
        <v>1.9101858411902557</v>
      </c>
      <c r="E66" s="115">
        <v>701</v>
      </c>
      <c r="F66" s="114">
        <v>733</v>
      </c>
      <c r="G66" s="114">
        <v>713</v>
      </c>
      <c r="H66" s="114">
        <v>705</v>
      </c>
      <c r="I66" s="140">
        <v>725</v>
      </c>
      <c r="J66" s="115">
        <v>-24</v>
      </c>
      <c r="K66" s="116">
        <v>-3.3103448275862069</v>
      </c>
    </row>
    <row r="67" spans="1:11" ht="14.1" customHeight="1" x14ac:dyDescent="0.2">
      <c r="A67" s="306" t="s">
        <v>300</v>
      </c>
      <c r="B67" s="307" t="s">
        <v>301</v>
      </c>
      <c r="C67" s="308"/>
      <c r="D67" s="113">
        <v>0.98370483405090192</v>
      </c>
      <c r="E67" s="115">
        <v>361</v>
      </c>
      <c r="F67" s="114">
        <v>376</v>
      </c>
      <c r="G67" s="114">
        <v>365</v>
      </c>
      <c r="H67" s="114">
        <v>355</v>
      </c>
      <c r="I67" s="140">
        <v>363</v>
      </c>
      <c r="J67" s="115">
        <v>-2</v>
      </c>
      <c r="K67" s="116">
        <v>-0.55096418732782371</v>
      </c>
    </row>
    <row r="68" spans="1:11" ht="14.1" customHeight="1" x14ac:dyDescent="0.2">
      <c r="A68" s="306" t="s">
        <v>302</v>
      </c>
      <c r="B68" s="307" t="s">
        <v>303</v>
      </c>
      <c r="C68" s="308"/>
      <c r="D68" s="113">
        <v>0.56678838083819283</v>
      </c>
      <c r="E68" s="115">
        <v>208</v>
      </c>
      <c r="F68" s="114">
        <v>224</v>
      </c>
      <c r="G68" s="114">
        <v>212</v>
      </c>
      <c r="H68" s="114">
        <v>213</v>
      </c>
      <c r="I68" s="140">
        <v>224</v>
      </c>
      <c r="J68" s="115">
        <v>-16</v>
      </c>
      <c r="K68" s="116">
        <v>-7.1428571428571432</v>
      </c>
    </row>
    <row r="69" spans="1:11" ht="14.1" customHeight="1" x14ac:dyDescent="0.2">
      <c r="A69" s="306">
        <v>83</v>
      </c>
      <c r="B69" s="307" t="s">
        <v>304</v>
      </c>
      <c r="C69" s="308"/>
      <c r="D69" s="113">
        <v>2.6649953675949645</v>
      </c>
      <c r="E69" s="115">
        <v>978</v>
      </c>
      <c r="F69" s="114">
        <v>1004</v>
      </c>
      <c r="G69" s="114">
        <v>984</v>
      </c>
      <c r="H69" s="114">
        <v>980</v>
      </c>
      <c r="I69" s="140">
        <v>979</v>
      </c>
      <c r="J69" s="115">
        <v>-1</v>
      </c>
      <c r="K69" s="116">
        <v>-0.10214504596527069</v>
      </c>
    </row>
    <row r="70" spans="1:11" ht="14.1" customHeight="1" x14ac:dyDescent="0.2">
      <c r="A70" s="306" t="s">
        <v>305</v>
      </c>
      <c r="B70" s="307" t="s">
        <v>306</v>
      </c>
      <c r="C70" s="308"/>
      <c r="D70" s="113">
        <v>2.0845822660635456</v>
      </c>
      <c r="E70" s="115">
        <v>765</v>
      </c>
      <c r="F70" s="114">
        <v>785</v>
      </c>
      <c r="G70" s="114">
        <v>771</v>
      </c>
      <c r="H70" s="114">
        <v>761</v>
      </c>
      <c r="I70" s="140">
        <v>761</v>
      </c>
      <c r="J70" s="115">
        <v>4</v>
      </c>
      <c r="K70" s="116">
        <v>0.52562417871222078</v>
      </c>
    </row>
    <row r="71" spans="1:11" ht="14.1" customHeight="1" x14ac:dyDescent="0.2">
      <c r="A71" s="306"/>
      <c r="B71" s="307" t="s">
        <v>307</v>
      </c>
      <c r="C71" s="308"/>
      <c r="D71" s="113">
        <v>1.0872527113194179</v>
      </c>
      <c r="E71" s="115">
        <v>399</v>
      </c>
      <c r="F71" s="114">
        <v>405</v>
      </c>
      <c r="G71" s="114">
        <v>403</v>
      </c>
      <c r="H71" s="114">
        <v>396</v>
      </c>
      <c r="I71" s="140">
        <v>408</v>
      </c>
      <c r="J71" s="115">
        <v>-9</v>
      </c>
      <c r="K71" s="116">
        <v>-2.2058823529411766</v>
      </c>
    </row>
    <row r="72" spans="1:11" ht="14.1" customHeight="1" x14ac:dyDescent="0.2">
      <c r="A72" s="306">
        <v>84</v>
      </c>
      <c r="B72" s="307" t="s">
        <v>308</v>
      </c>
      <c r="C72" s="308"/>
      <c r="D72" s="113">
        <v>2.2617036350754809</v>
      </c>
      <c r="E72" s="115">
        <v>830</v>
      </c>
      <c r="F72" s="114">
        <v>873</v>
      </c>
      <c r="G72" s="114">
        <v>880</v>
      </c>
      <c r="H72" s="114">
        <v>880</v>
      </c>
      <c r="I72" s="140">
        <v>839</v>
      </c>
      <c r="J72" s="115">
        <v>-9</v>
      </c>
      <c r="K72" s="116">
        <v>-1.0727056019070322</v>
      </c>
    </row>
    <row r="73" spans="1:11" ht="14.1" customHeight="1" x14ac:dyDescent="0.2">
      <c r="A73" s="306" t="s">
        <v>309</v>
      </c>
      <c r="B73" s="307" t="s">
        <v>310</v>
      </c>
      <c r="C73" s="308"/>
      <c r="D73" s="113">
        <v>0.16349664831870947</v>
      </c>
      <c r="E73" s="115">
        <v>60</v>
      </c>
      <c r="F73" s="114">
        <v>59</v>
      </c>
      <c r="G73" s="114">
        <v>56</v>
      </c>
      <c r="H73" s="114">
        <v>60</v>
      </c>
      <c r="I73" s="140">
        <v>62</v>
      </c>
      <c r="J73" s="115">
        <v>-2</v>
      </c>
      <c r="K73" s="116">
        <v>-3.225806451612903</v>
      </c>
    </row>
    <row r="74" spans="1:11" ht="14.1" customHeight="1" x14ac:dyDescent="0.2">
      <c r="A74" s="306" t="s">
        <v>311</v>
      </c>
      <c r="B74" s="307" t="s">
        <v>312</v>
      </c>
      <c r="C74" s="308"/>
      <c r="D74" s="113">
        <v>9.5373044852580524E-2</v>
      </c>
      <c r="E74" s="115">
        <v>35</v>
      </c>
      <c r="F74" s="114">
        <v>43</v>
      </c>
      <c r="G74" s="114">
        <v>36</v>
      </c>
      <c r="H74" s="114">
        <v>34</v>
      </c>
      <c r="I74" s="140">
        <v>35</v>
      </c>
      <c r="J74" s="115">
        <v>0</v>
      </c>
      <c r="K74" s="116">
        <v>0</v>
      </c>
    </row>
    <row r="75" spans="1:11" ht="14.1" customHeight="1" x14ac:dyDescent="0.2">
      <c r="A75" s="306" t="s">
        <v>313</v>
      </c>
      <c r="B75" s="307" t="s">
        <v>314</v>
      </c>
      <c r="C75" s="308"/>
      <c r="D75" s="113">
        <v>0.50683960978799936</v>
      </c>
      <c r="E75" s="115">
        <v>186</v>
      </c>
      <c r="F75" s="114">
        <v>197</v>
      </c>
      <c r="G75" s="114">
        <v>184</v>
      </c>
      <c r="H75" s="114">
        <v>200</v>
      </c>
      <c r="I75" s="140">
        <v>192</v>
      </c>
      <c r="J75" s="115">
        <v>-6</v>
      </c>
      <c r="K75" s="116">
        <v>-3.125</v>
      </c>
    </row>
    <row r="76" spans="1:11" ht="14.1" customHeight="1" x14ac:dyDescent="0.2">
      <c r="A76" s="306">
        <v>91</v>
      </c>
      <c r="B76" s="307" t="s">
        <v>315</v>
      </c>
      <c r="C76" s="308"/>
      <c r="D76" s="113">
        <v>0.12807237451632242</v>
      </c>
      <c r="E76" s="115">
        <v>47</v>
      </c>
      <c r="F76" s="114">
        <v>54</v>
      </c>
      <c r="G76" s="114">
        <v>53</v>
      </c>
      <c r="H76" s="114">
        <v>58</v>
      </c>
      <c r="I76" s="140">
        <v>54</v>
      </c>
      <c r="J76" s="115">
        <v>-7</v>
      </c>
      <c r="K76" s="116">
        <v>-12.962962962962964</v>
      </c>
    </row>
    <row r="77" spans="1:11" ht="14.1" customHeight="1" x14ac:dyDescent="0.2">
      <c r="A77" s="306">
        <v>92</v>
      </c>
      <c r="B77" s="307" t="s">
        <v>316</v>
      </c>
      <c r="C77" s="308"/>
      <c r="D77" s="113">
        <v>0.49321488909477357</v>
      </c>
      <c r="E77" s="115">
        <v>181</v>
      </c>
      <c r="F77" s="114">
        <v>179</v>
      </c>
      <c r="G77" s="114">
        <v>162</v>
      </c>
      <c r="H77" s="114">
        <v>179</v>
      </c>
      <c r="I77" s="140">
        <v>179</v>
      </c>
      <c r="J77" s="115">
        <v>2</v>
      </c>
      <c r="K77" s="116">
        <v>1.1173184357541899</v>
      </c>
    </row>
    <row r="78" spans="1:11" ht="14.1" customHeight="1" x14ac:dyDescent="0.2">
      <c r="A78" s="306">
        <v>93</v>
      </c>
      <c r="B78" s="307" t="s">
        <v>317</v>
      </c>
      <c r="C78" s="308"/>
      <c r="D78" s="113">
        <v>0.10082293312987084</v>
      </c>
      <c r="E78" s="115">
        <v>37</v>
      </c>
      <c r="F78" s="114">
        <v>50</v>
      </c>
      <c r="G78" s="114">
        <v>50</v>
      </c>
      <c r="H78" s="114">
        <v>51</v>
      </c>
      <c r="I78" s="140">
        <v>49</v>
      </c>
      <c r="J78" s="115">
        <v>-12</v>
      </c>
      <c r="K78" s="116">
        <v>-24.489795918367346</v>
      </c>
    </row>
    <row r="79" spans="1:11" ht="14.1" customHeight="1" x14ac:dyDescent="0.2">
      <c r="A79" s="306">
        <v>94</v>
      </c>
      <c r="B79" s="307" t="s">
        <v>318</v>
      </c>
      <c r="C79" s="308"/>
      <c r="D79" s="113">
        <v>0.91285628644612782</v>
      </c>
      <c r="E79" s="115">
        <v>335</v>
      </c>
      <c r="F79" s="114">
        <v>337</v>
      </c>
      <c r="G79" s="114">
        <v>335</v>
      </c>
      <c r="H79" s="114">
        <v>353</v>
      </c>
      <c r="I79" s="140">
        <v>369</v>
      </c>
      <c r="J79" s="115">
        <v>-34</v>
      </c>
      <c r="K79" s="116">
        <v>-9.2140921409214087</v>
      </c>
    </row>
    <row r="80" spans="1:11" ht="14.1" customHeight="1" x14ac:dyDescent="0.2">
      <c r="A80" s="306" t="s">
        <v>319</v>
      </c>
      <c r="B80" s="307" t="s">
        <v>320</v>
      </c>
      <c r="C80" s="308"/>
      <c r="D80" s="113" t="s">
        <v>514</v>
      </c>
      <c r="E80" s="115" t="s">
        <v>514</v>
      </c>
      <c r="F80" s="114" t="s">
        <v>514</v>
      </c>
      <c r="G80" s="114">
        <v>3</v>
      </c>
      <c r="H80" s="114" t="s">
        <v>514</v>
      </c>
      <c r="I80" s="140" t="s">
        <v>514</v>
      </c>
      <c r="J80" s="115" t="s">
        <v>514</v>
      </c>
      <c r="K80" s="116" t="s">
        <v>514</v>
      </c>
    </row>
    <row r="81" spans="1:11" ht="14.1" customHeight="1" x14ac:dyDescent="0.2">
      <c r="A81" s="310" t="s">
        <v>321</v>
      </c>
      <c r="B81" s="311" t="s">
        <v>334</v>
      </c>
      <c r="C81" s="312"/>
      <c r="D81" s="125">
        <v>4.5533816556760582</v>
      </c>
      <c r="E81" s="143">
        <v>1671</v>
      </c>
      <c r="F81" s="144">
        <v>1726</v>
      </c>
      <c r="G81" s="144">
        <v>1742</v>
      </c>
      <c r="H81" s="144">
        <v>1767</v>
      </c>
      <c r="I81" s="145">
        <v>1702</v>
      </c>
      <c r="J81" s="143">
        <v>-31</v>
      </c>
      <c r="K81" s="146">
        <v>-1.8213866039952997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12639</v>
      </c>
      <c r="G12" s="536">
        <v>10260</v>
      </c>
      <c r="H12" s="536">
        <v>15969</v>
      </c>
      <c r="I12" s="536">
        <v>11090</v>
      </c>
      <c r="J12" s="537">
        <v>12376</v>
      </c>
      <c r="K12" s="538">
        <v>263</v>
      </c>
      <c r="L12" s="349">
        <v>2.1250808015513898</v>
      </c>
    </row>
    <row r="13" spans="1:17" s="110" customFormat="1" ht="15" customHeight="1" x14ac:dyDescent="0.2">
      <c r="A13" s="350" t="s">
        <v>345</v>
      </c>
      <c r="B13" s="351" t="s">
        <v>346</v>
      </c>
      <c r="C13" s="347"/>
      <c r="D13" s="347"/>
      <c r="E13" s="348"/>
      <c r="F13" s="536">
        <v>6647</v>
      </c>
      <c r="G13" s="536">
        <v>5337</v>
      </c>
      <c r="H13" s="536">
        <v>8647</v>
      </c>
      <c r="I13" s="536">
        <v>6001</v>
      </c>
      <c r="J13" s="537">
        <v>6729</v>
      </c>
      <c r="K13" s="538">
        <v>-82</v>
      </c>
      <c r="L13" s="349">
        <v>-1.2186060335859712</v>
      </c>
    </row>
    <row r="14" spans="1:17" s="110" customFormat="1" ht="22.5" customHeight="1" x14ac:dyDescent="0.2">
      <c r="A14" s="350"/>
      <c r="B14" s="351" t="s">
        <v>347</v>
      </c>
      <c r="C14" s="347"/>
      <c r="D14" s="347"/>
      <c r="E14" s="348"/>
      <c r="F14" s="536">
        <v>5992</v>
      </c>
      <c r="G14" s="536">
        <v>4923</v>
      </c>
      <c r="H14" s="536">
        <v>7322</v>
      </c>
      <c r="I14" s="536">
        <v>5089</v>
      </c>
      <c r="J14" s="537">
        <v>5647</v>
      </c>
      <c r="K14" s="538">
        <v>345</v>
      </c>
      <c r="L14" s="349">
        <v>6.1094386399858331</v>
      </c>
    </row>
    <row r="15" spans="1:17" s="110" customFormat="1" ht="15" customHeight="1" x14ac:dyDescent="0.2">
      <c r="A15" s="350" t="s">
        <v>348</v>
      </c>
      <c r="B15" s="351" t="s">
        <v>108</v>
      </c>
      <c r="C15" s="347"/>
      <c r="D15" s="347"/>
      <c r="E15" s="348"/>
      <c r="F15" s="536">
        <v>2710</v>
      </c>
      <c r="G15" s="536">
        <v>2692</v>
      </c>
      <c r="H15" s="536">
        <v>6100</v>
      </c>
      <c r="I15" s="536">
        <v>2585</v>
      </c>
      <c r="J15" s="537">
        <v>2713</v>
      </c>
      <c r="K15" s="538">
        <v>-3</v>
      </c>
      <c r="L15" s="349">
        <v>-0.11057869517139697</v>
      </c>
    </row>
    <row r="16" spans="1:17" s="110" customFormat="1" ht="15" customHeight="1" x14ac:dyDescent="0.2">
      <c r="A16" s="350"/>
      <c r="B16" s="351" t="s">
        <v>109</v>
      </c>
      <c r="C16" s="347"/>
      <c r="D16" s="347"/>
      <c r="E16" s="348"/>
      <c r="F16" s="536">
        <v>8645</v>
      </c>
      <c r="G16" s="536">
        <v>6808</v>
      </c>
      <c r="H16" s="536">
        <v>8776</v>
      </c>
      <c r="I16" s="536">
        <v>7471</v>
      </c>
      <c r="J16" s="537">
        <v>8420</v>
      </c>
      <c r="K16" s="538">
        <v>225</v>
      </c>
      <c r="L16" s="349">
        <v>2.6722090261282658</v>
      </c>
    </row>
    <row r="17" spans="1:12" s="110" customFormat="1" ht="15" customHeight="1" x14ac:dyDescent="0.2">
      <c r="A17" s="350"/>
      <c r="B17" s="351" t="s">
        <v>110</v>
      </c>
      <c r="C17" s="347"/>
      <c r="D17" s="347"/>
      <c r="E17" s="348"/>
      <c r="F17" s="536">
        <v>1148</v>
      </c>
      <c r="G17" s="536">
        <v>659</v>
      </c>
      <c r="H17" s="536">
        <v>963</v>
      </c>
      <c r="I17" s="536">
        <v>898</v>
      </c>
      <c r="J17" s="537">
        <v>1086</v>
      </c>
      <c r="K17" s="538">
        <v>62</v>
      </c>
      <c r="L17" s="349">
        <v>5.70902394106814</v>
      </c>
    </row>
    <row r="18" spans="1:12" s="110" customFormat="1" ht="15" customHeight="1" x14ac:dyDescent="0.2">
      <c r="A18" s="350"/>
      <c r="B18" s="351" t="s">
        <v>111</v>
      </c>
      <c r="C18" s="347"/>
      <c r="D18" s="347"/>
      <c r="E18" s="348"/>
      <c r="F18" s="536">
        <v>136</v>
      </c>
      <c r="G18" s="536">
        <v>101</v>
      </c>
      <c r="H18" s="536">
        <v>130</v>
      </c>
      <c r="I18" s="536">
        <v>136</v>
      </c>
      <c r="J18" s="537">
        <v>157</v>
      </c>
      <c r="K18" s="538">
        <v>-21</v>
      </c>
      <c r="L18" s="349">
        <v>-13.375796178343949</v>
      </c>
    </row>
    <row r="19" spans="1:12" s="110" customFormat="1" ht="15" customHeight="1" x14ac:dyDescent="0.2">
      <c r="A19" s="118" t="s">
        <v>113</v>
      </c>
      <c r="B19" s="119" t="s">
        <v>181</v>
      </c>
      <c r="C19" s="347"/>
      <c r="D19" s="347"/>
      <c r="E19" s="348"/>
      <c r="F19" s="536">
        <v>7035</v>
      </c>
      <c r="G19" s="536">
        <v>5741</v>
      </c>
      <c r="H19" s="536">
        <v>10493</v>
      </c>
      <c r="I19" s="536">
        <v>6226</v>
      </c>
      <c r="J19" s="537">
        <v>7352</v>
      </c>
      <c r="K19" s="538">
        <v>-317</v>
      </c>
      <c r="L19" s="349">
        <v>-4.3117519042437431</v>
      </c>
    </row>
    <row r="20" spans="1:12" s="110" customFormat="1" ht="15" customHeight="1" x14ac:dyDescent="0.2">
      <c r="A20" s="118"/>
      <c r="B20" s="119" t="s">
        <v>182</v>
      </c>
      <c r="C20" s="347"/>
      <c r="D20" s="347"/>
      <c r="E20" s="348"/>
      <c r="F20" s="536">
        <v>5604</v>
      </c>
      <c r="G20" s="536">
        <v>4519</v>
      </c>
      <c r="H20" s="536">
        <v>5476</v>
      </c>
      <c r="I20" s="536">
        <v>4864</v>
      </c>
      <c r="J20" s="537">
        <v>5024</v>
      </c>
      <c r="K20" s="538">
        <v>580</v>
      </c>
      <c r="L20" s="349">
        <v>11.544585987261147</v>
      </c>
    </row>
    <row r="21" spans="1:12" s="110" customFormat="1" ht="15" customHeight="1" x14ac:dyDescent="0.2">
      <c r="A21" s="118" t="s">
        <v>113</v>
      </c>
      <c r="B21" s="119" t="s">
        <v>116</v>
      </c>
      <c r="C21" s="347"/>
      <c r="D21" s="347"/>
      <c r="E21" s="348"/>
      <c r="F21" s="536">
        <v>10944</v>
      </c>
      <c r="G21" s="536">
        <v>8578</v>
      </c>
      <c r="H21" s="536">
        <v>13929</v>
      </c>
      <c r="I21" s="536">
        <v>9369</v>
      </c>
      <c r="J21" s="537">
        <v>10795</v>
      </c>
      <c r="K21" s="538">
        <v>149</v>
      </c>
      <c r="L21" s="349">
        <v>1.3802686428902269</v>
      </c>
    </row>
    <row r="22" spans="1:12" s="110" customFormat="1" ht="15" customHeight="1" x14ac:dyDescent="0.2">
      <c r="A22" s="118"/>
      <c r="B22" s="119" t="s">
        <v>117</v>
      </c>
      <c r="C22" s="347"/>
      <c r="D22" s="347"/>
      <c r="E22" s="348"/>
      <c r="F22" s="536">
        <v>1671</v>
      </c>
      <c r="G22" s="536">
        <v>1674</v>
      </c>
      <c r="H22" s="536">
        <v>2028</v>
      </c>
      <c r="I22" s="536">
        <v>1696</v>
      </c>
      <c r="J22" s="537">
        <v>1561</v>
      </c>
      <c r="K22" s="538">
        <v>110</v>
      </c>
      <c r="L22" s="349">
        <v>7.0467648942985264</v>
      </c>
    </row>
    <row r="23" spans="1:12" s="110" customFormat="1" ht="15" customHeight="1" x14ac:dyDescent="0.2">
      <c r="A23" s="352" t="s">
        <v>348</v>
      </c>
      <c r="B23" s="353" t="s">
        <v>193</v>
      </c>
      <c r="C23" s="354"/>
      <c r="D23" s="354"/>
      <c r="E23" s="355"/>
      <c r="F23" s="539">
        <v>353</v>
      </c>
      <c r="G23" s="539">
        <v>652</v>
      </c>
      <c r="H23" s="539">
        <v>2855</v>
      </c>
      <c r="I23" s="539">
        <v>322</v>
      </c>
      <c r="J23" s="540">
        <v>375</v>
      </c>
      <c r="K23" s="541">
        <v>-22</v>
      </c>
      <c r="L23" s="356">
        <v>-5.8666666666666663</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36.799999999999997</v>
      </c>
      <c r="G25" s="542">
        <v>43.1</v>
      </c>
      <c r="H25" s="542">
        <v>42.9</v>
      </c>
      <c r="I25" s="542">
        <v>40.6</v>
      </c>
      <c r="J25" s="542">
        <v>37.5</v>
      </c>
      <c r="K25" s="543" t="s">
        <v>350</v>
      </c>
      <c r="L25" s="364">
        <v>-0.70000000000000284</v>
      </c>
    </row>
    <row r="26" spans="1:12" s="110" customFormat="1" ht="15" customHeight="1" x14ac:dyDescent="0.2">
      <c r="A26" s="365" t="s">
        <v>105</v>
      </c>
      <c r="B26" s="366" t="s">
        <v>346</v>
      </c>
      <c r="C26" s="362"/>
      <c r="D26" s="362"/>
      <c r="E26" s="363"/>
      <c r="F26" s="542">
        <v>35.700000000000003</v>
      </c>
      <c r="G26" s="542">
        <v>40.6</v>
      </c>
      <c r="H26" s="542">
        <v>39.799999999999997</v>
      </c>
      <c r="I26" s="542">
        <v>36.6</v>
      </c>
      <c r="J26" s="544">
        <v>34.200000000000003</v>
      </c>
      <c r="K26" s="543" t="s">
        <v>350</v>
      </c>
      <c r="L26" s="364">
        <v>1.5</v>
      </c>
    </row>
    <row r="27" spans="1:12" s="110" customFormat="1" ht="15" customHeight="1" x14ac:dyDescent="0.2">
      <c r="A27" s="365"/>
      <c r="B27" s="366" t="s">
        <v>347</v>
      </c>
      <c r="C27" s="362"/>
      <c r="D27" s="362"/>
      <c r="E27" s="363"/>
      <c r="F27" s="542">
        <v>38</v>
      </c>
      <c r="G27" s="542">
        <v>45.8</v>
      </c>
      <c r="H27" s="542">
        <v>46.6</v>
      </c>
      <c r="I27" s="542">
        <v>45.4</v>
      </c>
      <c r="J27" s="542">
        <v>41.5</v>
      </c>
      <c r="K27" s="543" t="s">
        <v>350</v>
      </c>
      <c r="L27" s="364">
        <v>-3.5</v>
      </c>
    </row>
    <row r="28" spans="1:12" s="110" customFormat="1" ht="15" customHeight="1" x14ac:dyDescent="0.2">
      <c r="A28" s="365" t="s">
        <v>113</v>
      </c>
      <c r="B28" s="366" t="s">
        <v>108</v>
      </c>
      <c r="C28" s="362"/>
      <c r="D28" s="362"/>
      <c r="E28" s="363"/>
      <c r="F28" s="542">
        <v>47.5</v>
      </c>
      <c r="G28" s="542">
        <v>53.6</v>
      </c>
      <c r="H28" s="542">
        <v>50.9</v>
      </c>
      <c r="I28" s="542">
        <v>49.4</v>
      </c>
      <c r="J28" s="542">
        <v>48.6</v>
      </c>
      <c r="K28" s="543" t="s">
        <v>350</v>
      </c>
      <c r="L28" s="364">
        <v>-1.1000000000000014</v>
      </c>
    </row>
    <row r="29" spans="1:12" s="110" customFormat="1" ht="11.25" x14ac:dyDescent="0.2">
      <c r="A29" s="365"/>
      <c r="B29" s="366" t="s">
        <v>109</v>
      </c>
      <c r="C29" s="362"/>
      <c r="D29" s="362"/>
      <c r="E29" s="363"/>
      <c r="F29" s="542">
        <v>35.299999999999997</v>
      </c>
      <c r="G29" s="542">
        <v>40.1</v>
      </c>
      <c r="H29" s="542">
        <v>40.700000000000003</v>
      </c>
      <c r="I29" s="542">
        <v>38.4</v>
      </c>
      <c r="J29" s="544">
        <v>35.299999999999997</v>
      </c>
      <c r="K29" s="543" t="s">
        <v>350</v>
      </c>
      <c r="L29" s="364">
        <v>0</v>
      </c>
    </row>
    <row r="30" spans="1:12" s="110" customFormat="1" ht="15" customHeight="1" x14ac:dyDescent="0.2">
      <c r="A30" s="365"/>
      <c r="B30" s="366" t="s">
        <v>110</v>
      </c>
      <c r="C30" s="362"/>
      <c r="D30" s="362"/>
      <c r="E30" s="363"/>
      <c r="F30" s="542">
        <v>25.2</v>
      </c>
      <c r="G30" s="542">
        <v>37</v>
      </c>
      <c r="H30" s="542">
        <v>37</v>
      </c>
      <c r="I30" s="542">
        <v>35.200000000000003</v>
      </c>
      <c r="J30" s="542">
        <v>30.5</v>
      </c>
      <c r="K30" s="543" t="s">
        <v>350</v>
      </c>
      <c r="L30" s="364">
        <v>-5.3000000000000007</v>
      </c>
    </row>
    <row r="31" spans="1:12" s="110" customFormat="1" ht="15" customHeight="1" x14ac:dyDescent="0.2">
      <c r="A31" s="365"/>
      <c r="B31" s="366" t="s">
        <v>111</v>
      </c>
      <c r="C31" s="362"/>
      <c r="D31" s="362"/>
      <c r="E31" s="363"/>
      <c r="F31" s="542">
        <v>42.6</v>
      </c>
      <c r="G31" s="542">
        <v>54.5</v>
      </c>
      <c r="H31" s="542">
        <v>52.3</v>
      </c>
      <c r="I31" s="542">
        <v>45.6</v>
      </c>
      <c r="J31" s="542">
        <v>37.6</v>
      </c>
      <c r="K31" s="543" t="s">
        <v>350</v>
      </c>
      <c r="L31" s="364">
        <v>5</v>
      </c>
    </row>
    <row r="32" spans="1:12" s="110" customFormat="1" ht="15" customHeight="1" x14ac:dyDescent="0.2">
      <c r="A32" s="367" t="s">
        <v>113</v>
      </c>
      <c r="B32" s="368" t="s">
        <v>181</v>
      </c>
      <c r="C32" s="362"/>
      <c r="D32" s="362"/>
      <c r="E32" s="363"/>
      <c r="F32" s="542">
        <v>30.7</v>
      </c>
      <c r="G32" s="542">
        <v>35.9</v>
      </c>
      <c r="H32" s="542">
        <v>35.200000000000003</v>
      </c>
      <c r="I32" s="542">
        <v>33.799999999999997</v>
      </c>
      <c r="J32" s="544">
        <v>32.200000000000003</v>
      </c>
      <c r="K32" s="543" t="s">
        <v>350</v>
      </c>
      <c r="L32" s="364">
        <v>-1.5000000000000036</v>
      </c>
    </row>
    <row r="33" spans="1:12" s="110" customFormat="1" ht="15" customHeight="1" x14ac:dyDescent="0.2">
      <c r="A33" s="367"/>
      <c r="B33" s="368" t="s">
        <v>182</v>
      </c>
      <c r="C33" s="362"/>
      <c r="D33" s="362"/>
      <c r="E33" s="363"/>
      <c r="F33" s="542">
        <v>44.1</v>
      </c>
      <c r="G33" s="542">
        <v>50.9</v>
      </c>
      <c r="H33" s="542">
        <v>52.9</v>
      </c>
      <c r="I33" s="542">
        <v>48.9</v>
      </c>
      <c r="J33" s="542">
        <v>44.8</v>
      </c>
      <c r="K33" s="543" t="s">
        <v>350</v>
      </c>
      <c r="L33" s="364">
        <v>-0.69999999999999574</v>
      </c>
    </row>
    <row r="34" spans="1:12" s="369" customFormat="1" ht="15" customHeight="1" x14ac:dyDescent="0.2">
      <c r="A34" s="367" t="s">
        <v>113</v>
      </c>
      <c r="B34" s="368" t="s">
        <v>116</v>
      </c>
      <c r="C34" s="362"/>
      <c r="D34" s="362"/>
      <c r="E34" s="363"/>
      <c r="F34" s="542">
        <v>36.200000000000003</v>
      </c>
      <c r="G34" s="542">
        <v>42.1</v>
      </c>
      <c r="H34" s="542">
        <v>42.7</v>
      </c>
      <c r="I34" s="542">
        <v>39.9</v>
      </c>
      <c r="J34" s="542">
        <v>37.299999999999997</v>
      </c>
      <c r="K34" s="543" t="s">
        <v>350</v>
      </c>
      <c r="L34" s="364">
        <v>-1.0999999999999943</v>
      </c>
    </row>
    <row r="35" spans="1:12" s="369" customFormat="1" ht="11.25" x14ac:dyDescent="0.2">
      <c r="A35" s="370"/>
      <c r="B35" s="371" t="s">
        <v>117</v>
      </c>
      <c r="C35" s="372"/>
      <c r="D35" s="372"/>
      <c r="E35" s="373"/>
      <c r="F35" s="545">
        <v>40.6</v>
      </c>
      <c r="G35" s="545">
        <v>47.6</v>
      </c>
      <c r="H35" s="545">
        <v>44.3</v>
      </c>
      <c r="I35" s="545">
        <v>44.2</v>
      </c>
      <c r="J35" s="546">
        <v>38.799999999999997</v>
      </c>
      <c r="K35" s="547" t="s">
        <v>350</v>
      </c>
      <c r="L35" s="374">
        <v>1.8000000000000043</v>
      </c>
    </row>
    <row r="36" spans="1:12" s="369" customFormat="1" ht="15.95" customHeight="1" x14ac:dyDescent="0.2">
      <c r="A36" s="375" t="s">
        <v>351</v>
      </c>
      <c r="B36" s="376"/>
      <c r="C36" s="377"/>
      <c r="D36" s="376"/>
      <c r="E36" s="378"/>
      <c r="F36" s="548">
        <v>12141</v>
      </c>
      <c r="G36" s="548">
        <v>9456</v>
      </c>
      <c r="H36" s="548">
        <v>12301</v>
      </c>
      <c r="I36" s="548">
        <v>10686</v>
      </c>
      <c r="J36" s="548">
        <v>11866</v>
      </c>
      <c r="K36" s="549">
        <v>275</v>
      </c>
      <c r="L36" s="380">
        <v>2.3175459295466037</v>
      </c>
    </row>
    <row r="37" spans="1:12" s="369" customFormat="1" ht="15.95" customHeight="1" x14ac:dyDescent="0.2">
      <c r="A37" s="381"/>
      <c r="B37" s="382" t="s">
        <v>113</v>
      </c>
      <c r="C37" s="382" t="s">
        <v>352</v>
      </c>
      <c r="D37" s="382"/>
      <c r="E37" s="383"/>
      <c r="F37" s="548">
        <v>4470</v>
      </c>
      <c r="G37" s="548">
        <v>4071</v>
      </c>
      <c r="H37" s="548">
        <v>5280</v>
      </c>
      <c r="I37" s="548">
        <v>4337</v>
      </c>
      <c r="J37" s="548">
        <v>4454</v>
      </c>
      <c r="K37" s="549">
        <v>16</v>
      </c>
      <c r="L37" s="380">
        <v>0.35922766052986083</v>
      </c>
    </row>
    <row r="38" spans="1:12" s="369" customFormat="1" ht="15.95" customHeight="1" x14ac:dyDescent="0.2">
      <c r="A38" s="381"/>
      <c r="B38" s="384" t="s">
        <v>105</v>
      </c>
      <c r="C38" s="384" t="s">
        <v>106</v>
      </c>
      <c r="D38" s="385"/>
      <c r="E38" s="383"/>
      <c r="F38" s="548">
        <v>6390</v>
      </c>
      <c r="G38" s="548">
        <v>5014</v>
      </c>
      <c r="H38" s="548">
        <v>6666</v>
      </c>
      <c r="I38" s="548">
        <v>5846</v>
      </c>
      <c r="J38" s="550">
        <v>6481</v>
      </c>
      <c r="K38" s="549">
        <v>-91</v>
      </c>
      <c r="L38" s="380">
        <v>-1.4041043048912205</v>
      </c>
    </row>
    <row r="39" spans="1:12" s="369" customFormat="1" ht="15.95" customHeight="1" x14ac:dyDescent="0.2">
      <c r="A39" s="381"/>
      <c r="B39" s="385"/>
      <c r="C39" s="382" t="s">
        <v>353</v>
      </c>
      <c r="D39" s="385"/>
      <c r="E39" s="383"/>
      <c r="F39" s="548">
        <v>2282</v>
      </c>
      <c r="G39" s="548">
        <v>2038</v>
      </c>
      <c r="H39" s="548">
        <v>2654</v>
      </c>
      <c r="I39" s="548">
        <v>2141</v>
      </c>
      <c r="J39" s="548">
        <v>2217</v>
      </c>
      <c r="K39" s="549">
        <v>65</v>
      </c>
      <c r="L39" s="380">
        <v>2.931889941362201</v>
      </c>
    </row>
    <row r="40" spans="1:12" s="369" customFormat="1" ht="15.95" customHeight="1" x14ac:dyDescent="0.2">
      <c r="A40" s="381"/>
      <c r="B40" s="384"/>
      <c r="C40" s="384" t="s">
        <v>107</v>
      </c>
      <c r="D40" s="385"/>
      <c r="E40" s="383"/>
      <c r="F40" s="548">
        <v>5751</v>
      </c>
      <c r="G40" s="548">
        <v>4442</v>
      </c>
      <c r="H40" s="548">
        <v>5635</v>
      </c>
      <c r="I40" s="548">
        <v>4840</v>
      </c>
      <c r="J40" s="548">
        <v>5385</v>
      </c>
      <c r="K40" s="549">
        <v>366</v>
      </c>
      <c r="L40" s="380">
        <v>6.7966573816155993</v>
      </c>
    </row>
    <row r="41" spans="1:12" s="369" customFormat="1" ht="24" customHeight="1" x14ac:dyDescent="0.2">
      <c r="A41" s="381"/>
      <c r="B41" s="385"/>
      <c r="C41" s="382" t="s">
        <v>353</v>
      </c>
      <c r="D41" s="385"/>
      <c r="E41" s="383"/>
      <c r="F41" s="548">
        <v>2188</v>
      </c>
      <c r="G41" s="548">
        <v>2033</v>
      </c>
      <c r="H41" s="548">
        <v>2626</v>
      </c>
      <c r="I41" s="548">
        <v>2196</v>
      </c>
      <c r="J41" s="550">
        <v>2237</v>
      </c>
      <c r="K41" s="549">
        <v>-49</v>
      </c>
      <c r="L41" s="380">
        <v>-2.1904336164506035</v>
      </c>
    </row>
    <row r="42" spans="1:12" s="110" customFormat="1" ht="15" customHeight="1" x14ac:dyDescent="0.2">
      <c r="A42" s="381"/>
      <c r="B42" s="384" t="s">
        <v>113</v>
      </c>
      <c r="C42" s="384" t="s">
        <v>354</v>
      </c>
      <c r="D42" s="385"/>
      <c r="E42" s="383"/>
      <c r="F42" s="548">
        <v>2376</v>
      </c>
      <c r="G42" s="548">
        <v>2098</v>
      </c>
      <c r="H42" s="548">
        <v>2919</v>
      </c>
      <c r="I42" s="548">
        <v>2314</v>
      </c>
      <c r="J42" s="548">
        <v>2354</v>
      </c>
      <c r="K42" s="549">
        <v>22</v>
      </c>
      <c r="L42" s="380">
        <v>0.93457943925233644</v>
      </c>
    </row>
    <row r="43" spans="1:12" s="110" customFormat="1" ht="15" customHeight="1" x14ac:dyDescent="0.2">
      <c r="A43" s="381"/>
      <c r="B43" s="385"/>
      <c r="C43" s="382" t="s">
        <v>353</v>
      </c>
      <c r="D43" s="385"/>
      <c r="E43" s="383"/>
      <c r="F43" s="548">
        <v>1129</v>
      </c>
      <c r="G43" s="548">
        <v>1125</v>
      </c>
      <c r="H43" s="548">
        <v>1485</v>
      </c>
      <c r="I43" s="548">
        <v>1142</v>
      </c>
      <c r="J43" s="548">
        <v>1144</v>
      </c>
      <c r="K43" s="549">
        <v>-15</v>
      </c>
      <c r="L43" s="380">
        <v>-1.3111888111888113</v>
      </c>
    </row>
    <row r="44" spans="1:12" s="110" customFormat="1" ht="15" customHeight="1" x14ac:dyDescent="0.2">
      <c r="A44" s="381"/>
      <c r="B44" s="384"/>
      <c r="C44" s="366" t="s">
        <v>109</v>
      </c>
      <c r="D44" s="385"/>
      <c r="E44" s="383"/>
      <c r="F44" s="548">
        <v>8482</v>
      </c>
      <c r="G44" s="548">
        <v>6601</v>
      </c>
      <c r="H44" s="548">
        <v>8291</v>
      </c>
      <c r="I44" s="548">
        <v>7341</v>
      </c>
      <c r="J44" s="550">
        <v>8269</v>
      </c>
      <c r="K44" s="549">
        <v>213</v>
      </c>
      <c r="L44" s="380">
        <v>2.5758858386745676</v>
      </c>
    </row>
    <row r="45" spans="1:12" s="110" customFormat="1" ht="15" customHeight="1" x14ac:dyDescent="0.2">
      <c r="A45" s="381"/>
      <c r="B45" s="385"/>
      <c r="C45" s="382" t="s">
        <v>353</v>
      </c>
      <c r="D45" s="385"/>
      <c r="E45" s="383"/>
      <c r="F45" s="548">
        <v>2994</v>
      </c>
      <c r="G45" s="548">
        <v>2648</v>
      </c>
      <c r="H45" s="548">
        <v>3371</v>
      </c>
      <c r="I45" s="548">
        <v>2818</v>
      </c>
      <c r="J45" s="548">
        <v>2920</v>
      </c>
      <c r="K45" s="549">
        <v>74</v>
      </c>
      <c r="L45" s="380">
        <v>2.5342465753424657</v>
      </c>
    </row>
    <row r="46" spans="1:12" s="110" customFormat="1" ht="15" customHeight="1" x14ac:dyDescent="0.2">
      <c r="A46" s="381"/>
      <c r="B46" s="384"/>
      <c r="C46" s="366" t="s">
        <v>110</v>
      </c>
      <c r="D46" s="385"/>
      <c r="E46" s="383"/>
      <c r="F46" s="548">
        <v>1147</v>
      </c>
      <c r="G46" s="548">
        <v>656</v>
      </c>
      <c r="H46" s="548">
        <v>961</v>
      </c>
      <c r="I46" s="548">
        <v>895</v>
      </c>
      <c r="J46" s="548">
        <v>1086</v>
      </c>
      <c r="K46" s="549">
        <v>61</v>
      </c>
      <c r="L46" s="380">
        <v>5.6169429097605894</v>
      </c>
    </row>
    <row r="47" spans="1:12" s="110" customFormat="1" ht="15" customHeight="1" x14ac:dyDescent="0.2">
      <c r="A47" s="381"/>
      <c r="B47" s="385"/>
      <c r="C47" s="382" t="s">
        <v>353</v>
      </c>
      <c r="D47" s="385"/>
      <c r="E47" s="383"/>
      <c r="F47" s="548">
        <v>289</v>
      </c>
      <c r="G47" s="548">
        <v>243</v>
      </c>
      <c r="H47" s="548">
        <v>356</v>
      </c>
      <c r="I47" s="548">
        <v>315</v>
      </c>
      <c r="J47" s="550">
        <v>331</v>
      </c>
      <c r="K47" s="549">
        <v>-42</v>
      </c>
      <c r="L47" s="380">
        <v>-12.688821752265861</v>
      </c>
    </row>
    <row r="48" spans="1:12" s="110" customFormat="1" ht="15" customHeight="1" x14ac:dyDescent="0.2">
      <c r="A48" s="381"/>
      <c r="B48" s="385"/>
      <c r="C48" s="366" t="s">
        <v>111</v>
      </c>
      <c r="D48" s="386"/>
      <c r="E48" s="387"/>
      <c r="F48" s="548">
        <v>136</v>
      </c>
      <c r="G48" s="548">
        <v>101</v>
      </c>
      <c r="H48" s="548">
        <v>130</v>
      </c>
      <c r="I48" s="548">
        <v>136</v>
      </c>
      <c r="J48" s="548">
        <v>157</v>
      </c>
      <c r="K48" s="549">
        <v>-21</v>
      </c>
      <c r="L48" s="380">
        <v>-13.375796178343949</v>
      </c>
    </row>
    <row r="49" spans="1:12" s="110" customFormat="1" ht="15" customHeight="1" x14ac:dyDescent="0.2">
      <c r="A49" s="381"/>
      <c r="B49" s="385"/>
      <c r="C49" s="382" t="s">
        <v>353</v>
      </c>
      <c r="D49" s="385"/>
      <c r="E49" s="383"/>
      <c r="F49" s="548">
        <v>58</v>
      </c>
      <c r="G49" s="548">
        <v>55</v>
      </c>
      <c r="H49" s="548">
        <v>68</v>
      </c>
      <c r="I49" s="548">
        <v>62</v>
      </c>
      <c r="J49" s="548">
        <v>59</v>
      </c>
      <c r="K49" s="549">
        <v>-1</v>
      </c>
      <c r="L49" s="380">
        <v>-1.6949152542372881</v>
      </c>
    </row>
    <row r="50" spans="1:12" s="110" customFormat="1" ht="15" customHeight="1" x14ac:dyDescent="0.2">
      <c r="A50" s="381"/>
      <c r="B50" s="384" t="s">
        <v>113</v>
      </c>
      <c r="C50" s="382" t="s">
        <v>181</v>
      </c>
      <c r="D50" s="385"/>
      <c r="E50" s="383"/>
      <c r="F50" s="548">
        <v>6580</v>
      </c>
      <c r="G50" s="548">
        <v>4967</v>
      </c>
      <c r="H50" s="548">
        <v>6939</v>
      </c>
      <c r="I50" s="548">
        <v>5863</v>
      </c>
      <c r="J50" s="550">
        <v>6872</v>
      </c>
      <c r="K50" s="549">
        <v>-292</v>
      </c>
      <c r="L50" s="380">
        <v>-4.2491268917345755</v>
      </c>
    </row>
    <row r="51" spans="1:12" s="110" customFormat="1" ht="15" customHeight="1" x14ac:dyDescent="0.2">
      <c r="A51" s="381"/>
      <c r="B51" s="385"/>
      <c r="C51" s="382" t="s">
        <v>353</v>
      </c>
      <c r="D51" s="385"/>
      <c r="E51" s="383"/>
      <c r="F51" s="548">
        <v>2017</v>
      </c>
      <c r="G51" s="548">
        <v>1784</v>
      </c>
      <c r="H51" s="548">
        <v>2442</v>
      </c>
      <c r="I51" s="548">
        <v>1979</v>
      </c>
      <c r="J51" s="548">
        <v>2215</v>
      </c>
      <c r="K51" s="549">
        <v>-198</v>
      </c>
      <c r="L51" s="380">
        <v>-8.9390519187358919</v>
      </c>
    </row>
    <row r="52" spans="1:12" s="110" customFormat="1" ht="15" customHeight="1" x14ac:dyDescent="0.2">
      <c r="A52" s="381"/>
      <c r="B52" s="384"/>
      <c r="C52" s="382" t="s">
        <v>182</v>
      </c>
      <c r="D52" s="385"/>
      <c r="E52" s="383"/>
      <c r="F52" s="548">
        <v>5561</v>
      </c>
      <c r="G52" s="548">
        <v>4489</v>
      </c>
      <c r="H52" s="548">
        <v>5362</v>
      </c>
      <c r="I52" s="548">
        <v>4823</v>
      </c>
      <c r="J52" s="548">
        <v>4994</v>
      </c>
      <c r="K52" s="549">
        <v>567</v>
      </c>
      <c r="L52" s="380">
        <v>11.353624349219062</v>
      </c>
    </row>
    <row r="53" spans="1:12" s="269" customFormat="1" ht="11.25" customHeight="1" x14ac:dyDescent="0.2">
      <c r="A53" s="381"/>
      <c r="B53" s="385"/>
      <c r="C53" s="382" t="s">
        <v>353</v>
      </c>
      <c r="D53" s="385"/>
      <c r="E53" s="383"/>
      <c r="F53" s="548">
        <v>2453</v>
      </c>
      <c r="G53" s="548">
        <v>2287</v>
      </c>
      <c r="H53" s="548">
        <v>2838</v>
      </c>
      <c r="I53" s="548">
        <v>2358</v>
      </c>
      <c r="J53" s="550">
        <v>2239</v>
      </c>
      <c r="K53" s="549">
        <v>214</v>
      </c>
      <c r="L53" s="380">
        <v>9.557838320678874</v>
      </c>
    </row>
    <row r="54" spans="1:12" s="151" customFormat="1" ht="12.75" customHeight="1" x14ac:dyDescent="0.2">
      <c r="A54" s="381"/>
      <c r="B54" s="384" t="s">
        <v>113</v>
      </c>
      <c r="C54" s="384" t="s">
        <v>116</v>
      </c>
      <c r="D54" s="385"/>
      <c r="E54" s="383"/>
      <c r="F54" s="548">
        <v>10502</v>
      </c>
      <c r="G54" s="548">
        <v>7858</v>
      </c>
      <c r="H54" s="548">
        <v>10560</v>
      </c>
      <c r="I54" s="548">
        <v>9021</v>
      </c>
      <c r="J54" s="548">
        <v>10365</v>
      </c>
      <c r="K54" s="549">
        <v>137</v>
      </c>
      <c r="L54" s="380">
        <v>1.3217559093101785</v>
      </c>
    </row>
    <row r="55" spans="1:12" ht="11.25" x14ac:dyDescent="0.2">
      <c r="A55" s="381"/>
      <c r="B55" s="385"/>
      <c r="C55" s="382" t="s">
        <v>353</v>
      </c>
      <c r="D55" s="385"/>
      <c r="E55" s="383"/>
      <c r="F55" s="548">
        <v>3806</v>
      </c>
      <c r="G55" s="548">
        <v>3312</v>
      </c>
      <c r="H55" s="548">
        <v>4510</v>
      </c>
      <c r="I55" s="548">
        <v>3596</v>
      </c>
      <c r="J55" s="548">
        <v>3871</v>
      </c>
      <c r="K55" s="549">
        <v>-65</v>
      </c>
      <c r="L55" s="380">
        <v>-1.6791526737277189</v>
      </c>
    </row>
    <row r="56" spans="1:12" ht="14.25" customHeight="1" x14ac:dyDescent="0.2">
      <c r="A56" s="381"/>
      <c r="B56" s="385"/>
      <c r="C56" s="384" t="s">
        <v>117</v>
      </c>
      <c r="D56" s="385"/>
      <c r="E56" s="383"/>
      <c r="F56" s="548">
        <v>1623</v>
      </c>
      <c r="G56" s="548">
        <v>1592</v>
      </c>
      <c r="H56" s="548">
        <v>1731</v>
      </c>
      <c r="I56" s="548">
        <v>1641</v>
      </c>
      <c r="J56" s="548">
        <v>1482</v>
      </c>
      <c r="K56" s="549">
        <v>141</v>
      </c>
      <c r="L56" s="380">
        <v>9.5141700404858298</v>
      </c>
    </row>
    <row r="57" spans="1:12" ht="18.75" customHeight="1" x14ac:dyDescent="0.2">
      <c r="A57" s="388"/>
      <c r="B57" s="389"/>
      <c r="C57" s="390" t="s">
        <v>353</v>
      </c>
      <c r="D57" s="389"/>
      <c r="E57" s="391"/>
      <c r="F57" s="551">
        <v>659</v>
      </c>
      <c r="G57" s="552">
        <v>757</v>
      </c>
      <c r="H57" s="552">
        <v>767</v>
      </c>
      <c r="I57" s="552">
        <v>725</v>
      </c>
      <c r="J57" s="552">
        <v>575</v>
      </c>
      <c r="K57" s="553">
        <f t="shared" ref="K57" si="0">IF(OR(F57=".",J57=".")=TRUE,".",IF(OR(F57="*",J57="*")=TRUE,"*",IF(AND(F57="-",J57="-")=TRUE,"-",IF(AND(ISNUMBER(J57),ISNUMBER(F57))=TRUE,IF(F57-J57=0,0,F57-J57),IF(ISNUMBER(F57)=TRUE,F57,-J57)))))</f>
        <v>84</v>
      </c>
      <c r="L57" s="392">
        <f t="shared" ref="L57" si="1">IF(K57 =".",".",IF(K57 ="*","*",IF(K57="-","-",IF(K57=0,0,IF(OR(J57="-",J57=".",F57="-",F57=".")=TRUE,"X",IF(J57=0,"0,0",IF(ABS(K57*100/J57)&gt;250,".X",(K57*100/J57))))))))</f>
        <v>14.608695652173912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12639</v>
      </c>
      <c r="E11" s="114">
        <v>10260</v>
      </c>
      <c r="F11" s="114">
        <v>15969</v>
      </c>
      <c r="G11" s="114">
        <v>11090</v>
      </c>
      <c r="H11" s="140">
        <v>12376</v>
      </c>
      <c r="I11" s="115">
        <v>263</v>
      </c>
      <c r="J11" s="116">
        <v>2.1250808015513898</v>
      </c>
    </row>
    <row r="12" spans="1:15" s="110" customFormat="1" ht="24.95" customHeight="1" x14ac:dyDescent="0.2">
      <c r="A12" s="193" t="s">
        <v>132</v>
      </c>
      <c r="B12" s="194" t="s">
        <v>133</v>
      </c>
      <c r="C12" s="113">
        <v>0.83867394572355403</v>
      </c>
      <c r="D12" s="115">
        <v>106</v>
      </c>
      <c r="E12" s="114">
        <v>147</v>
      </c>
      <c r="F12" s="114">
        <v>179</v>
      </c>
      <c r="G12" s="114">
        <v>91</v>
      </c>
      <c r="H12" s="140">
        <v>108</v>
      </c>
      <c r="I12" s="115">
        <v>-2</v>
      </c>
      <c r="J12" s="116">
        <v>-1.8518518518518519</v>
      </c>
    </row>
    <row r="13" spans="1:15" s="110" customFormat="1" ht="24.95" customHeight="1" x14ac:dyDescent="0.2">
      <c r="A13" s="193" t="s">
        <v>134</v>
      </c>
      <c r="B13" s="199" t="s">
        <v>214</v>
      </c>
      <c r="C13" s="113">
        <v>0.58548935833531135</v>
      </c>
      <c r="D13" s="115">
        <v>74</v>
      </c>
      <c r="E13" s="114">
        <v>58</v>
      </c>
      <c r="F13" s="114">
        <v>61</v>
      </c>
      <c r="G13" s="114">
        <v>68</v>
      </c>
      <c r="H13" s="140">
        <v>67</v>
      </c>
      <c r="I13" s="115">
        <v>7</v>
      </c>
      <c r="J13" s="116">
        <v>10.447761194029852</v>
      </c>
    </row>
    <row r="14" spans="1:15" s="287" customFormat="1" ht="24.95" customHeight="1" x14ac:dyDescent="0.2">
      <c r="A14" s="193" t="s">
        <v>215</v>
      </c>
      <c r="B14" s="199" t="s">
        <v>137</v>
      </c>
      <c r="C14" s="113">
        <v>6.7252156025001977</v>
      </c>
      <c r="D14" s="115">
        <v>850</v>
      </c>
      <c r="E14" s="114">
        <v>720</v>
      </c>
      <c r="F14" s="114">
        <v>1300</v>
      </c>
      <c r="G14" s="114">
        <v>910</v>
      </c>
      <c r="H14" s="140">
        <v>1011</v>
      </c>
      <c r="I14" s="115">
        <v>-161</v>
      </c>
      <c r="J14" s="116">
        <v>-15.92482690405539</v>
      </c>
      <c r="K14" s="110"/>
      <c r="L14" s="110"/>
      <c r="M14" s="110"/>
      <c r="N14" s="110"/>
      <c r="O14" s="110"/>
    </row>
    <row r="15" spans="1:15" s="110" customFormat="1" ht="24.95" customHeight="1" x14ac:dyDescent="0.2">
      <c r="A15" s="193" t="s">
        <v>216</v>
      </c>
      <c r="B15" s="199" t="s">
        <v>217</v>
      </c>
      <c r="C15" s="113">
        <v>1.9621805522588813</v>
      </c>
      <c r="D15" s="115">
        <v>248</v>
      </c>
      <c r="E15" s="114">
        <v>229</v>
      </c>
      <c r="F15" s="114">
        <v>436</v>
      </c>
      <c r="G15" s="114">
        <v>330</v>
      </c>
      <c r="H15" s="140">
        <v>302</v>
      </c>
      <c r="I15" s="115">
        <v>-54</v>
      </c>
      <c r="J15" s="116">
        <v>-17.880794701986755</v>
      </c>
    </row>
    <row r="16" spans="1:15" s="287" customFormat="1" ht="24.95" customHeight="1" x14ac:dyDescent="0.2">
      <c r="A16" s="193" t="s">
        <v>218</v>
      </c>
      <c r="B16" s="199" t="s">
        <v>141</v>
      </c>
      <c r="C16" s="113">
        <v>4.5256744995648388</v>
      </c>
      <c r="D16" s="115">
        <v>572</v>
      </c>
      <c r="E16" s="114">
        <v>473</v>
      </c>
      <c r="F16" s="114">
        <v>821</v>
      </c>
      <c r="G16" s="114">
        <v>543</v>
      </c>
      <c r="H16" s="140">
        <v>674</v>
      </c>
      <c r="I16" s="115">
        <v>-102</v>
      </c>
      <c r="J16" s="116">
        <v>-15.13353115727003</v>
      </c>
      <c r="K16" s="110"/>
      <c r="L16" s="110"/>
      <c r="M16" s="110"/>
      <c r="N16" s="110"/>
      <c r="O16" s="110"/>
    </row>
    <row r="17" spans="1:15" s="110" customFormat="1" ht="24.95" customHeight="1" x14ac:dyDescent="0.2">
      <c r="A17" s="193" t="s">
        <v>142</v>
      </c>
      <c r="B17" s="199" t="s">
        <v>220</v>
      </c>
      <c r="C17" s="113">
        <v>0.23736055067647757</v>
      </c>
      <c r="D17" s="115">
        <v>30</v>
      </c>
      <c r="E17" s="114">
        <v>18</v>
      </c>
      <c r="F17" s="114">
        <v>43</v>
      </c>
      <c r="G17" s="114">
        <v>37</v>
      </c>
      <c r="H17" s="140">
        <v>35</v>
      </c>
      <c r="I17" s="115">
        <v>-5</v>
      </c>
      <c r="J17" s="116">
        <v>-14.285714285714286</v>
      </c>
    </row>
    <row r="18" spans="1:15" s="287" customFormat="1" ht="24.95" customHeight="1" x14ac:dyDescent="0.2">
      <c r="A18" s="201" t="s">
        <v>144</v>
      </c>
      <c r="B18" s="202" t="s">
        <v>145</v>
      </c>
      <c r="C18" s="113">
        <v>5.3643484452883934</v>
      </c>
      <c r="D18" s="115">
        <v>678</v>
      </c>
      <c r="E18" s="114">
        <v>390</v>
      </c>
      <c r="F18" s="114">
        <v>805</v>
      </c>
      <c r="G18" s="114">
        <v>550</v>
      </c>
      <c r="H18" s="140">
        <v>665</v>
      </c>
      <c r="I18" s="115">
        <v>13</v>
      </c>
      <c r="J18" s="116">
        <v>1.9548872180451127</v>
      </c>
      <c r="K18" s="110"/>
      <c r="L18" s="110"/>
      <c r="M18" s="110"/>
      <c r="N18" s="110"/>
      <c r="O18" s="110"/>
    </row>
    <row r="19" spans="1:15" s="110" customFormat="1" ht="24.95" customHeight="1" x14ac:dyDescent="0.2">
      <c r="A19" s="193" t="s">
        <v>146</v>
      </c>
      <c r="B19" s="199" t="s">
        <v>147</v>
      </c>
      <c r="C19" s="113">
        <v>17.366880291162275</v>
      </c>
      <c r="D19" s="115">
        <v>2195</v>
      </c>
      <c r="E19" s="114">
        <v>1294</v>
      </c>
      <c r="F19" s="114">
        <v>1878</v>
      </c>
      <c r="G19" s="114">
        <v>1326</v>
      </c>
      <c r="H19" s="140">
        <v>1462</v>
      </c>
      <c r="I19" s="115">
        <v>733</v>
      </c>
      <c r="J19" s="116">
        <v>50.136798905608757</v>
      </c>
    </row>
    <row r="20" spans="1:15" s="287" customFormat="1" ht="24.95" customHeight="1" x14ac:dyDescent="0.2">
      <c r="A20" s="193" t="s">
        <v>148</v>
      </c>
      <c r="B20" s="199" t="s">
        <v>149</v>
      </c>
      <c r="C20" s="113">
        <v>6.2821425745707726</v>
      </c>
      <c r="D20" s="115">
        <v>794</v>
      </c>
      <c r="E20" s="114">
        <v>439</v>
      </c>
      <c r="F20" s="114">
        <v>868</v>
      </c>
      <c r="G20" s="114">
        <v>584</v>
      </c>
      <c r="H20" s="140">
        <v>593</v>
      </c>
      <c r="I20" s="115">
        <v>201</v>
      </c>
      <c r="J20" s="116">
        <v>33.895446880269816</v>
      </c>
      <c r="K20" s="110"/>
      <c r="L20" s="110"/>
      <c r="M20" s="110"/>
      <c r="N20" s="110"/>
      <c r="O20" s="110"/>
    </row>
    <row r="21" spans="1:15" s="110" customFormat="1" ht="24.95" customHeight="1" x14ac:dyDescent="0.2">
      <c r="A21" s="201" t="s">
        <v>150</v>
      </c>
      <c r="B21" s="202" t="s">
        <v>151</v>
      </c>
      <c r="C21" s="113">
        <v>7.2236727589208005</v>
      </c>
      <c r="D21" s="115">
        <v>913</v>
      </c>
      <c r="E21" s="114">
        <v>906</v>
      </c>
      <c r="F21" s="114">
        <v>1007</v>
      </c>
      <c r="G21" s="114">
        <v>1104</v>
      </c>
      <c r="H21" s="140">
        <v>939</v>
      </c>
      <c r="I21" s="115">
        <v>-26</v>
      </c>
      <c r="J21" s="116">
        <v>-2.7689030883919061</v>
      </c>
    </row>
    <row r="22" spans="1:15" s="110" customFormat="1" ht="24.95" customHeight="1" x14ac:dyDescent="0.2">
      <c r="A22" s="201" t="s">
        <v>152</v>
      </c>
      <c r="B22" s="199" t="s">
        <v>153</v>
      </c>
      <c r="C22" s="113">
        <v>3.2122794524883296</v>
      </c>
      <c r="D22" s="115">
        <v>406</v>
      </c>
      <c r="E22" s="114">
        <v>368</v>
      </c>
      <c r="F22" s="114">
        <v>539</v>
      </c>
      <c r="G22" s="114">
        <v>357</v>
      </c>
      <c r="H22" s="140">
        <v>356</v>
      </c>
      <c r="I22" s="115">
        <v>50</v>
      </c>
      <c r="J22" s="116">
        <v>14.044943820224718</v>
      </c>
    </row>
    <row r="23" spans="1:15" s="110" customFormat="1" ht="24.95" customHeight="1" x14ac:dyDescent="0.2">
      <c r="A23" s="193" t="s">
        <v>154</v>
      </c>
      <c r="B23" s="199" t="s">
        <v>155</v>
      </c>
      <c r="C23" s="113">
        <v>1.4241633040588655</v>
      </c>
      <c r="D23" s="115">
        <v>180</v>
      </c>
      <c r="E23" s="114">
        <v>164</v>
      </c>
      <c r="F23" s="114">
        <v>486</v>
      </c>
      <c r="G23" s="114">
        <v>132</v>
      </c>
      <c r="H23" s="140">
        <v>183</v>
      </c>
      <c r="I23" s="115">
        <v>-3</v>
      </c>
      <c r="J23" s="116">
        <v>-1.639344262295082</v>
      </c>
    </row>
    <row r="24" spans="1:15" s="110" customFormat="1" ht="24.95" customHeight="1" x14ac:dyDescent="0.2">
      <c r="A24" s="193" t="s">
        <v>156</v>
      </c>
      <c r="B24" s="199" t="s">
        <v>221</v>
      </c>
      <c r="C24" s="113">
        <v>7.081256428514914</v>
      </c>
      <c r="D24" s="115">
        <v>895</v>
      </c>
      <c r="E24" s="114">
        <v>620</v>
      </c>
      <c r="F24" s="114">
        <v>1087</v>
      </c>
      <c r="G24" s="114">
        <v>694</v>
      </c>
      <c r="H24" s="140">
        <v>1084</v>
      </c>
      <c r="I24" s="115">
        <v>-189</v>
      </c>
      <c r="J24" s="116">
        <v>-17.435424354243544</v>
      </c>
    </row>
    <row r="25" spans="1:15" s="110" customFormat="1" ht="24.95" customHeight="1" x14ac:dyDescent="0.2">
      <c r="A25" s="193" t="s">
        <v>222</v>
      </c>
      <c r="B25" s="204" t="s">
        <v>159</v>
      </c>
      <c r="C25" s="113">
        <v>9.9374950549885277</v>
      </c>
      <c r="D25" s="115">
        <v>1256</v>
      </c>
      <c r="E25" s="114">
        <v>1044</v>
      </c>
      <c r="F25" s="114">
        <v>1429</v>
      </c>
      <c r="G25" s="114">
        <v>1175</v>
      </c>
      <c r="H25" s="140">
        <v>1197</v>
      </c>
      <c r="I25" s="115">
        <v>59</v>
      </c>
      <c r="J25" s="116">
        <v>4.9289891395154557</v>
      </c>
    </row>
    <row r="26" spans="1:15" s="110" customFormat="1" ht="24.95" customHeight="1" x14ac:dyDescent="0.2">
      <c r="A26" s="201">
        <v>782.78300000000002</v>
      </c>
      <c r="B26" s="203" t="s">
        <v>160</v>
      </c>
      <c r="C26" s="113">
        <v>5.8311575282854653</v>
      </c>
      <c r="D26" s="115">
        <v>737</v>
      </c>
      <c r="E26" s="114">
        <v>658</v>
      </c>
      <c r="F26" s="114">
        <v>1022</v>
      </c>
      <c r="G26" s="114">
        <v>936</v>
      </c>
      <c r="H26" s="140">
        <v>905</v>
      </c>
      <c r="I26" s="115">
        <v>-168</v>
      </c>
      <c r="J26" s="116">
        <v>-18.563535911602209</v>
      </c>
    </row>
    <row r="27" spans="1:15" s="110" customFormat="1" ht="24.95" customHeight="1" x14ac:dyDescent="0.2">
      <c r="A27" s="193" t="s">
        <v>161</v>
      </c>
      <c r="B27" s="199" t="s">
        <v>162</v>
      </c>
      <c r="C27" s="113">
        <v>3.2043674341324473</v>
      </c>
      <c r="D27" s="115">
        <v>405</v>
      </c>
      <c r="E27" s="114">
        <v>337</v>
      </c>
      <c r="F27" s="114">
        <v>617</v>
      </c>
      <c r="G27" s="114">
        <v>350</v>
      </c>
      <c r="H27" s="140">
        <v>425</v>
      </c>
      <c r="I27" s="115">
        <v>-20</v>
      </c>
      <c r="J27" s="116">
        <v>-4.7058823529411766</v>
      </c>
    </row>
    <row r="28" spans="1:15" s="110" customFormat="1" ht="24.95" customHeight="1" x14ac:dyDescent="0.2">
      <c r="A28" s="193" t="s">
        <v>163</v>
      </c>
      <c r="B28" s="199" t="s">
        <v>164</v>
      </c>
      <c r="C28" s="113">
        <v>5.2219321148825069</v>
      </c>
      <c r="D28" s="115">
        <v>660</v>
      </c>
      <c r="E28" s="114">
        <v>603</v>
      </c>
      <c r="F28" s="114">
        <v>1011</v>
      </c>
      <c r="G28" s="114">
        <v>513</v>
      </c>
      <c r="H28" s="140">
        <v>711</v>
      </c>
      <c r="I28" s="115">
        <v>-51</v>
      </c>
      <c r="J28" s="116">
        <v>-7.1729957805907176</v>
      </c>
    </row>
    <row r="29" spans="1:15" s="110" customFormat="1" ht="24.95" customHeight="1" x14ac:dyDescent="0.2">
      <c r="A29" s="193">
        <v>86</v>
      </c>
      <c r="B29" s="199" t="s">
        <v>165</v>
      </c>
      <c r="C29" s="113">
        <v>8.0306986312208242</v>
      </c>
      <c r="D29" s="115">
        <v>1015</v>
      </c>
      <c r="E29" s="114">
        <v>843</v>
      </c>
      <c r="F29" s="114">
        <v>1166</v>
      </c>
      <c r="G29" s="114">
        <v>786</v>
      </c>
      <c r="H29" s="140">
        <v>854</v>
      </c>
      <c r="I29" s="115">
        <v>161</v>
      </c>
      <c r="J29" s="116">
        <v>18.852459016393443</v>
      </c>
    </row>
    <row r="30" spans="1:15" s="110" customFormat="1" ht="24.95" customHeight="1" x14ac:dyDescent="0.2">
      <c r="A30" s="193">
        <v>87.88</v>
      </c>
      <c r="B30" s="204" t="s">
        <v>166</v>
      </c>
      <c r="C30" s="113">
        <v>7.2632328507002137</v>
      </c>
      <c r="D30" s="115">
        <v>918</v>
      </c>
      <c r="E30" s="114">
        <v>897</v>
      </c>
      <c r="F30" s="114">
        <v>1394</v>
      </c>
      <c r="G30" s="114">
        <v>815</v>
      </c>
      <c r="H30" s="140">
        <v>842</v>
      </c>
      <c r="I30" s="115">
        <v>76</v>
      </c>
      <c r="J30" s="116">
        <v>9.026128266033254</v>
      </c>
    </row>
    <row r="31" spans="1:15" s="110" customFormat="1" ht="24.95" customHeight="1" x14ac:dyDescent="0.2">
      <c r="A31" s="193" t="s">
        <v>167</v>
      </c>
      <c r="B31" s="199" t="s">
        <v>168</v>
      </c>
      <c r="C31" s="113">
        <v>4.3911701875148355</v>
      </c>
      <c r="D31" s="115">
        <v>555</v>
      </c>
      <c r="E31" s="114">
        <v>772</v>
      </c>
      <c r="F31" s="114">
        <v>1120</v>
      </c>
      <c r="G31" s="114">
        <v>699</v>
      </c>
      <c r="H31" s="140">
        <v>974</v>
      </c>
      <c r="I31" s="115">
        <v>-419</v>
      </c>
      <c r="J31" s="116">
        <v>-43.01848049281314</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0.83867394572355403</v>
      </c>
      <c r="D34" s="115">
        <v>106</v>
      </c>
      <c r="E34" s="114">
        <v>147</v>
      </c>
      <c r="F34" s="114">
        <v>179</v>
      </c>
      <c r="G34" s="114">
        <v>91</v>
      </c>
      <c r="H34" s="140">
        <v>108</v>
      </c>
      <c r="I34" s="115">
        <v>-2</v>
      </c>
      <c r="J34" s="116">
        <v>-1.8518518518518519</v>
      </c>
    </row>
    <row r="35" spans="1:10" s="110" customFormat="1" ht="24.95" customHeight="1" x14ac:dyDescent="0.2">
      <c r="A35" s="292" t="s">
        <v>171</v>
      </c>
      <c r="B35" s="293" t="s">
        <v>172</v>
      </c>
      <c r="C35" s="113">
        <v>12.675053406123903</v>
      </c>
      <c r="D35" s="115">
        <v>1602</v>
      </c>
      <c r="E35" s="114">
        <v>1168</v>
      </c>
      <c r="F35" s="114">
        <v>2166</v>
      </c>
      <c r="G35" s="114">
        <v>1528</v>
      </c>
      <c r="H35" s="140">
        <v>1743</v>
      </c>
      <c r="I35" s="115">
        <v>-141</v>
      </c>
      <c r="J35" s="116">
        <v>-8.0895008605851988</v>
      </c>
    </row>
    <row r="36" spans="1:10" s="110" customFormat="1" ht="24.95" customHeight="1" x14ac:dyDescent="0.2">
      <c r="A36" s="294" t="s">
        <v>173</v>
      </c>
      <c r="B36" s="295" t="s">
        <v>174</v>
      </c>
      <c r="C36" s="125">
        <v>86.470448611440773</v>
      </c>
      <c r="D36" s="143">
        <v>10929</v>
      </c>
      <c r="E36" s="144">
        <v>8945</v>
      </c>
      <c r="F36" s="144">
        <v>13624</v>
      </c>
      <c r="G36" s="144">
        <v>9471</v>
      </c>
      <c r="H36" s="145">
        <v>10525</v>
      </c>
      <c r="I36" s="143">
        <v>404</v>
      </c>
      <c r="J36" s="146">
        <v>3.8384798099762469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12639</v>
      </c>
      <c r="F11" s="264">
        <v>10260</v>
      </c>
      <c r="G11" s="264">
        <v>15969</v>
      </c>
      <c r="H11" s="264">
        <v>11090</v>
      </c>
      <c r="I11" s="265">
        <v>12376</v>
      </c>
      <c r="J11" s="263">
        <v>263</v>
      </c>
      <c r="K11" s="266">
        <v>2.1250808015513898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20.515863596803545</v>
      </c>
      <c r="E13" s="115">
        <v>2593</v>
      </c>
      <c r="F13" s="114">
        <v>2471</v>
      </c>
      <c r="G13" s="114">
        <v>3407</v>
      </c>
      <c r="H13" s="114">
        <v>2734</v>
      </c>
      <c r="I13" s="140">
        <v>2631</v>
      </c>
      <c r="J13" s="115">
        <v>-38</v>
      </c>
      <c r="K13" s="116">
        <v>-1.4443177499049791</v>
      </c>
    </row>
    <row r="14" spans="1:15" ht="15.95" customHeight="1" x14ac:dyDescent="0.2">
      <c r="A14" s="306" t="s">
        <v>230</v>
      </c>
      <c r="B14" s="307"/>
      <c r="C14" s="308"/>
      <c r="D14" s="113">
        <v>56.863675923728145</v>
      </c>
      <c r="E14" s="115">
        <v>7187</v>
      </c>
      <c r="F14" s="114">
        <v>5415</v>
      </c>
      <c r="G14" s="114">
        <v>9323</v>
      </c>
      <c r="H14" s="114">
        <v>6133</v>
      </c>
      <c r="I14" s="140">
        <v>6894</v>
      </c>
      <c r="J14" s="115">
        <v>293</v>
      </c>
      <c r="K14" s="116">
        <v>4.2500725268349289</v>
      </c>
    </row>
    <row r="15" spans="1:15" ht="15.95" customHeight="1" x14ac:dyDescent="0.2">
      <c r="A15" s="306" t="s">
        <v>231</v>
      </c>
      <c r="B15" s="307"/>
      <c r="C15" s="308"/>
      <c r="D15" s="113">
        <v>8.8060764300973187</v>
      </c>
      <c r="E15" s="115">
        <v>1113</v>
      </c>
      <c r="F15" s="114">
        <v>1036</v>
      </c>
      <c r="G15" s="114">
        <v>1385</v>
      </c>
      <c r="H15" s="114">
        <v>963</v>
      </c>
      <c r="I15" s="140">
        <v>1262</v>
      </c>
      <c r="J15" s="115">
        <v>-149</v>
      </c>
      <c r="K15" s="116">
        <v>-11.806656101426308</v>
      </c>
    </row>
    <row r="16" spans="1:15" ht="15.95" customHeight="1" x14ac:dyDescent="0.2">
      <c r="A16" s="306" t="s">
        <v>232</v>
      </c>
      <c r="B16" s="307"/>
      <c r="C16" s="308"/>
      <c r="D16" s="113">
        <v>13.735263865812168</v>
      </c>
      <c r="E16" s="115">
        <v>1736</v>
      </c>
      <c r="F16" s="114">
        <v>1328</v>
      </c>
      <c r="G16" s="114">
        <v>1822</v>
      </c>
      <c r="H16" s="114">
        <v>1256</v>
      </c>
      <c r="I16" s="140">
        <v>1577</v>
      </c>
      <c r="J16" s="115">
        <v>159</v>
      </c>
      <c r="K16" s="116">
        <v>10.082435003170577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0.9098821109264974</v>
      </c>
      <c r="E18" s="115">
        <v>115</v>
      </c>
      <c r="F18" s="114">
        <v>151</v>
      </c>
      <c r="G18" s="114">
        <v>229</v>
      </c>
      <c r="H18" s="114">
        <v>106</v>
      </c>
      <c r="I18" s="140">
        <v>111</v>
      </c>
      <c r="J18" s="115">
        <v>4</v>
      </c>
      <c r="K18" s="116">
        <v>3.6036036036036037</v>
      </c>
    </row>
    <row r="19" spans="1:11" ht="14.1" customHeight="1" x14ac:dyDescent="0.2">
      <c r="A19" s="306" t="s">
        <v>235</v>
      </c>
      <c r="B19" s="307" t="s">
        <v>236</v>
      </c>
      <c r="C19" s="308"/>
      <c r="D19" s="113">
        <v>0.60131339504707648</v>
      </c>
      <c r="E19" s="115">
        <v>76</v>
      </c>
      <c r="F19" s="114">
        <v>129</v>
      </c>
      <c r="G19" s="114">
        <v>182</v>
      </c>
      <c r="H19" s="114">
        <v>76</v>
      </c>
      <c r="I19" s="140">
        <v>76</v>
      </c>
      <c r="J19" s="115">
        <v>0</v>
      </c>
      <c r="K19" s="116">
        <v>0</v>
      </c>
    </row>
    <row r="20" spans="1:11" ht="14.1" customHeight="1" x14ac:dyDescent="0.2">
      <c r="A20" s="306">
        <v>12</v>
      </c>
      <c r="B20" s="307" t="s">
        <v>237</v>
      </c>
      <c r="C20" s="308"/>
      <c r="D20" s="113">
        <v>0.70416963367355012</v>
      </c>
      <c r="E20" s="115">
        <v>89</v>
      </c>
      <c r="F20" s="114">
        <v>57</v>
      </c>
      <c r="G20" s="114">
        <v>169</v>
      </c>
      <c r="H20" s="114">
        <v>141</v>
      </c>
      <c r="I20" s="140">
        <v>115</v>
      </c>
      <c r="J20" s="115">
        <v>-26</v>
      </c>
      <c r="K20" s="116">
        <v>-22.608695652173914</v>
      </c>
    </row>
    <row r="21" spans="1:11" ht="14.1" customHeight="1" x14ac:dyDescent="0.2">
      <c r="A21" s="306">
        <v>21</v>
      </c>
      <c r="B21" s="307" t="s">
        <v>238</v>
      </c>
      <c r="C21" s="308"/>
      <c r="D21" s="113">
        <v>0.10285623862647361</v>
      </c>
      <c r="E21" s="115">
        <v>13</v>
      </c>
      <c r="F21" s="114" t="s">
        <v>514</v>
      </c>
      <c r="G21" s="114" t="s">
        <v>514</v>
      </c>
      <c r="H21" s="114">
        <v>17</v>
      </c>
      <c r="I21" s="140" t="s">
        <v>514</v>
      </c>
      <c r="J21" s="115" t="s">
        <v>514</v>
      </c>
      <c r="K21" s="116" t="s">
        <v>514</v>
      </c>
    </row>
    <row r="22" spans="1:11" ht="14.1" customHeight="1" x14ac:dyDescent="0.2">
      <c r="A22" s="306">
        <v>22</v>
      </c>
      <c r="B22" s="307" t="s">
        <v>239</v>
      </c>
      <c r="C22" s="308"/>
      <c r="D22" s="113">
        <v>0.59340137669119397</v>
      </c>
      <c r="E22" s="115">
        <v>75</v>
      </c>
      <c r="F22" s="114">
        <v>71</v>
      </c>
      <c r="G22" s="114">
        <v>149</v>
      </c>
      <c r="H22" s="114">
        <v>77</v>
      </c>
      <c r="I22" s="140">
        <v>97</v>
      </c>
      <c r="J22" s="115">
        <v>-22</v>
      </c>
      <c r="K22" s="116">
        <v>-22.680412371134022</v>
      </c>
    </row>
    <row r="23" spans="1:11" ht="14.1" customHeight="1" x14ac:dyDescent="0.2">
      <c r="A23" s="306">
        <v>23</v>
      </c>
      <c r="B23" s="307" t="s">
        <v>240</v>
      </c>
      <c r="C23" s="308"/>
      <c r="D23" s="113">
        <v>0.94153018435002767</v>
      </c>
      <c r="E23" s="115">
        <v>119</v>
      </c>
      <c r="F23" s="114">
        <v>69</v>
      </c>
      <c r="G23" s="114">
        <v>131</v>
      </c>
      <c r="H23" s="114">
        <v>119</v>
      </c>
      <c r="I23" s="140">
        <v>69</v>
      </c>
      <c r="J23" s="115">
        <v>50</v>
      </c>
      <c r="K23" s="116">
        <v>72.463768115942031</v>
      </c>
    </row>
    <row r="24" spans="1:11" ht="14.1" customHeight="1" x14ac:dyDescent="0.2">
      <c r="A24" s="306">
        <v>24</v>
      </c>
      <c r="B24" s="307" t="s">
        <v>241</v>
      </c>
      <c r="C24" s="308"/>
      <c r="D24" s="113">
        <v>1.566579634464752</v>
      </c>
      <c r="E24" s="115">
        <v>198</v>
      </c>
      <c r="F24" s="114">
        <v>161</v>
      </c>
      <c r="G24" s="114">
        <v>284</v>
      </c>
      <c r="H24" s="114">
        <v>222</v>
      </c>
      <c r="I24" s="140">
        <v>321</v>
      </c>
      <c r="J24" s="115">
        <v>-123</v>
      </c>
      <c r="K24" s="116">
        <v>-38.317757009345797</v>
      </c>
    </row>
    <row r="25" spans="1:11" ht="14.1" customHeight="1" x14ac:dyDescent="0.2">
      <c r="A25" s="306">
        <v>25</v>
      </c>
      <c r="B25" s="307" t="s">
        <v>242</v>
      </c>
      <c r="C25" s="308"/>
      <c r="D25" s="113">
        <v>3.0065669752353825</v>
      </c>
      <c r="E25" s="115">
        <v>380</v>
      </c>
      <c r="F25" s="114">
        <v>268</v>
      </c>
      <c r="G25" s="114">
        <v>537</v>
      </c>
      <c r="H25" s="114">
        <v>330</v>
      </c>
      <c r="I25" s="140">
        <v>437</v>
      </c>
      <c r="J25" s="115">
        <v>-57</v>
      </c>
      <c r="K25" s="116">
        <v>-13.043478260869565</v>
      </c>
    </row>
    <row r="26" spans="1:11" ht="14.1" customHeight="1" x14ac:dyDescent="0.2">
      <c r="A26" s="306">
        <v>26</v>
      </c>
      <c r="B26" s="307" t="s">
        <v>243</v>
      </c>
      <c r="C26" s="308"/>
      <c r="D26" s="113">
        <v>2.2391011947147716</v>
      </c>
      <c r="E26" s="115">
        <v>283</v>
      </c>
      <c r="F26" s="114">
        <v>171</v>
      </c>
      <c r="G26" s="114">
        <v>389</v>
      </c>
      <c r="H26" s="114">
        <v>247</v>
      </c>
      <c r="I26" s="140">
        <v>295</v>
      </c>
      <c r="J26" s="115">
        <v>-12</v>
      </c>
      <c r="K26" s="116">
        <v>-4.0677966101694913</v>
      </c>
    </row>
    <row r="27" spans="1:11" ht="14.1" customHeight="1" x14ac:dyDescent="0.2">
      <c r="A27" s="306">
        <v>27</v>
      </c>
      <c r="B27" s="307" t="s">
        <v>244</v>
      </c>
      <c r="C27" s="308"/>
      <c r="D27" s="113">
        <v>1.3687791755676872</v>
      </c>
      <c r="E27" s="115">
        <v>173</v>
      </c>
      <c r="F27" s="114">
        <v>125</v>
      </c>
      <c r="G27" s="114">
        <v>195</v>
      </c>
      <c r="H27" s="114">
        <v>181</v>
      </c>
      <c r="I27" s="140">
        <v>212</v>
      </c>
      <c r="J27" s="115">
        <v>-39</v>
      </c>
      <c r="K27" s="116">
        <v>-18.39622641509434</v>
      </c>
    </row>
    <row r="28" spans="1:11" ht="14.1" customHeight="1" x14ac:dyDescent="0.2">
      <c r="A28" s="306">
        <v>28</v>
      </c>
      <c r="B28" s="307" t="s">
        <v>245</v>
      </c>
      <c r="C28" s="308"/>
      <c r="D28" s="113">
        <v>0.12659229369412137</v>
      </c>
      <c r="E28" s="115">
        <v>16</v>
      </c>
      <c r="F28" s="114">
        <v>26</v>
      </c>
      <c r="G28" s="114">
        <v>44</v>
      </c>
      <c r="H28" s="114">
        <v>34</v>
      </c>
      <c r="I28" s="140">
        <v>25</v>
      </c>
      <c r="J28" s="115">
        <v>-9</v>
      </c>
      <c r="K28" s="116">
        <v>-36</v>
      </c>
    </row>
    <row r="29" spans="1:11" ht="14.1" customHeight="1" x14ac:dyDescent="0.2">
      <c r="A29" s="306">
        <v>29</v>
      </c>
      <c r="B29" s="307" t="s">
        <v>246</v>
      </c>
      <c r="C29" s="308"/>
      <c r="D29" s="113">
        <v>3.3863438563177466</v>
      </c>
      <c r="E29" s="115">
        <v>428</v>
      </c>
      <c r="F29" s="114">
        <v>509</v>
      </c>
      <c r="G29" s="114">
        <v>556</v>
      </c>
      <c r="H29" s="114">
        <v>441</v>
      </c>
      <c r="I29" s="140">
        <v>450</v>
      </c>
      <c r="J29" s="115">
        <v>-22</v>
      </c>
      <c r="K29" s="116">
        <v>-4.8888888888888893</v>
      </c>
    </row>
    <row r="30" spans="1:11" ht="14.1" customHeight="1" x14ac:dyDescent="0.2">
      <c r="A30" s="306" t="s">
        <v>247</v>
      </c>
      <c r="B30" s="307" t="s">
        <v>248</v>
      </c>
      <c r="C30" s="308"/>
      <c r="D30" s="113">
        <v>0.79120183558825852</v>
      </c>
      <c r="E30" s="115">
        <v>100</v>
      </c>
      <c r="F30" s="114" t="s">
        <v>514</v>
      </c>
      <c r="G30" s="114" t="s">
        <v>514</v>
      </c>
      <c r="H30" s="114">
        <v>58</v>
      </c>
      <c r="I30" s="140" t="s">
        <v>514</v>
      </c>
      <c r="J30" s="115" t="s">
        <v>514</v>
      </c>
      <c r="K30" s="116" t="s">
        <v>514</v>
      </c>
    </row>
    <row r="31" spans="1:11" ht="14.1" customHeight="1" x14ac:dyDescent="0.2">
      <c r="A31" s="306" t="s">
        <v>249</v>
      </c>
      <c r="B31" s="307" t="s">
        <v>250</v>
      </c>
      <c r="C31" s="308"/>
      <c r="D31" s="113">
        <v>2.595142020729488</v>
      </c>
      <c r="E31" s="115">
        <v>328</v>
      </c>
      <c r="F31" s="114">
        <v>444</v>
      </c>
      <c r="G31" s="114">
        <v>444</v>
      </c>
      <c r="H31" s="114">
        <v>383</v>
      </c>
      <c r="I31" s="140">
        <v>385</v>
      </c>
      <c r="J31" s="115">
        <v>-57</v>
      </c>
      <c r="K31" s="116">
        <v>-14.805194805194805</v>
      </c>
    </row>
    <row r="32" spans="1:11" ht="14.1" customHeight="1" x14ac:dyDescent="0.2">
      <c r="A32" s="306">
        <v>31</v>
      </c>
      <c r="B32" s="307" t="s">
        <v>251</v>
      </c>
      <c r="C32" s="308"/>
      <c r="D32" s="113">
        <v>0.51428119313236809</v>
      </c>
      <c r="E32" s="115">
        <v>65</v>
      </c>
      <c r="F32" s="114">
        <v>53</v>
      </c>
      <c r="G32" s="114">
        <v>105</v>
      </c>
      <c r="H32" s="114">
        <v>47</v>
      </c>
      <c r="I32" s="140">
        <v>98</v>
      </c>
      <c r="J32" s="115">
        <v>-33</v>
      </c>
      <c r="K32" s="116">
        <v>-33.673469387755105</v>
      </c>
    </row>
    <row r="33" spans="1:11" ht="14.1" customHeight="1" x14ac:dyDescent="0.2">
      <c r="A33" s="306">
        <v>32</v>
      </c>
      <c r="B33" s="307" t="s">
        <v>252</v>
      </c>
      <c r="C33" s="308"/>
      <c r="D33" s="113">
        <v>1.9305324788353508</v>
      </c>
      <c r="E33" s="115">
        <v>244</v>
      </c>
      <c r="F33" s="114">
        <v>144</v>
      </c>
      <c r="G33" s="114">
        <v>275</v>
      </c>
      <c r="H33" s="114">
        <v>254</v>
      </c>
      <c r="I33" s="140">
        <v>228</v>
      </c>
      <c r="J33" s="115">
        <v>16</v>
      </c>
      <c r="K33" s="116">
        <v>7.0175438596491224</v>
      </c>
    </row>
    <row r="34" spans="1:11" ht="14.1" customHeight="1" x14ac:dyDescent="0.2">
      <c r="A34" s="306">
        <v>33</v>
      </c>
      <c r="B34" s="307" t="s">
        <v>253</v>
      </c>
      <c r="C34" s="308"/>
      <c r="D34" s="113">
        <v>2.5318458738824274</v>
      </c>
      <c r="E34" s="115">
        <v>320</v>
      </c>
      <c r="F34" s="114">
        <v>189</v>
      </c>
      <c r="G34" s="114">
        <v>437</v>
      </c>
      <c r="H34" s="114">
        <v>220</v>
      </c>
      <c r="I34" s="140">
        <v>289</v>
      </c>
      <c r="J34" s="115">
        <v>31</v>
      </c>
      <c r="K34" s="116">
        <v>10.726643598615917</v>
      </c>
    </row>
    <row r="35" spans="1:11" ht="14.1" customHeight="1" x14ac:dyDescent="0.2">
      <c r="A35" s="306">
        <v>34</v>
      </c>
      <c r="B35" s="307" t="s">
        <v>254</v>
      </c>
      <c r="C35" s="308"/>
      <c r="D35" s="113">
        <v>2.3340454149853627</v>
      </c>
      <c r="E35" s="115">
        <v>295</v>
      </c>
      <c r="F35" s="114">
        <v>153</v>
      </c>
      <c r="G35" s="114">
        <v>264</v>
      </c>
      <c r="H35" s="114">
        <v>194</v>
      </c>
      <c r="I35" s="140">
        <v>264</v>
      </c>
      <c r="J35" s="115">
        <v>31</v>
      </c>
      <c r="K35" s="116">
        <v>11.742424242424242</v>
      </c>
    </row>
    <row r="36" spans="1:11" ht="14.1" customHeight="1" x14ac:dyDescent="0.2">
      <c r="A36" s="306">
        <v>41</v>
      </c>
      <c r="B36" s="307" t="s">
        <v>255</v>
      </c>
      <c r="C36" s="308"/>
      <c r="D36" s="113">
        <v>0.98900229448532317</v>
      </c>
      <c r="E36" s="115">
        <v>125</v>
      </c>
      <c r="F36" s="114">
        <v>91</v>
      </c>
      <c r="G36" s="114">
        <v>192</v>
      </c>
      <c r="H36" s="114">
        <v>152</v>
      </c>
      <c r="I36" s="140">
        <v>191</v>
      </c>
      <c r="J36" s="115">
        <v>-66</v>
      </c>
      <c r="K36" s="116">
        <v>-34.554973821989527</v>
      </c>
    </row>
    <row r="37" spans="1:11" ht="14.1" customHeight="1" x14ac:dyDescent="0.2">
      <c r="A37" s="306">
        <v>42</v>
      </c>
      <c r="B37" s="307" t="s">
        <v>256</v>
      </c>
      <c r="C37" s="308"/>
      <c r="D37" s="113">
        <v>0.13450431205000396</v>
      </c>
      <c r="E37" s="115">
        <v>17</v>
      </c>
      <c r="F37" s="114">
        <v>23</v>
      </c>
      <c r="G37" s="114">
        <v>17</v>
      </c>
      <c r="H37" s="114">
        <v>11</v>
      </c>
      <c r="I37" s="140">
        <v>29</v>
      </c>
      <c r="J37" s="115">
        <v>-12</v>
      </c>
      <c r="K37" s="116">
        <v>-41.379310344827587</v>
      </c>
    </row>
    <row r="38" spans="1:11" ht="14.1" customHeight="1" x14ac:dyDescent="0.2">
      <c r="A38" s="306">
        <v>43</v>
      </c>
      <c r="B38" s="307" t="s">
        <v>257</v>
      </c>
      <c r="C38" s="308"/>
      <c r="D38" s="113">
        <v>2.0808608275971201</v>
      </c>
      <c r="E38" s="115">
        <v>263</v>
      </c>
      <c r="F38" s="114">
        <v>233</v>
      </c>
      <c r="G38" s="114">
        <v>420</v>
      </c>
      <c r="H38" s="114">
        <v>257</v>
      </c>
      <c r="I38" s="140">
        <v>238</v>
      </c>
      <c r="J38" s="115">
        <v>25</v>
      </c>
      <c r="K38" s="116">
        <v>10.504201680672269</v>
      </c>
    </row>
    <row r="39" spans="1:11" ht="14.1" customHeight="1" x14ac:dyDescent="0.2">
      <c r="A39" s="306">
        <v>51</v>
      </c>
      <c r="B39" s="307" t="s">
        <v>258</v>
      </c>
      <c r="C39" s="308"/>
      <c r="D39" s="113">
        <v>4.4544663343618955</v>
      </c>
      <c r="E39" s="115">
        <v>563</v>
      </c>
      <c r="F39" s="114">
        <v>511</v>
      </c>
      <c r="G39" s="114">
        <v>974</v>
      </c>
      <c r="H39" s="114">
        <v>649</v>
      </c>
      <c r="I39" s="140">
        <v>673</v>
      </c>
      <c r="J39" s="115">
        <v>-110</v>
      </c>
      <c r="K39" s="116">
        <v>-16.344725111441306</v>
      </c>
    </row>
    <row r="40" spans="1:11" ht="14.1" customHeight="1" x14ac:dyDescent="0.2">
      <c r="A40" s="306" t="s">
        <v>259</v>
      </c>
      <c r="B40" s="307" t="s">
        <v>260</v>
      </c>
      <c r="C40" s="308"/>
      <c r="D40" s="113">
        <v>3.8373289026030539</v>
      </c>
      <c r="E40" s="115">
        <v>485</v>
      </c>
      <c r="F40" s="114">
        <v>477</v>
      </c>
      <c r="G40" s="114">
        <v>848</v>
      </c>
      <c r="H40" s="114">
        <v>593</v>
      </c>
      <c r="I40" s="140">
        <v>587</v>
      </c>
      <c r="J40" s="115">
        <v>-102</v>
      </c>
      <c r="K40" s="116">
        <v>-17.37649063032368</v>
      </c>
    </row>
    <row r="41" spans="1:11" ht="14.1" customHeight="1" x14ac:dyDescent="0.2">
      <c r="A41" s="306"/>
      <c r="B41" s="307" t="s">
        <v>261</v>
      </c>
      <c r="C41" s="308"/>
      <c r="D41" s="113">
        <v>2.6584381675765489</v>
      </c>
      <c r="E41" s="115">
        <v>336</v>
      </c>
      <c r="F41" s="114">
        <v>302</v>
      </c>
      <c r="G41" s="114">
        <v>498</v>
      </c>
      <c r="H41" s="114">
        <v>375</v>
      </c>
      <c r="I41" s="140">
        <v>418</v>
      </c>
      <c r="J41" s="115">
        <v>-82</v>
      </c>
      <c r="K41" s="116">
        <v>-19.617224880382775</v>
      </c>
    </row>
    <row r="42" spans="1:11" ht="14.1" customHeight="1" x14ac:dyDescent="0.2">
      <c r="A42" s="306">
        <v>52</v>
      </c>
      <c r="B42" s="307" t="s">
        <v>262</v>
      </c>
      <c r="C42" s="308"/>
      <c r="D42" s="113">
        <v>3.6790885354854024</v>
      </c>
      <c r="E42" s="115">
        <v>465</v>
      </c>
      <c r="F42" s="114">
        <v>340</v>
      </c>
      <c r="G42" s="114">
        <v>510</v>
      </c>
      <c r="H42" s="114">
        <v>416</v>
      </c>
      <c r="I42" s="140">
        <v>457</v>
      </c>
      <c r="J42" s="115">
        <v>8</v>
      </c>
      <c r="K42" s="116">
        <v>1.7505470459518599</v>
      </c>
    </row>
    <row r="43" spans="1:11" ht="14.1" customHeight="1" x14ac:dyDescent="0.2">
      <c r="A43" s="306" t="s">
        <v>263</v>
      </c>
      <c r="B43" s="307" t="s">
        <v>264</v>
      </c>
      <c r="C43" s="308"/>
      <c r="D43" s="113">
        <v>3.3309597278265684</v>
      </c>
      <c r="E43" s="115">
        <v>421</v>
      </c>
      <c r="F43" s="114">
        <v>321</v>
      </c>
      <c r="G43" s="114">
        <v>455</v>
      </c>
      <c r="H43" s="114">
        <v>376</v>
      </c>
      <c r="I43" s="140">
        <v>403</v>
      </c>
      <c r="J43" s="115">
        <v>18</v>
      </c>
      <c r="K43" s="116">
        <v>4.4665012406947895</v>
      </c>
    </row>
    <row r="44" spans="1:11" ht="14.1" customHeight="1" x14ac:dyDescent="0.2">
      <c r="A44" s="306">
        <v>53</v>
      </c>
      <c r="B44" s="307" t="s">
        <v>265</v>
      </c>
      <c r="C44" s="308"/>
      <c r="D44" s="113">
        <v>3.0461270670147953</v>
      </c>
      <c r="E44" s="115">
        <v>385</v>
      </c>
      <c r="F44" s="114">
        <v>275</v>
      </c>
      <c r="G44" s="114">
        <v>357</v>
      </c>
      <c r="H44" s="114">
        <v>264</v>
      </c>
      <c r="I44" s="140">
        <v>313</v>
      </c>
      <c r="J44" s="115">
        <v>72</v>
      </c>
      <c r="K44" s="116">
        <v>23.003194888178914</v>
      </c>
    </row>
    <row r="45" spans="1:11" ht="14.1" customHeight="1" x14ac:dyDescent="0.2">
      <c r="A45" s="306" t="s">
        <v>266</v>
      </c>
      <c r="B45" s="307" t="s">
        <v>267</v>
      </c>
      <c r="C45" s="308"/>
      <c r="D45" s="113">
        <v>2.974918901811852</v>
      </c>
      <c r="E45" s="115">
        <v>376</v>
      </c>
      <c r="F45" s="114">
        <v>268</v>
      </c>
      <c r="G45" s="114">
        <v>349</v>
      </c>
      <c r="H45" s="114">
        <v>260</v>
      </c>
      <c r="I45" s="140">
        <v>307</v>
      </c>
      <c r="J45" s="115">
        <v>69</v>
      </c>
      <c r="K45" s="116">
        <v>22.475570032573291</v>
      </c>
    </row>
    <row r="46" spans="1:11" ht="14.1" customHeight="1" x14ac:dyDescent="0.2">
      <c r="A46" s="306">
        <v>54</v>
      </c>
      <c r="B46" s="307" t="s">
        <v>268</v>
      </c>
      <c r="C46" s="308"/>
      <c r="D46" s="113">
        <v>4.7551230318854341</v>
      </c>
      <c r="E46" s="115">
        <v>601</v>
      </c>
      <c r="F46" s="114">
        <v>481</v>
      </c>
      <c r="G46" s="114">
        <v>650</v>
      </c>
      <c r="H46" s="114">
        <v>598</v>
      </c>
      <c r="I46" s="140">
        <v>537</v>
      </c>
      <c r="J46" s="115">
        <v>64</v>
      </c>
      <c r="K46" s="116">
        <v>11.918063314711359</v>
      </c>
    </row>
    <row r="47" spans="1:11" ht="14.1" customHeight="1" x14ac:dyDescent="0.2">
      <c r="A47" s="306">
        <v>61</v>
      </c>
      <c r="B47" s="307" t="s">
        <v>269</v>
      </c>
      <c r="C47" s="308"/>
      <c r="D47" s="113">
        <v>1.8039401851412296</v>
      </c>
      <c r="E47" s="115">
        <v>228</v>
      </c>
      <c r="F47" s="114">
        <v>259</v>
      </c>
      <c r="G47" s="114">
        <v>284</v>
      </c>
      <c r="H47" s="114">
        <v>164</v>
      </c>
      <c r="I47" s="140">
        <v>291</v>
      </c>
      <c r="J47" s="115">
        <v>-63</v>
      </c>
      <c r="K47" s="116">
        <v>-21.649484536082475</v>
      </c>
    </row>
    <row r="48" spans="1:11" ht="14.1" customHeight="1" x14ac:dyDescent="0.2">
      <c r="A48" s="306">
        <v>62</v>
      </c>
      <c r="B48" s="307" t="s">
        <v>270</v>
      </c>
      <c r="C48" s="308"/>
      <c r="D48" s="113">
        <v>12.849117809953318</v>
      </c>
      <c r="E48" s="115">
        <v>1624</v>
      </c>
      <c r="F48" s="114">
        <v>825</v>
      </c>
      <c r="G48" s="114">
        <v>1133</v>
      </c>
      <c r="H48" s="114">
        <v>936</v>
      </c>
      <c r="I48" s="140">
        <v>816</v>
      </c>
      <c r="J48" s="115">
        <v>808</v>
      </c>
      <c r="K48" s="116">
        <v>99.019607843137251</v>
      </c>
    </row>
    <row r="49" spans="1:11" ht="14.1" customHeight="1" x14ac:dyDescent="0.2">
      <c r="A49" s="306">
        <v>63</v>
      </c>
      <c r="B49" s="307" t="s">
        <v>271</v>
      </c>
      <c r="C49" s="308"/>
      <c r="D49" s="113">
        <v>3.9006250494501149</v>
      </c>
      <c r="E49" s="115">
        <v>493</v>
      </c>
      <c r="F49" s="114">
        <v>563</v>
      </c>
      <c r="G49" s="114">
        <v>795</v>
      </c>
      <c r="H49" s="114">
        <v>756</v>
      </c>
      <c r="I49" s="140">
        <v>581</v>
      </c>
      <c r="J49" s="115">
        <v>-88</v>
      </c>
      <c r="K49" s="116">
        <v>-15.146299483648882</v>
      </c>
    </row>
    <row r="50" spans="1:11" ht="14.1" customHeight="1" x14ac:dyDescent="0.2">
      <c r="A50" s="306" t="s">
        <v>272</v>
      </c>
      <c r="B50" s="307" t="s">
        <v>273</v>
      </c>
      <c r="C50" s="308"/>
      <c r="D50" s="113">
        <v>0.78328981723237601</v>
      </c>
      <c r="E50" s="115">
        <v>99</v>
      </c>
      <c r="F50" s="114">
        <v>96</v>
      </c>
      <c r="G50" s="114">
        <v>188</v>
      </c>
      <c r="H50" s="114">
        <v>126</v>
      </c>
      <c r="I50" s="140">
        <v>96</v>
      </c>
      <c r="J50" s="115">
        <v>3</v>
      </c>
      <c r="K50" s="116">
        <v>3.125</v>
      </c>
    </row>
    <row r="51" spans="1:11" ht="14.1" customHeight="1" x14ac:dyDescent="0.2">
      <c r="A51" s="306" t="s">
        <v>274</v>
      </c>
      <c r="B51" s="307" t="s">
        <v>275</v>
      </c>
      <c r="C51" s="308"/>
      <c r="D51" s="113">
        <v>2.7375583511353745</v>
      </c>
      <c r="E51" s="115">
        <v>346</v>
      </c>
      <c r="F51" s="114">
        <v>419</v>
      </c>
      <c r="G51" s="114">
        <v>500</v>
      </c>
      <c r="H51" s="114">
        <v>585</v>
      </c>
      <c r="I51" s="140">
        <v>433</v>
      </c>
      <c r="J51" s="115">
        <v>-87</v>
      </c>
      <c r="K51" s="116">
        <v>-20.092378752886837</v>
      </c>
    </row>
    <row r="52" spans="1:11" ht="14.1" customHeight="1" x14ac:dyDescent="0.2">
      <c r="A52" s="306">
        <v>71</v>
      </c>
      <c r="B52" s="307" t="s">
        <v>276</v>
      </c>
      <c r="C52" s="308"/>
      <c r="D52" s="113">
        <v>9.692222485956167</v>
      </c>
      <c r="E52" s="115">
        <v>1225</v>
      </c>
      <c r="F52" s="114">
        <v>946</v>
      </c>
      <c r="G52" s="114">
        <v>1270</v>
      </c>
      <c r="H52" s="114">
        <v>1044</v>
      </c>
      <c r="I52" s="140">
        <v>1248</v>
      </c>
      <c r="J52" s="115">
        <v>-23</v>
      </c>
      <c r="K52" s="116">
        <v>-1.8429487179487178</v>
      </c>
    </row>
    <row r="53" spans="1:11" ht="14.1" customHeight="1" x14ac:dyDescent="0.2">
      <c r="A53" s="306" t="s">
        <v>277</v>
      </c>
      <c r="B53" s="307" t="s">
        <v>278</v>
      </c>
      <c r="C53" s="308"/>
      <c r="D53" s="113">
        <v>3.3546957828942161</v>
      </c>
      <c r="E53" s="115">
        <v>424</v>
      </c>
      <c r="F53" s="114">
        <v>328</v>
      </c>
      <c r="G53" s="114">
        <v>454</v>
      </c>
      <c r="H53" s="114">
        <v>377</v>
      </c>
      <c r="I53" s="140">
        <v>423</v>
      </c>
      <c r="J53" s="115">
        <v>1</v>
      </c>
      <c r="K53" s="116">
        <v>0.2364066193853428</v>
      </c>
    </row>
    <row r="54" spans="1:11" ht="14.1" customHeight="1" x14ac:dyDescent="0.2">
      <c r="A54" s="306" t="s">
        <v>279</v>
      </c>
      <c r="B54" s="307" t="s">
        <v>280</v>
      </c>
      <c r="C54" s="308"/>
      <c r="D54" s="113">
        <v>5.380172482000158</v>
      </c>
      <c r="E54" s="115">
        <v>680</v>
      </c>
      <c r="F54" s="114">
        <v>541</v>
      </c>
      <c r="G54" s="114">
        <v>717</v>
      </c>
      <c r="H54" s="114">
        <v>574</v>
      </c>
      <c r="I54" s="140">
        <v>702</v>
      </c>
      <c r="J54" s="115">
        <v>-22</v>
      </c>
      <c r="K54" s="116">
        <v>-3.133903133903134</v>
      </c>
    </row>
    <row r="55" spans="1:11" ht="14.1" customHeight="1" x14ac:dyDescent="0.2">
      <c r="A55" s="306">
        <v>72</v>
      </c>
      <c r="B55" s="307" t="s">
        <v>281</v>
      </c>
      <c r="C55" s="308"/>
      <c r="D55" s="113">
        <v>2.1441569744441806</v>
      </c>
      <c r="E55" s="115">
        <v>271</v>
      </c>
      <c r="F55" s="114">
        <v>211</v>
      </c>
      <c r="G55" s="114">
        <v>413</v>
      </c>
      <c r="H55" s="114">
        <v>199</v>
      </c>
      <c r="I55" s="140">
        <v>306</v>
      </c>
      <c r="J55" s="115">
        <v>-35</v>
      </c>
      <c r="K55" s="116">
        <v>-11.437908496732026</v>
      </c>
    </row>
    <row r="56" spans="1:11" ht="14.1" customHeight="1" x14ac:dyDescent="0.2">
      <c r="A56" s="306" t="s">
        <v>282</v>
      </c>
      <c r="B56" s="307" t="s">
        <v>283</v>
      </c>
      <c r="C56" s="308"/>
      <c r="D56" s="113">
        <v>0.89405807421473216</v>
      </c>
      <c r="E56" s="115">
        <v>113</v>
      </c>
      <c r="F56" s="114">
        <v>100</v>
      </c>
      <c r="G56" s="114">
        <v>215</v>
      </c>
      <c r="H56" s="114">
        <v>82</v>
      </c>
      <c r="I56" s="140">
        <v>117</v>
      </c>
      <c r="J56" s="115">
        <v>-4</v>
      </c>
      <c r="K56" s="116">
        <v>-3.4188034188034186</v>
      </c>
    </row>
    <row r="57" spans="1:11" ht="14.1" customHeight="1" x14ac:dyDescent="0.2">
      <c r="A57" s="306" t="s">
        <v>284</v>
      </c>
      <c r="B57" s="307" t="s">
        <v>285</v>
      </c>
      <c r="C57" s="308"/>
      <c r="D57" s="113">
        <v>0.89405807421473216</v>
      </c>
      <c r="E57" s="115">
        <v>113</v>
      </c>
      <c r="F57" s="114">
        <v>66</v>
      </c>
      <c r="G57" s="114">
        <v>98</v>
      </c>
      <c r="H57" s="114">
        <v>86</v>
      </c>
      <c r="I57" s="140">
        <v>103</v>
      </c>
      <c r="J57" s="115">
        <v>10</v>
      </c>
      <c r="K57" s="116">
        <v>9.7087378640776691</v>
      </c>
    </row>
    <row r="58" spans="1:11" ht="14.1" customHeight="1" x14ac:dyDescent="0.2">
      <c r="A58" s="306">
        <v>73</v>
      </c>
      <c r="B58" s="307" t="s">
        <v>286</v>
      </c>
      <c r="C58" s="308"/>
      <c r="D58" s="113">
        <v>3.3863438563177466</v>
      </c>
      <c r="E58" s="115">
        <v>428</v>
      </c>
      <c r="F58" s="114">
        <v>336</v>
      </c>
      <c r="G58" s="114">
        <v>478</v>
      </c>
      <c r="H58" s="114">
        <v>348</v>
      </c>
      <c r="I58" s="140">
        <v>442</v>
      </c>
      <c r="J58" s="115">
        <v>-14</v>
      </c>
      <c r="K58" s="116">
        <v>-3.1674208144796379</v>
      </c>
    </row>
    <row r="59" spans="1:11" ht="14.1" customHeight="1" x14ac:dyDescent="0.2">
      <c r="A59" s="306" t="s">
        <v>287</v>
      </c>
      <c r="B59" s="307" t="s">
        <v>288</v>
      </c>
      <c r="C59" s="308"/>
      <c r="D59" s="113">
        <v>2.5793179840177229</v>
      </c>
      <c r="E59" s="115">
        <v>326</v>
      </c>
      <c r="F59" s="114">
        <v>258</v>
      </c>
      <c r="G59" s="114">
        <v>379</v>
      </c>
      <c r="H59" s="114">
        <v>260</v>
      </c>
      <c r="I59" s="140">
        <v>325</v>
      </c>
      <c r="J59" s="115">
        <v>1</v>
      </c>
      <c r="K59" s="116">
        <v>0.30769230769230771</v>
      </c>
    </row>
    <row r="60" spans="1:11" ht="14.1" customHeight="1" x14ac:dyDescent="0.2">
      <c r="A60" s="306">
        <v>81</v>
      </c>
      <c r="B60" s="307" t="s">
        <v>289</v>
      </c>
      <c r="C60" s="308"/>
      <c r="D60" s="113">
        <v>9.3678297333649816</v>
      </c>
      <c r="E60" s="115">
        <v>1184</v>
      </c>
      <c r="F60" s="114">
        <v>1118</v>
      </c>
      <c r="G60" s="114">
        <v>1398</v>
      </c>
      <c r="H60" s="114">
        <v>933</v>
      </c>
      <c r="I60" s="140">
        <v>952</v>
      </c>
      <c r="J60" s="115">
        <v>232</v>
      </c>
      <c r="K60" s="116">
        <v>24.369747899159663</v>
      </c>
    </row>
    <row r="61" spans="1:11" ht="14.1" customHeight="1" x14ac:dyDescent="0.2">
      <c r="A61" s="306" t="s">
        <v>290</v>
      </c>
      <c r="B61" s="307" t="s">
        <v>291</v>
      </c>
      <c r="C61" s="308"/>
      <c r="D61" s="113">
        <v>2.3736055067647759</v>
      </c>
      <c r="E61" s="115">
        <v>300</v>
      </c>
      <c r="F61" s="114">
        <v>227</v>
      </c>
      <c r="G61" s="114">
        <v>536</v>
      </c>
      <c r="H61" s="114">
        <v>241</v>
      </c>
      <c r="I61" s="140">
        <v>225</v>
      </c>
      <c r="J61" s="115">
        <v>75</v>
      </c>
      <c r="K61" s="116">
        <v>33.333333333333336</v>
      </c>
    </row>
    <row r="62" spans="1:11" ht="14.1" customHeight="1" x14ac:dyDescent="0.2">
      <c r="A62" s="306" t="s">
        <v>292</v>
      </c>
      <c r="B62" s="307" t="s">
        <v>293</v>
      </c>
      <c r="C62" s="308"/>
      <c r="D62" s="113">
        <v>3.3546957828942161</v>
      </c>
      <c r="E62" s="115">
        <v>424</v>
      </c>
      <c r="F62" s="114">
        <v>551</v>
      </c>
      <c r="G62" s="114">
        <v>493</v>
      </c>
      <c r="H62" s="114">
        <v>369</v>
      </c>
      <c r="I62" s="140">
        <v>282</v>
      </c>
      <c r="J62" s="115">
        <v>142</v>
      </c>
      <c r="K62" s="116">
        <v>50.354609929078016</v>
      </c>
    </row>
    <row r="63" spans="1:11" ht="14.1" customHeight="1" x14ac:dyDescent="0.2">
      <c r="A63" s="306"/>
      <c r="B63" s="307" t="s">
        <v>294</v>
      </c>
      <c r="C63" s="308"/>
      <c r="D63" s="113">
        <v>2.8562386264736133</v>
      </c>
      <c r="E63" s="115">
        <v>361</v>
      </c>
      <c r="F63" s="114">
        <v>444</v>
      </c>
      <c r="G63" s="114">
        <v>407</v>
      </c>
      <c r="H63" s="114">
        <v>325</v>
      </c>
      <c r="I63" s="140">
        <v>249</v>
      </c>
      <c r="J63" s="115">
        <v>112</v>
      </c>
      <c r="K63" s="116">
        <v>44.979919678714857</v>
      </c>
    </row>
    <row r="64" spans="1:11" ht="14.1" customHeight="1" x14ac:dyDescent="0.2">
      <c r="A64" s="306" t="s">
        <v>295</v>
      </c>
      <c r="B64" s="307" t="s">
        <v>296</v>
      </c>
      <c r="C64" s="308"/>
      <c r="D64" s="113">
        <v>1.4478993591265132</v>
      </c>
      <c r="E64" s="115">
        <v>183</v>
      </c>
      <c r="F64" s="114">
        <v>94</v>
      </c>
      <c r="G64" s="114">
        <v>154</v>
      </c>
      <c r="H64" s="114">
        <v>122</v>
      </c>
      <c r="I64" s="140">
        <v>149</v>
      </c>
      <c r="J64" s="115">
        <v>34</v>
      </c>
      <c r="K64" s="116">
        <v>22.818791946308725</v>
      </c>
    </row>
    <row r="65" spans="1:11" ht="14.1" customHeight="1" x14ac:dyDescent="0.2">
      <c r="A65" s="306" t="s">
        <v>297</v>
      </c>
      <c r="B65" s="307" t="s">
        <v>298</v>
      </c>
      <c r="C65" s="308"/>
      <c r="D65" s="113">
        <v>0.68043357860590237</v>
      </c>
      <c r="E65" s="115">
        <v>86</v>
      </c>
      <c r="F65" s="114">
        <v>96</v>
      </c>
      <c r="G65" s="114">
        <v>59</v>
      </c>
      <c r="H65" s="114">
        <v>60</v>
      </c>
      <c r="I65" s="140">
        <v>106</v>
      </c>
      <c r="J65" s="115">
        <v>-20</v>
      </c>
      <c r="K65" s="116">
        <v>-18.867924528301888</v>
      </c>
    </row>
    <row r="66" spans="1:11" ht="14.1" customHeight="1" x14ac:dyDescent="0.2">
      <c r="A66" s="306">
        <v>82</v>
      </c>
      <c r="B66" s="307" t="s">
        <v>299</v>
      </c>
      <c r="C66" s="308"/>
      <c r="D66" s="113">
        <v>2.9907429385236175</v>
      </c>
      <c r="E66" s="115">
        <v>378</v>
      </c>
      <c r="F66" s="114">
        <v>494</v>
      </c>
      <c r="G66" s="114">
        <v>489</v>
      </c>
      <c r="H66" s="114">
        <v>417</v>
      </c>
      <c r="I66" s="140">
        <v>591</v>
      </c>
      <c r="J66" s="115">
        <v>-213</v>
      </c>
      <c r="K66" s="116">
        <v>-36.040609137055839</v>
      </c>
    </row>
    <row r="67" spans="1:11" ht="14.1" customHeight="1" x14ac:dyDescent="0.2">
      <c r="A67" s="306" t="s">
        <v>300</v>
      </c>
      <c r="B67" s="307" t="s">
        <v>301</v>
      </c>
      <c r="C67" s="308"/>
      <c r="D67" s="113">
        <v>2.1362449560882983</v>
      </c>
      <c r="E67" s="115">
        <v>270</v>
      </c>
      <c r="F67" s="114">
        <v>389</v>
      </c>
      <c r="G67" s="114">
        <v>273</v>
      </c>
      <c r="H67" s="114">
        <v>312</v>
      </c>
      <c r="I67" s="140">
        <v>241</v>
      </c>
      <c r="J67" s="115">
        <v>29</v>
      </c>
      <c r="K67" s="116">
        <v>12.033195020746888</v>
      </c>
    </row>
    <row r="68" spans="1:11" ht="14.1" customHeight="1" x14ac:dyDescent="0.2">
      <c r="A68" s="306" t="s">
        <v>302</v>
      </c>
      <c r="B68" s="307" t="s">
        <v>303</v>
      </c>
      <c r="C68" s="308"/>
      <c r="D68" s="113">
        <v>0.42724899121765963</v>
      </c>
      <c r="E68" s="115">
        <v>54</v>
      </c>
      <c r="F68" s="114">
        <v>72</v>
      </c>
      <c r="G68" s="114">
        <v>117</v>
      </c>
      <c r="H68" s="114">
        <v>70</v>
      </c>
      <c r="I68" s="140">
        <v>293</v>
      </c>
      <c r="J68" s="115">
        <v>-239</v>
      </c>
      <c r="K68" s="116">
        <v>-81.569965870307172</v>
      </c>
    </row>
    <row r="69" spans="1:11" ht="14.1" customHeight="1" x14ac:dyDescent="0.2">
      <c r="A69" s="306">
        <v>83</v>
      </c>
      <c r="B69" s="307" t="s">
        <v>304</v>
      </c>
      <c r="C69" s="308"/>
      <c r="D69" s="113">
        <v>4.7709470685971995</v>
      </c>
      <c r="E69" s="115">
        <v>603</v>
      </c>
      <c r="F69" s="114">
        <v>548</v>
      </c>
      <c r="G69" s="114">
        <v>1409</v>
      </c>
      <c r="H69" s="114">
        <v>491</v>
      </c>
      <c r="I69" s="140">
        <v>718</v>
      </c>
      <c r="J69" s="115">
        <v>-115</v>
      </c>
      <c r="K69" s="116">
        <v>-16.016713091922007</v>
      </c>
    </row>
    <row r="70" spans="1:11" ht="14.1" customHeight="1" x14ac:dyDescent="0.2">
      <c r="A70" s="306" t="s">
        <v>305</v>
      </c>
      <c r="B70" s="307" t="s">
        <v>306</v>
      </c>
      <c r="C70" s="308"/>
      <c r="D70" s="113">
        <v>4.1379856001265924</v>
      </c>
      <c r="E70" s="115">
        <v>523</v>
      </c>
      <c r="F70" s="114">
        <v>477</v>
      </c>
      <c r="G70" s="114">
        <v>1287</v>
      </c>
      <c r="H70" s="114">
        <v>432</v>
      </c>
      <c r="I70" s="140">
        <v>657</v>
      </c>
      <c r="J70" s="115">
        <v>-134</v>
      </c>
      <c r="K70" s="116">
        <v>-20.395738203957382</v>
      </c>
    </row>
    <row r="71" spans="1:11" ht="14.1" customHeight="1" x14ac:dyDescent="0.2">
      <c r="A71" s="306"/>
      <c r="B71" s="307" t="s">
        <v>307</v>
      </c>
      <c r="C71" s="308"/>
      <c r="D71" s="113">
        <v>2.4922857821030147</v>
      </c>
      <c r="E71" s="115">
        <v>315</v>
      </c>
      <c r="F71" s="114">
        <v>263</v>
      </c>
      <c r="G71" s="114">
        <v>756</v>
      </c>
      <c r="H71" s="114">
        <v>252</v>
      </c>
      <c r="I71" s="140">
        <v>397</v>
      </c>
      <c r="J71" s="115">
        <v>-82</v>
      </c>
      <c r="K71" s="116">
        <v>-20.65491183879093</v>
      </c>
    </row>
    <row r="72" spans="1:11" ht="14.1" customHeight="1" x14ac:dyDescent="0.2">
      <c r="A72" s="306">
        <v>84</v>
      </c>
      <c r="B72" s="307" t="s">
        <v>308</v>
      </c>
      <c r="C72" s="308"/>
      <c r="D72" s="113">
        <v>3.4417279848089248</v>
      </c>
      <c r="E72" s="115">
        <v>435</v>
      </c>
      <c r="F72" s="114">
        <v>330</v>
      </c>
      <c r="G72" s="114">
        <v>570</v>
      </c>
      <c r="H72" s="114">
        <v>314</v>
      </c>
      <c r="I72" s="140">
        <v>396</v>
      </c>
      <c r="J72" s="115">
        <v>39</v>
      </c>
      <c r="K72" s="116">
        <v>9.8484848484848477</v>
      </c>
    </row>
    <row r="73" spans="1:11" ht="14.1" customHeight="1" x14ac:dyDescent="0.2">
      <c r="A73" s="306" t="s">
        <v>309</v>
      </c>
      <c r="B73" s="307" t="s">
        <v>310</v>
      </c>
      <c r="C73" s="308"/>
      <c r="D73" s="113">
        <v>1.297571010364744</v>
      </c>
      <c r="E73" s="115">
        <v>164</v>
      </c>
      <c r="F73" s="114">
        <v>70</v>
      </c>
      <c r="G73" s="114">
        <v>214</v>
      </c>
      <c r="H73" s="114">
        <v>55</v>
      </c>
      <c r="I73" s="140">
        <v>134</v>
      </c>
      <c r="J73" s="115">
        <v>30</v>
      </c>
      <c r="K73" s="116">
        <v>22.388059701492537</v>
      </c>
    </row>
    <row r="74" spans="1:11" ht="14.1" customHeight="1" x14ac:dyDescent="0.2">
      <c r="A74" s="306" t="s">
        <v>311</v>
      </c>
      <c r="B74" s="307" t="s">
        <v>312</v>
      </c>
      <c r="C74" s="308"/>
      <c r="D74" s="113">
        <v>0.324392752591186</v>
      </c>
      <c r="E74" s="115">
        <v>41</v>
      </c>
      <c r="F74" s="114">
        <v>32</v>
      </c>
      <c r="G74" s="114">
        <v>60</v>
      </c>
      <c r="H74" s="114">
        <v>18</v>
      </c>
      <c r="I74" s="140">
        <v>39</v>
      </c>
      <c r="J74" s="115">
        <v>2</v>
      </c>
      <c r="K74" s="116">
        <v>5.1282051282051286</v>
      </c>
    </row>
    <row r="75" spans="1:11" ht="14.1" customHeight="1" x14ac:dyDescent="0.2">
      <c r="A75" s="306" t="s">
        <v>313</v>
      </c>
      <c r="B75" s="307" t="s">
        <v>314</v>
      </c>
      <c r="C75" s="308"/>
      <c r="D75" s="113">
        <v>1.2500989002294485</v>
      </c>
      <c r="E75" s="115">
        <v>158</v>
      </c>
      <c r="F75" s="114">
        <v>181</v>
      </c>
      <c r="G75" s="114">
        <v>162</v>
      </c>
      <c r="H75" s="114">
        <v>150</v>
      </c>
      <c r="I75" s="140">
        <v>147</v>
      </c>
      <c r="J75" s="115">
        <v>11</v>
      </c>
      <c r="K75" s="116">
        <v>7.4829931972789119</v>
      </c>
    </row>
    <row r="76" spans="1:11" ht="14.1" customHeight="1" x14ac:dyDescent="0.2">
      <c r="A76" s="306">
        <v>91</v>
      </c>
      <c r="B76" s="307" t="s">
        <v>315</v>
      </c>
      <c r="C76" s="308"/>
      <c r="D76" s="113">
        <v>0.44307302792942482</v>
      </c>
      <c r="E76" s="115">
        <v>56</v>
      </c>
      <c r="F76" s="114">
        <v>39</v>
      </c>
      <c r="G76" s="114">
        <v>67</v>
      </c>
      <c r="H76" s="114">
        <v>30</v>
      </c>
      <c r="I76" s="140">
        <v>43</v>
      </c>
      <c r="J76" s="115">
        <v>13</v>
      </c>
      <c r="K76" s="116">
        <v>30.232558139534884</v>
      </c>
    </row>
    <row r="77" spans="1:11" ht="14.1" customHeight="1" x14ac:dyDescent="0.2">
      <c r="A77" s="306">
        <v>92</v>
      </c>
      <c r="B77" s="307" t="s">
        <v>316</v>
      </c>
      <c r="C77" s="308"/>
      <c r="D77" s="113">
        <v>2.4210776169000714</v>
      </c>
      <c r="E77" s="115">
        <v>306</v>
      </c>
      <c r="F77" s="114">
        <v>295</v>
      </c>
      <c r="G77" s="114">
        <v>411</v>
      </c>
      <c r="H77" s="114">
        <v>345</v>
      </c>
      <c r="I77" s="140">
        <v>434</v>
      </c>
      <c r="J77" s="115">
        <v>-128</v>
      </c>
      <c r="K77" s="116">
        <v>-29.493087557603687</v>
      </c>
    </row>
    <row r="78" spans="1:11" ht="14.1" customHeight="1" x14ac:dyDescent="0.2">
      <c r="A78" s="306">
        <v>93</v>
      </c>
      <c r="B78" s="307" t="s">
        <v>317</v>
      </c>
      <c r="C78" s="308"/>
      <c r="D78" s="113">
        <v>0.16615238547353431</v>
      </c>
      <c r="E78" s="115">
        <v>21</v>
      </c>
      <c r="F78" s="114">
        <v>15</v>
      </c>
      <c r="G78" s="114">
        <v>22</v>
      </c>
      <c r="H78" s="114">
        <v>11</v>
      </c>
      <c r="I78" s="140">
        <v>15</v>
      </c>
      <c r="J78" s="115">
        <v>6</v>
      </c>
      <c r="K78" s="116">
        <v>40</v>
      </c>
    </row>
    <row r="79" spans="1:11" ht="14.1" customHeight="1" x14ac:dyDescent="0.2">
      <c r="A79" s="306">
        <v>94</v>
      </c>
      <c r="B79" s="307" t="s">
        <v>318</v>
      </c>
      <c r="C79" s="308"/>
      <c r="D79" s="113">
        <v>1.1472426616029749</v>
      </c>
      <c r="E79" s="115">
        <v>145</v>
      </c>
      <c r="F79" s="114">
        <v>163</v>
      </c>
      <c r="G79" s="114">
        <v>304</v>
      </c>
      <c r="H79" s="114">
        <v>119</v>
      </c>
      <c r="I79" s="140">
        <v>75</v>
      </c>
      <c r="J79" s="115">
        <v>70</v>
      </c>
      <c r="K79" s="116">
        <v>93.333333333333329</v>
      </c>
    </row>
    <row r="80" spans="1:11" ht="14.1" customHeight="1" x14ac:dyDescent="0.2">
      <c r="A80" s="306" t="s">
        <v>319</v>
      </c>
      <c r="B80" s="307" t="s">
        <v>320</v>
      </c>
      <c r="C80" s="308"/>
      <c r="D80" s="113">
        <v>0</v>
      </c>
      <c r="E80" s="115">
        <v>0</v>
      </c>
      <c r="F80" s="114" t="s">
        <v>514</v>
      </c>
      <c r="G80" s="114" t="s">
        <v>514</v>
      </c>
      <c r="H80" s="114" t="s">
        <v>514</v>
      </c>
      <c r="I80" s="140" t="s">
        <v>514</v>
      </c>
      <c r="J80" s="115" t="s">
        <v>514</v>
      </c>
      <c r="K80" s="116" t="s">
        <v>514</v>
      </c>
    </row>
    <row r="81" spans="1:11" ht="14.1" customHeight="1" x14ac:dyDescent="0.2">
      <c r="A81" s="310" t="s">
        <v>321</v>
      </c>
      <c r="B81" s="311" t="s">
        <v>334</v>
      </c>
      <c r="C81" s="312"/>
      <c r="D81" s="125">
        <v>7.9120183558825857E-2</v>
      </c>
      <c r="E81" s="143">
        <v>10</v>
      </c>
      <c r="F81" s="144">
        <v>10</v>
      </c>
      <c r="G81" s="144">
        <v>32</v>
      </c>
      <c r="H81" s="144" t="s">
        <v>514</v>
      </c>
      <c r="I81" s="145">
        <v>12</v>
      </c>
      <c r="J81" s="143">
        <v>-2</v>
      </c>
      <c r="K81" s="146">
        <v>-16.666666666666668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13580</v>
      </c>
      <c r="E11" s="114">
        <v>10783</v>
      </c>
      <c r="F11" s="114">
        <v>13666</v>
      </c>
      <c r="G11" s="114">
        <v>10576</v>
      </c>
      <c r="H11" s="140">
        <v>12981</v>
      </c>
      <c r="I11" s="115">
        <v>599</v>
      </c>
      <c r="J11" s="116">
        <v>4.6144364840921348</v>
      </c>
    </row>
    <row r="12" spans="1:15" s="110" customFormat="1" ht="24.95" customHeight="1" x14ac:dyDescent="0.2">
      <c r="A12" s="193" t="s">
        <v>132</v>
      </c>
      <c r="B12" s="194" t="s">
        <v>133</v>
      </c>
      <c r="C12" s="113">
        <v>1.2665684830633284</v>
      </c>
      <c r="D12" s="115">
        <v>172</v>
      </c>
      <c r="E12" s="114">
        <v>121</v>
      </c>
      <c r="F12" s="114">
        <v>183</v>
      </c>
      <c r="G12" s="114">
        <v>78</v>
      </c>
      <c r="H12" s="140">
        <v>104</v>
      </c>
      <c r="I12" s="115">
        <v>68</v>
      </c>
      <c r="J12" s="116">
        <v>65.384615384615387</v>
      </c>
    </row>
    <row r="13" spans="1:15" s="110" customFormat="1" ht="24.95" customHeight="1" x14ac:dyDescent="0.2">
      <c r="A13" s="193" t="s">
        <v>134</v>
      </c>
      <c r="B13" s="199" t="s">
        <v>214</v>
      </c>
      <c r="C13" s="113">
        <v>0.66273932253313694</v>
      </c>
      <c r="D13" s="115">
        <v>90</v>
      </c>
      <c r="E13" s="114">
        <v>43</v>
      </c>
      <c r="F13" s="114">
        <v>64</v>
      </c>
      <c r="G13" s="114">
        <v>134</v>
      </c>
      <c r="H13" s="140">
        <v>75</v>
      </c>
      <c r="I13" s="115">
        <v>15</v>
      </c>
      <c r="J13" s="116">
        <v>20</v>
      </c>
    </row>
    <row r="14" spans="1:15" s="287" customFormat="1" ht="24.95" customHeight="1" x14ac:dyDescent="0.2">
      <c r="A14" s="193" t="s">
        <v>215</v>
      </c>
      <c r="B14" s="199" t="s">
        <v>137</v>
      </c>
      <c r="C14" s="113">
        <v>6.1266568483063333</v>
      </c>
      <c r="D14" s="115">
        <v>832</v>
      </c>
      <c r="E14" s="114">
        <v>806</v>
      </c>
      <c r="F14" s="114">
        <v>873</v>
      </c>
      <c r="G14" s="114">
        <v>795</v>
      </c>
      <c r="H14" s="140">
        <v>855</v>
      </c>
      <c r="I14" s="115">
        <v>-23</v>
      </c>
      <c r="J14" s="116">
        <v>-2.6900584795321638</v>
      </c>
      <c r="K14" s="110"/>
      <c r="L14" s="110"/>
      <c r="M14" s="110"/>
      <c r="N14" s="110"/>
      <c r="O14" s="110"/>
    </row>
    <row r="15" spans="1:15" s="110" customFormat="1" ht="24.95" customHeight="1" x14ac:dyDescent="0.2">
      <c r="A15" s="193" t="s">
        <v>216</v>
      </c>
      <c r="B15" s="199" t="s">
        <v>217</v>
      </c>
      <c r="C15" s="113">
        <v>1.6936671575846833</v>
      </c>
      <c r="D15" s="115">
        <v>230</v>
      </c>
      <c r="E15" s="114">
        <v>321</v>
      </c>
      <c r="F15" s="114">
        <v>355</v>
      </c>
      <c r="G15" s="114">
        <v>231</v>
      </c>
      <c r="H15" s="140">
        <v>271</v>
      </c>
      <c r="I15" s="115">
        <v>-41</v>
      </c>
      <c r="J15" s="116">
        <v>-15.129151291512915</v>
      </c>
    </row>
    <row r="16" spans="1:15" s="287" customFormat="1" ht="24.95" customHeight="1" x14ac:dyDescent="0.2">
      <c r="A16" s="193" t="s">
        <v>218</v>
      </c>
      <c r="B16" s="199" t="s">
        <v>141</v>
      </c>
      <c r="C16" s="113">
        <v>4.1826215022091313</v>
      </c>
      <c r="D16" s="115">
        <v>568</v>
      </c>
      <c r="E16" s="114">
        <v>470</v>
      </c>
      <c r="F16" s="114">
        <v>488</v>
      </c>
      <c r="G16" s="114">
        <v>525</v>
      </c>
      <c r="H16" s="140">
        <v>548</v>
      </c>
      <c r="I16" s="115">
        <v>20</v>
      </c>
      <c r="J16" s="116">
        <v>3.6496350364963503</v>
      </c>
      <c r="K16" s="110"/>
      <c r="L16" s="110"/>
      <c r="M16" s="110"/>
      <c r="N16" s="110"/>
      <c r="O16" s="110"/>
    </row>
    <row r="17" spans="1:15" s="110" customFormat="1" ht="24.95" customHeight="1" x14ac:dyDescent="0.2">
      <c r="A17" s="193" t="s">
        <v>142</v>
      </c>
      <c r="B17" s="199" t="s">
        <v>220</v>
      </c>
      <c r="C17" s="113">
        <v>0.25036818851251841</v>
      </c>
      <c r="D17" s="115">
        <v>34</v>
      </c>
      <c r="E17" s="114">
        <v>15</v>
      </c>
      <c r="F17" s="114">
        <v>30</v>
      </c>
      <c r="G17" s="114">
        <v>39</v>
      </c>
      <c r="H17" s="140">
        <v>36</v>
      </c>
      <c r="I17" s="115">
        <v>-2</v>
      </c>
      <c r="J17" s="116">
        <v>-5.5555555555555554</v>
      </c>
    </row>
    <row r="18" spans="1:15" s="287" customFormat="1" ht="24.95" customHeight="1" x14ac:dyDescent="0.2">
      <c r="A18" s="201" t="s">
        <v>144</v>
      </c>
      <c r="B18" s="202" t="s">
        <v>145</v>
      </c>
      <c r="C18" s="113">
        <v>5.4565537555228278</v>
      </c>
      <c r="D18" s="115">
        <v>741</v>
      </c>
      <c r="E18" s="114">
        <v>466</v>
      </c>
      <c r="F18" s="114">
        <v>625</v>
      </c>
      <c r="G18" s="114">
        <v>466</v>
      </c>
      <c r="H18" s="140">
        <v>613</v>
      </c>
      <c r="I18" s="115">
        <v>128</v>
      </c>
      <c r="J18" s="116">
        <v>20.880913539967374</v>
      </c>
      <c r="K18" s="110"/>
      <c r="L18" s="110"/>
      <c r="M18" s="110"/>
      <c r="N18" s="110"/>
      <c r="O18" s="110"/>
    </row>
    <row r="19" spans="1:15" s="110" customFormat="1" ht="24.95" customHeight="1" x14ac:dyDescent="0.2">
      <c r="A19" s="193" t="s">
        <v>146</v>
      </c>
      <c r="B19" s="199" t="s">
        <v>147</v>
      </c>
      <c r="C19" s="113">
        <v>18.998527245949926</v>
      </c>
      <c r="D19" s="115">
        <v>2580</v>
      </c>
      <c r="E19" s="114">
        <v>1223</v>
      </c>
      <c r="F19" s="114">
        <v>1628</v>
      </c>
      <c r="G19" s="114">
        <v>1378</v>
      </c>
      <c r="H19" s="140">
        <v>1740</v>
      </c>
      <c r="I19" s="115">
        <v>840</v>
      </c>
      <c r="J19" s="116">
        <v>48.275862068965516</v>
      </c>
    </row>
    <row r="20" spans="1:15" s="287" customFormat="1" ht="24.95" customHeight="1" x14ac:dyDescent="0.2">
      <c r="A20" s="193" t="s">
        <v>148</v>
      </c>
      <c r="B20" s="199" t="s">
        <v>149</v>
      </c>
      <c r="C20" s="113">
        <v>4.6907216494845363</v>
      </c>
      <c r="D20" s="115">
        <v>637</v>
      </c>
      <c r="E20" s="114">
        <v>564</v>
      </c>
      <c r="F20" s="114">
        <v>664</v>
      </c>
      <c r="G20" s="114">
        <v>472</v>
      </c>
      <c r="H20" s="140">
        <v>626</v>
      </c>
      <c r="I20" s="115">
        <v>11</v>
      </c>
      <c r="J20" s="116">
        <v>1.7571884984025559</v>
      </c>
      <c r="K20" s="110"/>
      <c r="L20" s="110"/>
      <c r="M20" s="110"/>
      <c r="N20" s="110"/>
      <c r="O20" s="110"/>
    </row>
    <row r="21" spans="1:15" s="110" customFormat="1" ht="24.95" customHeight="1" x14ac:dyDescent="0.2">
      <c r="A21" s="201" t="s">
        <v>150</v>
      </c>
      <c r="B21" s="202" t="s">
        <v>151</v>
      </c>
      <c r="C21" s="113">
        <v>7.1723122238586159</v>
      </c>
      <c r="D21" s="115">
        <v>974</v>
      </c>
      <c r="E21" s="114">
        <v>1069</v>
      </c>
      <c r="F21" s="114">
        <v>964</v>
      </c>
      <c r="G21" s="114">
        <v>760</v>
      </c>
      <c r="H21" s="140">
        <v>815</v>
      </c>
      <c r="I21" s="115">
        <v>159</v>
      </c>
      <c r="J21" s="116">
        <v>19.509202453987729</v>
      </c>
    </row>
    <row r="22" spans="1:15" s="110" customFormat="1" ht="24.95" customHeight="1" x14ac:dyDescent="0.2">
      <c r="A22" s="201" t="s">
        <v>152</v>
      </c>
      <c r="B22" s="199" t="s">
        <v>153</v>
      </c>
      <c r="C22" s="113">
        <v>2.7908689248895433</v>
      </c>
      <c r="D22" s="115">
        <v>379</v>
      </c>
      <c r="E22" s="114">
        <v>439</v>
      </c>
      <c r="F22" s="114">
        <v>395</v>
      </c>
      <c r="G22" s="114">
        <v>306</v>
      </c>
      <c r="H22" s="140">
        <v>296</v>
      </c>
      <c r="I22" s="115">
        <v>83</v>
      </c>
      <c r="J22" s="116">
        <v>28.04054054054054</v>
      </c>
    </row>
    <row r="23" spans="1:15" s="110" customFormat="1" ht="24.95" customHeight="1" x14ac:dyDescent="0.2">
      <c r="A23" s="193" t="s">
        <v>154</v>
      </c>
      <c r="B23" s="199" t="s">
        <v>155</v>
      </c>
      <c r="C23" s="113">
        <v>2.1354933726067746</v>
      </c>
      <c r="D23" s="115">
        <v>290</v>
      </c>
      <c r="E23" s="114">
        <v>174</v>
      </c>
      <c r="F23" s="114">
        <v>439</v>
      </c>
      <c r="G23" s="114">
        <v>176</v>
      </c>
      <c r="H23" s="140">
        <v>244</v>
      </c>
      <c r="I23" s="115">
        <v>46</v>
      </c>
      <c r="J23" s="116">
        <v>18.852459016393443</v>
      </c>
    </row>
    <row r="24" spans="1:15" s="110" customFormat="1" ht="24.95" customHeight="1" x14ac:dyDescent="0.2">
      <c r="A24" s="193" t="s">
        <v>156</v>
      </c>
      <c r="B24" s="199" t="s">
        <v>221</v>
      </c>
      <c r="C24" s="113">
        <v>5.6701030927835054</v>
      </c>
      <c r="D24" s="115">
        <v>770</v>
      </c>
      <c r="E24" s="114">
        <v>599</v>
      </c>
      <c r="F24" s="114">
        <v>752</v>
      </c>
      <c r="G24" s="114">
        <v>651</v>
      </c>
      <c r="H24" s="140">
        <v>1015</v>
      </c>
      <c r="I24" s="115">
        <v>-245</v>
      </c>
      <c r="J24" s="116">
        <v>-24.137931034482758</v>
      </c>
    </row>
    <row r="25" spans="1:15" s="110" customFormat="1" ht="24.95" customHeight="1" x14ac:dyDescent="0.2">
      <c r="A25" s="193" t="s">
        <v>222</v>
      </c>
      <c r="B25" s="204" t="s">
        <v>159</v>
      </c>
      <c r="C25" s="113">
        <v>10.117820324005891</v>
      </c>
      <c r="D25" s="115">
        <v>1374</v>
      </c>
      <c r="E25" s="114">
        <v>1232</v>
      </c>
      <c r="F25" s="114">
        <v>1563</v>
      </c>
      <c r="G25" s="114">
        <v>1270</v>
      </c>
      <c r="H25" s="140">
        <v>1457</v>
      </c>
      <c r="I25" s="115">
        <v>-83</v>
      </c>
      <c r="J25" s="116">
        <v>-5.6966369251887441</v>
      </c>
    </row>
    <row r="26" spans="1:15" s="110" customFormat="1" ht="24.95" customHeight="1" x14ac:dyDescent="0.2">
      <c r="A26" s="201">
        <v>782.78300000000002</v>
      </c>
      <c r="B26" s="203" t="s">
        <v>160</v>
      </c>
      <c r="C26" s="113">
        <v>7.179675994108984</v>
      </c>
      <c r="D26" s="115">
        <v>975</v>
      </c>
      <c r="E26" s="114">
        <v>960</v>
      </c>
      <c r="F26" s="114">
        <v>1034</v>
      </c>
      <c r="G26" s="114">
        <v>882</v>
      </c>
      <c r="H26" s="140">
        <v>965</v>
      </c>
      <c r="I26" s="115">
        <v>10</v>
      </c>
      <c r="J26" s="116">
        <v>1.0362694300518134</v>
      </c>
    </row>
    <row r="27" spans="1:15" s="110" customFormat="1" ht="24.95" customHeight="1" x14ac:dyDescent="0.2">
      <c r="A27" s="193" t="s">
        <v>161</v>
      </c>
      <c r="B27" s="199" t="s">
        <v>162</v>
      </c>
      <c r="C27" s="113">
        <v>3.3210603829160532</v>
      </c>
      <c r="D27" s="115">
        <v>451</v>
      </c>
      <c r="E27" s="114">
        <v>320</v>
      </c>
      <c r="F27" s="114">
        <v>416</v>
      </c>
      <c r="G27" s="114">
        <v>349</v>
      </c>
      <c r="H27" s="140">
        <v>447</v>
      </c>
      <c r="I27" s="115">
        <v>4</v>
      </c>
      <c r="J27" s="116">
        <v>0.89485458612975388</v>
      </c>
    </row>
    <row r="28" spans="1:15" s="110" customFormat="1" ht="24.95" customHeight="1" x14ac:dyDescent="0.2">
      <c r="A28" s="193" t="s">
        <v>163</v>
      </c>
      <c r="B28" s="199" t="s">
        <v>164</v>
      </c>
      <c r="C28" s="113">
        <v>5.6185567010309274</v>
      </c>
      <c r="D28" s="115">
        <v>763</v>
      </c>
      <c r="E28" s="114">
        <v>494</v>
      </c>
      <c r="F28" s="114">
        <v>893</v>
      </c>
      <c r="G28" s="114">
        <v>525</v>
      </c>
      <c r="H28" s="140">
        <v>892</v>
      </c>
      <c r="I28" s="115">
        <v>-129</v>
      </c>
      <c r="J28" s="116">
        <v>-14.461883408071749</v>
      </c>
    </row>
    <row r="29" spans="1:15" s="110" customFormat="1" ht="24.95" customHeight="1" x14ac:dyDescent="0.2">
      <c r="A29" s="193">
        <v>86</v>
      </c>
      <c r="B29" s="199" t="s">
        <v>165</v>
      </c>
      <c r="C29" s="113">
        <v>7.0029455081001473</v>
      </c>
      <c r="D29" s="115">
        <v>951</v>
      </c>
      <c r="E29" s="114">
        <v>746</v>
      </c>
      <c r="F29" s="114">
        <v>1001</v>
      </c>
      <c r="G29" s="114">
        <v>795</v>
      </c>
      <c r="H29" s="140">
        <v>840</v>
      </c>
      <c r="I29" s="115">
        <v>111</v>
      </c>
      <c r="J29" s="116">
        <v>13.214285714285714</v>
      </c>
    </row>
    <row r="30" spans="1:15" s="110" customFormat="1" ht="24.95" customHeight="1" x14ac:dyDescent="0.2">
      <c r="A30" s="193">
        <v>87.88</v>
      </c>
      <c r="B30" s="204" t="s">
        <v>166</v>
      </c>
      <c r="C30" s="113">
        <v>6.8703976435935195</v>
      </c>
      <c r="D30" s="115">
        <v>933</v>
      </c>
      <c r="E30" s="114">
        <v>787</v>
      </c>
      <c r="F30" s="114">
        <v>1222</v>
      </c>
      <c r="G30" s="114">
        <v>871</v>
      </c>
      <c r="H30" s="140">
        <v>1054</v>
      </c>
      <c r="I30" s="115">
        <v>-121</v>
      </c>
      <c r="J30" s="116">
        <v>-11.480075901328274</v>
      </c>
    </row>
    <row r="31" spans="1:15" s="110" customFormat="1" ht="24.95" customHeight="1" x14ac:dyDescent="0.2">
      <c r="A31" s="193" t="s">
        <v>167</v>
      </c>
      <c r="B31" s="199" t="s">
        <v>168</v>
      </c>
      <c r="C31" s="113">
        <v>4.9116347569955821</v>
      </c>
      <c r="D31" s="115">
        <v>667</v>
      </c>
      <c r="E31" s="114">
        <v>740</v>
      </c>
      <c r="F31" s="114">
        <v>950</v>
      </c>
      <c r="G31" s="114">
        <v>668</v>
      </c>
      <c r="H31" s="140">
        <v>942</v>
      </c>
      <c r="I31" s="115">
        <v>-275</v>
      </c>
      <c r="J31" s="116">
        <v>-29.193205944798301</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1.2665684830633284</v>
      </c>
      <c r="D34" s="115">
        <v>172</v>
      </c>
      <c r="E34" s="114">
        <v>121</v>
      </c>
      <c r="F34" s="114">
        <v>183</v>
      </c>
      <c r="G34" s="114">
        <v>78</v>
      </c>
      <c r="H34" s="140">
        <v>104</v>
      </c>
      <c r="I34" s="115">
        <v>68</v>
      </c>
      <c r="J34" s="116">
        <v>65.384615384615387</v>
      </c>
    </row>
    <row r="35" spans="1:10" s="110" customFormat="1" ht="24.95" customHeight="1" x14ac:dyDescent="0.2">
      <c r="A35" s="292" t="s">
        <v>171</v>
      </c>
      <c r="B35" s="293" t="s">
        <v>172</v>
      </c>
      <c r="C35" s="113">
        <v>12.245949926362297</v>
      </c>
      <c r="D35" s="115">
        <v>1663</v>
      </c>
      <c r="E35" s="114">
        <v>1315</v>
      </c>
      <c r="F35" s="114">
        <v>1562</v>
      </c>
      <c r="G35" s="114">
        <v>1395</v>
      </c>
      <c r="H35" s="140">
        <v>1543</v>
      </c>
      <c r="I35" s="115">
        <v>120</v>
      </c>
      <c r="J35" s="116">
        <v>7.7770576798444591</v>
      </c>
    </row>
    <row r="36" spans="1:10" s="110" customFormat="1" ht="24.95" customHeight="1" x14ac:dyDescent="0.2">
      <c r="A36" s="294" t="s">
        <v>173</v>
      </c>
      <c r="B36" s="295" t="s">
        <v>174</v>
      </c>
      <c r="C36" s="125">
        <v>86.480117820324011</v>
      </c>
      <c r="D36" s="143">
        <v>11744</v>
      </c>
      <c r="E36" s="144">
        <v>9347</v>
      </c>
      <c r="F36" s="144">
        <v>11921</v>
      </c>
      <c r="G36" s="144">
        <v>9103</v>
      </c>
      <c r="H36" s="145">
        <v>11333</v>
      </c>
      <c r="I36" s="143">
        <v>411</v>
      </c>
      <c r="J36" s="146">
        <v>3.6265772522721256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13580</v>
      </c>
      <c r="F11" s="264">
        <v>10783</v>
      </c>
      <c r="G11" s="264">
        <v>13666</v>
      </c>
      <c r="H11" s="264">
        <v>10576</v>
      </c>
      <c r="I11" s="265">
        <v>12981</v>
      </c>
      <c r="J11" s="263">
        <v>599</v>
      </c>
      <c r="K11" s="266">
        <v>4.6144364840921348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21.487481590574372</v>
      </c>
      <c r="E13" s="115">
        <v>2918</v>
      </c>
      <c r="F13" s="114">
        <v>2476</v>
      </c>
      <c r="G13" s="114">
        <v>3235</v>
      </c>
      <c r="H13" s="114">
        <v>2222</v>
      </c>
      <c r="I13" s="140">
        <v>2521</v>
      </c>
      <c r="J13" s="115">
        <v>397</v>
      </c>
      <c r="K13" s="116">
        <v>15.747719159063864</v>
      </c>
    </row>
    <row r="14" spans="1:17" ht="15.95" customHeight="1" x14ac:dyDescent="0.2">
      <c r="A14" s="306" t="s">
        <v>230</v>
      </c>
      <c r="B14" s="307"/>
      <c r="C14" s="308"/>
      <c r="D14" s="113">
        <v>57.805596465390281</v>
      </c>
      <c r="E14" s="115">
        <v>7850</v>
      </c>
      <c r="F14" s="114">
        <v>6275</v>
      </c>
      <c r="G14" s="114">
        <v>7672</v>
      </c>
      <c r="H14" s="114">
        <v>6383</v>
      </c>
      <c r="I14" s="140">
        <v>7763</v>
      </c>
      <c r="J14" s="115">
        <v>87</v>
      </c>
      <c r="K14" s="116">
        <v>1.1207007600154579</v>
      </c>
    </row>
    <row r="15" spans="1:17" ht="15.95" customHeight="1" x14ac:dyDescent="0.2">
      <c r="A15" s="306" t="s">
        <v>231</v>
      </c>
      <c r="B15" s="307"/>
      <c r="C15" s="308"/>
      <c r="D15" s="113">
        <v>8.8291605301914586</v>
      </c>
      <c r="E15" s="115">
        <v>1199</v>
      </c>
      <c r="F15" s="114">
        <v>903</v>
      </c>
      <c r="G15" s="114">
        <v>1207</v>
      </c>
      <c r="H15" s="114">
        <v>892</v>
      </c>
      <c r="I15" s="140">
        <v>1193</v>
      </c>
      <c r="J15" s="115">
        <v>6</v>
      </c>
      <c r="K15" s="116">
        <v>0.50293378038558256</v>
      </c>
    </row>
    <row r="16" spans="1:17" ht="15.95" customHeight="1" x14ac:dyDescent="0.2">
      <c r="A16" s="306" t="s">
        <v>232</v>
      </c>
      <c r="B16" s="307"/>
      <c r="C16" s="308"/>
      <c r="D16" s="113">
        <v>11.804123711340207</v>
      </c>
      <c r="E16" s="115">
        <v>1603</v>
      </c>
      <c r="F16" s="114">
        <v>1119</v>
      </c>
      <c r="G16" s="114">
        <v>1531</v>
      </c>
      <c r="H16" s="114">
        <v>1069</v>
      </c>
      <c r="I16" s="140">
        <v>1488</v>
      </c>
      <c r="J16" s="115">
        <v>115</v>
      </c>
      <c r="K16" s="116">
        <v>7.728494623655914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1.5316642120765833</v>
      </c>
      <c r="E18" s="115">
        <v>208</v>
      </c>
      <c r="F18" s="114">
        <v>131</v>
      </c>
      <c r="G18" s="114">
        <v>232</v>
      </c>
      <c r="H18" s="114">
        <v>119</v>
      </c>
      <c r="I18" s="140">
        <v>124</v>
      </c>
      <c r="J18" s="115">
        <v>84</v>
      </c>
      <c r="K18" s="116">
        <v>67.741935483870961</v>
      </c>
    </row>
    <row r="19" spans="1:11" ht="14.1" customHeight="1" x14ac:dyDescent="0.2">
      <c r="A19" s="306" t="s">
        <v>235</v>
      </c>
      <c r="B19" s="307" t="s">
        <v>236</v>
      </c>
      <c r="C19" s="308"/>
      <c r="D19" s="113">
        <v>1.251840942562592</v>
      </c>
      <c r="E19" s="115">
        <v>170</v>
      </c>
      <c r="F19" s="114">
        <v>96</v>
      </c>
      <c r="G19" s="114">
        <v>182</v>
      </c>
      <c r="H19" s="114">
        <v>81</v>
      </c>
      <c r="I19" s="140">
        <v>89</v>
      </c>
      <c r="J19" s="115">
        <v>81</v>
      </c>
      <c r="K19" s="116">
        <v>91.011235955056179</v>
      </c>
    </row>
    <row r="20" spans="1:11" ht="14.1" customHeight="1" x14ac:dyDescent="0.2">
      <c r="A20" s="306">
        <v>12</v>
      </c>
      <c r="B20" s="307" t="s">
        <v>237</v>
      </c>
      <c r="C20" s="308"/>
      <c r="D20" s="113">
        <v>0.78792341678939615</v>
      </c>
      <c r="E20" s="115">
        <v>107</v>
      </c>
      <c r="F20" s="114">
        <v>121</v>
      </c>
      <c r="G20" s="114">
        <v>145</v>
      </c>
      <c r="H20" s="114">
        <v>69</v>
      </c>
      <c r="I20" s="140">
        <v>144</v>
      </c>
      <c r="J20" s="115">
        <v>-37</v>
      </c>
      <c r="K20" s="116">
        <v>-25.694444444444443</v>
      </c>
    </row>
    <row r="21" spans="1:11" ht="14.1" customHeight="1" x14ac:dyDescent="0.2">
      <c r="A21" s="306">
        <v>21</v>
      </c>
      <c r="B21" s="307" t="s">
        <v>238</v>
      </c>
      <c r="C21" s="308"/>
      <c r="D21" s="113">
        <v>7.3637702503681887E-2</v>
      </c>
      <c r="E21" s="115">
        <v>10</v>
      </c>
      <c r="F21" s="114" t="s">
        <v>514</v>
      </c>
      <c r="G21" s="114">
        <v>8</v>
      </c>
      <c r="H21" s="114">
        <v>11</v>
      </c>
      <c r="I21" s="140">
        <v>9</v>
      </c>
      <c r="J21" s="115">
        <v>1</v>
      </c>
      <c r="K21" s="116">
        <v>11.111111111111111</v>
      </c>
    </row>
    <row r="22" spans="1:11" ht="14.1" customHeight="1" x14ac:dyDescent="0.2">
      <c r="A22" s="306">
        <v>22</v>
      </c>
      <c r="B22" s="307" t="s">
        <v>239</v>
      </c>
      <c r="C22" s="308"/>
      <c r="D22" s="113">
        <v>0.80265095729013258</v>
      </c>
      <c r="E22" s="115">
        <v>109</v>
      </c>
      <c r="F22" s="114">
        <v>95</v>
      </c>
      <c r="G22" s="114">
        <v>118</v>
      </c>
      <c r="H22" s="114">
        <v>90</v>
      </c>
      <c r="I22" s="140">
        <v>112</v>
      </c>
      <c r="J22" s="115">
        <v>-3</v>
      </c>
      <c r="K22" s="116">
        <v>-2.6785714285714284</v>
      </c>
    </row>
    <row r="23" spans="1:11" ht="14.1" customHeight="1" x14ac:dyDescent="0.2">
      <c r="A23" s="306">
        <v>23</v>
      </c>
      <c r="B23" s="307" t="s">
        <v>240</v>
      </c>
      <c r="C23" s="308"/>
      <c r="D23" s="113">
        <v>0.74374079528718706</v>
      </c>
      <c r="E23" s="115">
        <v>101</v>
      </c>
      <c r="F23" s="114">
        <v>97</v>
      </c>
      <c r="G23" s="114">
        <v>116</v>
      </c>
      <c r="H23" s="114">
        <v>97</v>
      </c>
      <c r="I23" s="140">
        <v>112</v>
      </c>
      <c r="J23" s="115">
        <v>-11</v>
      </c>
      <c r="K23" s="116">
        <v>-9.8214285714285712</v>
      </c>
    </row>
    <row r="24" spans="1:11" ht="14.1" customHeight="1" x14ac:dyDescent="0.2">
      <c r="A24" s="306">
        <v>24</v>
      </c>
      <c r="B24" s="307" t="s">
        <v>241</v>
      </c>
      <c r="C24" s="308"/>
      <c r="D24" s="113">
        <v>2.0397643593519881</v>
      </c>
      <c r="E24" s="115">
        <v>277</v>
      </c>
      <c r="F24" s="114">
        <v>247</v>
      </c>
      <c r="G24" s="114">
        <v>294</v>
      </c>
      <c r="H24" s="114">
        <v>243</v>
      </c>
      <c r="I24" s="140">
        <v>313</v>
      </c>
      <c r="J24" s="115">
        <v>-36</v>
      </c>
      <c r="K24" s="116">
        <v>-11.501597444089457</v>
      </c>
    </row>
    <row r="25" spans="1:11" ht="14.1" customHeight="1" x14ac:dyDescent="0.2">
      <c r="A25" s="306">
        <v>25</v>
      </c>
      <c r="B25" s="307" t="s">
        <v>242</v>
      </c>
      <c r="C25" s="308"/>
      <c r="D25" s="113">
        <v>2.9823269513991164</v>
      </c>
      <c r="E25" s="115">
        <v>405</v>
      </c>
      <c r="F25" s="114">
        <v>302</v>
      </c>
      <c r="G25" s="114">
        <v>366</v>
      </c>
      <c r="H25" s="114">
        <v>343</v>
      </c>
      <c r="I25" s="140">
        <v>423</v>
      </c>
      <c r="J25" s="115">
        <v>-18</v>
      </c>
      <c r="K25" s="116">
        <v>-4.2553191489361701</v>
      </c>
    </row>
    <row r="26" spans="1:11" ht="14.1" customHeight="1" x14ac:dyDescent="0.2">
      <c r="A26" s="306">
        <v>26</v>
      </c>
      <c r="B26" s="307" t="s">
        <v>243</v>
      </c>
      <c r="C26" s="308"/>
      <c r="D26" s="113">
        <v>2.4521354933726069</v>
      </c>
      <c r="E26" s="115">
        <v>333</v>
      </c>
      <c r="F26" s="114">
        <v>216</v>
      </c>
      <c r="G26" s="114">
        <v>245</v>
      </c>
      <c r="H26" s="114">
        <v>285</v>
      </c>
      <c r="I26" s="140">
        <v>292</v>
      </c>
      <c r="J26" s="115">
        <v>41</v>
      </c>
      <c r="K26" s="116">
        <v>14.04109589041096</v>
      </c>
    </row>
    <row r="27" spans="1:11" ht="14.1" customHeight="1" x14ac:dyDescent="0.2">
      <c r="A27" s="306">
        <v>27</v>
      </c>
      <c r="B27" s="307" t="s">
        <v>244</v>
      </c>
      <c r="C27" s="308"/>
      <c r="D27" s="113">
        <v>0.94992636229749627</v>
      </c>
      <c r="E27" s="115">
        <v>129</v>
      </c>
      <c r="F27" s="114">
        <v>122</v>
      </c>
      <c r="G27" s="114">
        <v>109</v>
      </c>
      <c r="H27" s="114">
        <v>110</v>
      </c>
      <c r="I27" s="140">
        <v>176</v>
      </c>
      <c r="J27" s="115">
        <v>-47</v>
      </c>
      <c r="K27" s="116">
        <v>-26.704545454545453</v>
      </c>
    </row>
    <row r="28" spans="1:11" ht="14.1" customHeight="1" x14ac:dyDescent="0.2">
      <c r="A28" s="306">
        <v>28</v>
      </c>
      <c r="B28" s="307" t="s">
        <v>245</v>
      </c>
      <c r="C28" s="308"/>
      <c r="D28" s="113">
        <v>0.20618556701030927</v>
      </c>
      <c r="E28" s="115">
        <v>28</v>
      </c>
      <c r="F28" s="114">
        <v>25</v>
      </c>
      <c r="G28" s="114">
        <v>22</v>
      </c>
      <c r="H28" s="114">
        <v>29</v>
      </c>
      <c r="I28" s="140">
        <v>15</v>
      </c>
      <c r="J28" s="115">
        <v>13</v>
      </c>
      <c r="K28" s="116">
        <v>86.666666666666671</v>
      </c>
    </row>
    <row r="29" spans="1:11" ht="14.1" customHeight="1" x14ac:dyDescent="0.2">
      <c r="A29" s="306">
        <v>29</v>
      </c>
      <c r="B29" s="307" t="s">
        <v>246</v>
      </c>
      <c r="C29" s="308"/>
      <c r="D29" s="113">
        <v>3.9175257731958761</v>
      </c>
      <c r="E29" s="115">
        <v>532</v>
      </c>
      <c r="F29" s="114">
        <v>476</v>
      </c>
      <c r="G29" s="114">
        <v>539</v>
      </c>
      <c r="H29" s="114">
        <v>364</v>
      </c>
      <c r="I29" s="140">
        <v>439</v>
      </c>
      <c r="J29" s="115">
        <v>93</v>
      </c>
      <c r="K29" s="116">
        <v>21.184510250569478</v>
      </c>
    </row>
    <row r="30" spans="1:11" ht="14.1" customHeight="1" x14ac:dyDescent="0.2">
      <c r="A30" s="306" t="s">
        <v>247</v>
      </c>
      <c r="B30" s="307" t="s">
        <v>248</v>
      </c>
      <c r="C30" s="308"/>
      <c r="D30" s="113">
        <v>0.94256259204712811</v>
      </c>
      <c r="E30" s="115">
        <v>128</v>
      </c>
      <c r="F30" s="114" t="s">
        <v>514</v>
      </c>
      <c r="G30" s="114">
        <v>84</v>
      </c>
      <c r="H30" s="114" t="s">
        <v>514</v>
      </c>
      <c r="I30" s="140" t="s">
        <v>514</v>
      </c>
      <c r="J30" s="115" t="s">
        <v>514</v>
      </c>
      <c r="K30" s="116" t="s">
        <v>514</v>
      </c>
    </row>
    <row r="31" spans="1:11" ht="14.1" customHeight="1" x14ac:dyDescent="0.2">
      <c r="A31" s="306" t="s">
        <v>249</v>
      </c>
      <c r="B31" s="307" t="s">
        <v>250</v>
      </c>
      <c r="C31" s="308"/>
      <c r="D31" s="113">
        <v>2.9749631811487482</v>
      </c>
      <c r="E31" s="115">
        <v>404</v>
      </c>
      <c r="F31" s="114">
        <v>401</v>
      </c>
      <c r="G31" s="114">
        <v>455</v>
      </c>
      <c r="H31" s="114">
        <v>310</v>
      </c>
      <c r="I31" s="140">
        <v>372</v>
      </c>
      <c r="J31" s="115">
        <v>32</v>
      </c>
      <c r="K31" s="116">
        <v>8.6021505376344081</v>
      </c>
    </row>
    <row r="32" spans="1:11" ht="14.1" customHeight="1" x14ac:dyDescent="0.2">
      <c r="A32" s="306">
        <v>31</v>
      </c>
      <c r="B32" s="307" t="s">
        <v>251</v>
      </c>
      <c r="C32" s="308"/>
      <c r="D32" s="113">
        <v>0.46391752577319589</v>
      </c>
      <c r="E32" s="115">
        <v>63</v>
      </c>
      <c r="F32" s="114">
        <v>53</v>
      </c>
      <c r="G32" s="114">
        <v>62</v>
      </c>
      <c r="H32" s="114">
        <v>43</v>
      </c>
      <c r="I32" s="140">
        <v>80</v>
      </c>
      <c r="J32" s="115">
        <v>-17</v>
      </c>
      <c r="K32" s="116">
        <v>-21.25</v>
      </c>
    </row>
    <row r="33" spans="1:11" ht="14.1" customHeight="1" x14ac:dyDescent="0.2">
      <c r="A33" s="306">
        <v>32</v>
      </c>
      <c r="B33" s="307" t="s">
        <v>252</v>
      </c>
      <c r="C33" s="308"/>
      <c r="D33" s="113">
        <v>1.759941089837997</v>
      </c>
      <c r="E33" s="115">
        <v>239</v>
      </c>
      <c r="F33" s="114">
        <v>190</v>
      </c>
      <c r="G33" s="114">
        <v>233</v>
      </c>
      <c r="H33" s="114">
        <v>164</v>
      </c>
      <c r="I33" s="140">
        <v>221</v>
      </c>
      <c r="J33" s="115">
        <v>18</v>
      </c>
      <c r="K33" s="116">
        <v>8.1447963800904972</v>
      </c>
    </row>
    <row r="34" spans="1:11" ht="14.1" customHeight="1" x14ac:dyDescent="0.2">
      <c r="A34" s="306">
        <v>33</v>
      </c>
      <c r="B34" s="307" t="s">
        <v>253</v>
      </c>
      <c r="C34" s="308"/>
      <c r="D34" s="113">
        <v>2.569955817378498</v>
      </c>
      <c r="E34" s="115">
        <v>349</v>
      </c>
      <c r="F34" s="114">
        <v>326</v>
      </c>
      <c r="G34" s="114">
        <v>347</v>
      </c>
      <c r="H34" s="114">
        <v>245</v>
      </c>
      <c r="I34" s="140">
        <v>276</v>
      </c>
      <c r="J34" s="115">
        <v>73</v>
      </c>
      <c r="K34" s="116">
        <v>26.44927536231884</v>
      </c>
    </row>
    <row r="35" spans="1:11" ht="14.1" customHeight="1" x14ac:dyDescent="0.2">
      <c r="A35" s="306">
        <v>34</v>
      </c>
      <c r="B35" s="307" t="s">
        <v>254</v>
      </c>
      <c r="C35" s="308"/>
      <c r="D35" s="113">
        <v>2.1649484536082473</v>
      </c>
      <c r="E35" s="115">
        <v>294</v>
      </c>
      <c r="F35" s="114">
        <v>172</v>
      </c>
      <c r="G35" s="114">
        <v>193</v>
      </c>
      <c r="H35" s="114">
        <v>194</v>
      </c>
      <c r="I35" s="140">
        <v>342</v>
      </c>
      <c r="J35" s="115">
        <v>-48</v>
      </c>
      <c r="K35" s="116">
        <v>-14.035087719298245</v>
      </c>
    </row>
    <row r="36" spans="1:11" ht="14.1" customHeight="1" x14ac:dyDescent="0.2">
      <c r="A36" s="306">
        <v>41</v>
      </c>
      <c r="B36" s="307" t="s">
        <v>255</v>
      </c>
      <c r="C36" s="308"/>
      <c r="D36" s="113">
        <v>0.72164948453608246</v>
      </c>
      <c r="E36" s="115">
        <v>98</v>
      </c>
      <c r="F36" s="114">
        <v>126</v>
      </c>
      <c r="G36" s="114">
        <v>161</v>
      </c>
      <c r="H36" s="114">
        <v>124</v>
      </c>
      <c r="I36" s="140">
        <v>106</v>
      </c>
      <c r="J36" s="115">
        <v>-8</v>
      </c>
      <c r="K36" s="116">
        <v>-7.5471698113207548</v>
      </c>
    </row>
    <row r="37" spans="1:11" ht="14.1" customHeight="1" x14ac:dyDescent="0.2">
      <c r="A37" s="306">
        <v>42</v>
      </c>
      <c r="B37" s="307" t="s">
        <v>256</v>
      </c>
      <c r="C37" s="308"/>
      <c r="D37" s="113">
        <v>8.1001472754050077E-2</v>
      </c>
      <c r="E37" s="115">
        <v>11</v>
      </c>
      <c r="F37" s="114">
        <v>9</v>
      </c>
      <c r="G37" s="114">
        <v>33</v>
      </c>
      <c r="H37" s="114">
        <v>13</v>
      </c>
      <c r="I37" s="140">
        <v>18</v>
      </c>
      <c r="J37" s="115">
        <v>-7</v>
      </c>
      <c r="K37" s="116">
        <v>-38.888888888888886</v>
      </c>
    </row>
    <row r="38" spans="1:11" ht="14.1" customHeight="1" x14ac:dyDescent="0.2">
      <c r="A38" s="306">
        <v>43</v>
      </c>
      <c r="B38" s="307" t="s">
        <v>257</v>
      </c>
      <c r="C38" s="308"/>
      <c r="D38" s="113">
        <v>1.8262150220913107</v>
      </c>
      <c r="E38" s="115">
        <v>248</v>
      </c>
      <c r="F38" s="114">
        <v>171</v>
      </c>
      <c r="G38" s="114">
        <v>274</v>
      </c>
      <c r="H38" s="114">
        <v>198</v>
      </c>
      <c r="I38" s="140">
        <v>196</v>
      </c>
      <c r="J38" s="115">
        <v>52</v>
      </c>
      <c r="K38" s="116">
        <v>26.530612244897959</v>
      </c>
    </row>
    <row r="39" spans="1:11" ht="14.1" customHeight="1" x14ac:dyDescent="0.2">
      <c r="A39" s="306">
        <v>51</v>
      </c>
      <c r="B39" s="307" t="s">
        <v>258</v>
      </c>
      <c r="C39" s="308"/>
      <c r="D39" s="113">
        <v>5.2577319587628866</v>
      </c>
      <c r="E39" s="115">
        <v>714</v>
      </c>
      <c r="F39" s="114">
        <v>676</v>
      </c>
      <c r="G39" s="114">
        <v>811</v>
      </c>
      <c r="H39" s="114">
        <v>556</v>
      </c>
      <c r="I39" s="140">
        <v>768</v>
      </c>
      <c r="J39" s="115">
        <v>-54</v>
      </c>
      <c r="K39" s="116">
        <v>-7.03125</v>
      </c>
    </row>
    <row r="40" spans="1:11" ht="14.1" customHeight="1" x14ac:dyDescent="0.2">
      <c r="A40" s="306" t="s">
        <v>259</v>
      </c>
      <c r="B40" s="307" t="s">
        <v>260</v>
      </c>
      <c r="C40" s="308"/>
      <c r="D40" s="113">
        <v>4.7275405007363771</v>
      </c>
      <c r="E40" s="115">
        <v>642</v>
      </c>
      <c r="F40" s="114">
        <v>612</v>
      </c>
      <c r="G40" s="114">
        <v>738</v>
      </c>
      <c r="H40" s="114">
        <v>496</v>
      </c>
      <c r="I40" s="140">
        <v>684</v>
      </c>
      <c r="J40" s="115">
        <v>-42</v>
      </c>
      <c r="K40" s="116">
        <v>-6.1403508771929829</v>
      </c>
    </row>
    <row r="41" spans="1:11" ht="14.1" customHeight="1" x14ac:dyDescent="0.2">
      <c r="A41" s="306"/>
      <c r="B41" s="307" t="s">
        <v>261</v>
      </c>
      <c r="C41" s="308"/>
      <c r="D41" s="113">
        <v>2.8718703976435935</v>
      </c>
      <c r="E41" s="115">
        <v>390</v>
      </c>
      <c r="F41" s="114">
        <v>349</v>
      </c>
      <c r="G41" s="114">
        <v>480</v>
      </c>
      <c r="H41" s="114">
        <v>358</v>
      </c>
      <c r="I41" s="140">
        <v>465</v>
      </c>
      <c r="J41" s="115">
        <v>-75</v>
      </c>
      <c r="K41" s="116">
        <v>-16.129032258064516</v>
      </c>
    </row>
    <row r="42" spans="1:11" ht="14.1" customHeight="1" x14ac:dyDescent="0.2">
      <c r="A42" s="306">
        <v>52</v>
      </c>
      <c r="B42" s="307" t="s">
        <v>262</v>
      </c>
      <c r="C42" s="308"/>
      <c r="D42" s="113">
        <v>3.3431516936671577</v>
      </c>
      <c r="E42" s="115">
        <v>454</v>
      </c>
      <c r="F42" s="114">
        <v>342</v>
      </c>
      <c r="G42" s="114">
        <v>410</v>
      </c>
      <c r="H42" s="114">
        <v>357</v>
      </c>
      <c r="I42" s="140">
        <v>424</v>
      </c>
      <c r="J42" s="115">
        <v>30</v>
      </c>
      <c r="K42" s="116">
        <v>7.0754716981132075</v>
      </c>
    </row>
    <row r="43" spans="1:11" ht="14.1" customHeight="1" x14ac:dyDescent="0.2">
      <c r="A43" s="306" t="s">
        <v>263</v>
      </c>
      <c r="B43" s="307" t="s">
        <v>264</v>
      </c>
      <c r="C43" s="308"/>
      <c r="D43" s="113">
        <v>3.0854197349042711</v>
      </c>
      <c r="E43" s="115">
        <v>419</v>
      </c>
      <c r="F43" s="114">
        <v>302</v>
      </c>
      <c r="G43" s="114">
        <v>373</v>
      </c>
      <c r="H43" s="114">
        <v>326</v>
      </c>
      <c r="I43" s="140">
        <v>378</v>
      </c>
      <c r="J43" s="115">
        <v>41</v>
      </c>
      <c r="K43" s="116">
        <v>10.846560846560847</v>
      </c>
    </row>
    <row r="44" spans="1:11" ht="14.1" customHeight="1" x14ac:dyDescent="0.2">
      <c r="A44" s="306">
        <v>53</v>
      </c>
      <c r="B44" s="307" t="s">
        <v>265</v>
      </c>
      <c r="C44" s="308"/>
      <c r="D44" s="113">
        <v>2.385861561119293</v>
      </c>
      <c r="E44" s="115">
        <v>324</v>
      </c>
      <c r="F44" s="114">
        <v>266</v>
      </c>
      <c r="G44" s="114">
        <v>408</v>
      </c>
      <c r="H44" s="114">
        <v>274</v>
      </c>
      <c r="I44" s="140">
        <v>290</v>
      </c>
      <c r="J44" s="115">
        <v>34</v>
      </c>
      <c r="K44" s="116">
        <v>11.724137931034482</v>
      </c>
    </row>
    <row r="45" spans="1:11" ht="14.1" customHeight="1" x14ac:dyDescent="0.2">
      <c r="A45" s="306" t="s">
        <v>266</v>
      </c>
      <c r="B45" s="307" t="s">
        <v>267</v>
      </c>
      <c r="C45" s="308"/>
      <c r="D45" s="113">
        <v>2.3416789396170841</v>
      </c>
      <c r="E45" s="115">
        <v>318</v>
      </c>
      <c r="F45" s="114">
        <v>260</v>
      </c>
      <c r="G45" s="114">
        <v>401</v>
      </c>
      <c r="H45" s="114">
        <v>266</v>
      </c>
      <c r="I45" s="140">
        <v>290</v>
      </c>
      <c r="J45" s="115">
        <v>28</v>
      </c>
      <c r="K45" s="116">
        <v>9.6551724137931032</v>
      </c>
    </row>
    <row r="46" spans="1:11" ht="14.1" customHeight="1" x14ac:dyDescent="0.2">
      <c r="A46" s="306">
        <v>54</v>
      </c>
      <c r="B46" s="307" t="s">
        <v>268</v>
      </c>
      <c r="C46" s="308"/>
      <c r="D46" s="113">
        <v>4.3593519882179672</v>
      </c>
      <c r="E46" s="115">
        <v>592</v>
      </c>
      <c r="F46" s="114">
        <v>589</v>
      </c>
      <c r="G46" s="114">
        <v>648</v>
      </c>
      <c r="H46" s="114">
        <v>520</v>
      </c>
      <c r="I46" s="140">
        <v>516</v>
      </c>
      <c r="J46" s="115">
        <v>76</v>
      </c>
      <c r="K46" s="116">
        <v>14.728682170542635</v>
      </c>
    </row>
    <row r="47" spans="1:11" ht="14.1" customHeight="1" x14ac:dyDescent="0.2">
      <c r="A47" s="306">
        <v>61</v>
      </c>
      <c r="B47" s="307" t="s">
        <v>269</v>
      </c>
      <c r="C47" s="308"/>
      <c r="D47" s="113">
        <v>2.0692194403534612</v>
      </c>
      <c r="E47" s="115">
        <v>281</v>
      </c>
      <c r="F47" s="114">
        <v>175</v>
      </c>
      <c r="G47" s="114">
        <v>218</v>
      </c>
      <c r="H47" s="114">
        <v>181</v>
      </c>
      <c r="I47" s="140">
        <v>348</v>
      </c>
      <c r="J47" s="115">
        <v>-67</v>
      </c>
      <c r="K47" s="116">
        <v>-19.25287356321839</v>
      </c>
    </row>
    <row r="48" spans="1:11" ht="14.1" customHeight="1" x14ac:dyDescent="0.2">
      <c r="A48" s="306">
        <v>62</v>
      </c>
      <c r="B48" s="307" t="s">
        <v>270</v>
      </c>
      <c r="C48" s="308"/>
      <c r="D48" s="113">
        <v>12.40058910162003</v>
      </c>
      <c r="E48" s="115">
        <v>1684</v>
      </c>
      <c r="F48" s="114">
        <v>858</v>
      </c>
      <c r="G48" s="114">
        <v>1069</v>
      </c>
      <c r="H48" s="114">
        <v>854</v>
      </c>
      <c r="I48" s="140">
        <v>933</v>
      </c>
      <c r="J48" s="115">
        <v>751</v>
      </c>
      <c r="K48" s="116">
        <v>80.493033226152193</v>
      </c>
    </row>
    <row r="49" spans="1:11" ht="14.1" customHeight="1" x14ac:dyDescent="0.2">
      <c r="A49" s="306">
        <v>63</v>
      </c>
      <c r="B49" s="307" t="s">
        <v>271</v>
      </c>
      <c r="C49" s="308"/>
      <c r="D49" s="113">
        <v>4.6907216494845363</v>
      </c>
      <c r="E49" s="115">
        <v>637</v>
      </c>
      <c r="F49" s="114">
        <v>713</v>
      </c>
      <c r="G49" s="114">
        <v>707</v>
      </c>
      <c r="H49" s="114">
        <v>537</v>
      </c>
      <c r="I49" s="140">
        <v>583</v>
      </c>
      <c r="J49" s="115">
        <v>54</v>
      </c>
      <c r="K49" s="116">
        <v>9.2624356775300178</v>
      </c>
    </row>
    <row r="50" spans="1:11" ht="14.1" customHeight="1" x14ac:dyDescent="0.2">
      <c r="A50" s="306" t="s">
        <v>272</v>
      </c>
      <c r="B50" s="307" t="s">
        <v>273</v>
      </c>
      <c r="C50" s="308"/>
      <c r="D50" s="113">
        <v>0.86892488954344627</v>
      </c>
      <c r="E50" s="115">
        <v>118</v>
      </c>
      <c r="F50" s="114">
        <v>129</v>
      </c>
      <c r="G50" s="114">
        <v>127</v>
      </c>
      <c r="H50" s="114">
        <v>82</v>
      </c>
      <c r="I50" s="140">
        <v>95</v>
      </c>
      <c r="J50" s="115">
        <v>23</v>
      </c>
      <c r="K50" s="116">
        <v>24.210526315789473</v>
      </c>
    </row>
    <row r="51" spans="1:11" ht="14.1" customHeight="1" x14ac:dyDescent="0.2">
      <c r="A51" s="306" t="s">
        <v>274</v>
      </c>
      <c r="B51" s="307" t="s">
        <v>275</v>
      </c>
      <c r="C51" s="308"/>
      <c r="D51" s="113">
        <v>3.4830633284241532</v>
      </c>
      <c r="E51" s="115">
        <v>473</v>
      </c>
      <c r="F51" s="114">
        <v>513</v>
      </c>
      <c r="G51" s="114">
        <v>494</v>
      </c>
      <c r="H51" s="114">
        <v>407</v>
      </c>
      <c r="I51" s="140">
        <v>426</v>
      </c>
      <c r="J51" s="115">
        <v>47</v>
      </c>
      <c r="K51" s="116">
        <v>11.032863849765258</v>
      </c>
    </row>
    <row r="52" spans="1:11" ht="14.1" customHeight="1" x14ac:dyDescent="0.2">
      <c r="A52" s="306">
        <v>71</v>
      </c>
      <c r="B52" s="307" t="s">
        <v>276</v>
      </c>
      <c r="C52" s="308"/>
      <c r="D52" s="113">
        <v>9.1016200294550806</v>
      </c>
      <c r="E52" s="115">
        <v>1236</v>
      </c>
      <c r="F52" s="114">
        <v>830</v>
      </c>
      <c r="G52" s="114">
        <v>1067</v>
      </c>
      <c r="H52" s="114">
        <v>952</v>
      </c>
      <c r="I52" s="140">
        <v>1208</v>
      </c>
      <c r="J52" s="115">
        <v>28</v>
      </c>
      <c r="K52" s="116">
        <v>2.3178807947019866</v>
      </c>
    </row>
    <row r="53" spans="1:11" ht="14.1" customHeight="1" x14ac:dyDescent="0.2">
      <c r="A53" s="306" t="s">
        <v>277</v>
      </c>
      <c r="B53" s="307" t="s">
        <v>278</v>
      </c>
      <c r="C53" s="308"/>
      <c r="D53" s="113">
        <v>3.1811487481590572</v>
      </c>
      <c r="E53" s="115">
        <v>432</v>
      </c>
      <c r="F53" s="114">
        <v>256</v>
      </c>
      <c r="G53" s="114">
        <v>329</v>
      </c>
      <c r="H53" s="114">
        <v>359</v>
      </c>
      <c r="I53" s="140">
        <v>405</v>
      </c>
      <c r="J53" s="115">
        <v>27</v>
      </c>
      <c r="K53" s="116">
        <v>6.666666666666667</v>
      </c>
    </row>
    <row r="54" spans="1:11" ht="14.1" customHeight="1" x14ac:dyDescent="0.2">
      <c r="A54" s="306" t="s">
        <v>279</v>
      </c>
      <c r="B54" s="307" t="s">
        <v>280</v>
      </c>
      <c r="C54" s="308"/>
      <c r="D54" s="113">
        <v>5.0589101620029453</v>
      </c>
      <c r="E54" s="115">
        <v>687</v>
      </c>
      <c r="F54" s="114">
        <v>505</v>
      </c>
      <c r="G54" s="114">
        <v>632</v>
      </c>
      <c r="H54" s="114">
        <v>514</v>
      </c>
      <c r="I54" s="140">
        <v>690</v>
      </c>
      <c r="J54" s="115">
        <v>-3</v>
      </c>
      <c r="K54" s="116">
        <v>-0.43478260869565216</v>
      </c>
    </row>
    <row r="55" spans="1:11" ht="14.1" customHeight="1" x14ac:dyDescent="0.2">
      <c r="A55" s="306">
        <v>72</v>
      </c>
      <c r="B55" s="307" t="s">
        <v>281</v>
      </c>
      <c r="C55" s="308"/>
      <c r="D55" s="113">
        <v>2.7835051546391751</v>
      </c>
      <c r="E55" s="115">
        <v>378</v>
      </c>
      <c r="F55" s="114">
        <v>211</v>
      </c>
      <c r="G55" s="114">
        <v>346</v>
      </c>
      <c r="H55" s="114">
        <v>259</v>
      </c>
      <c r="I55" s="140">
        <v>428</v>
      </c>
      <c r="J55" s="115">
        <v>-50</v>
      </c>
      <c r="K55" s="116">
        <v>-11.682242990654206</v>
      </c>
    </row>
    <row r="56" spans="1:11" ht="14.1" customHeight="1" x14ac:dyDescent="0.2">
      <c r="A56" s="306" t="s">
        <v>282</v>
      </c>
      <c r="B56" s="307" t="s">
        <v>283</v>
      </c>
      <c r="C56" s="308"/>
      <c r="D56" s="113">
        <v>1.3843888070692194</v>
      </c>
      <c r="E56" s="115">
        <v>188</v>
      </c>
      <c r="F56" s="114">
        <v>103</v>
      </c>
      <c r="G56" s="114">
        <v>183</v>
      </c>
      <c r="H56" s="114">
        <v>124</v>
      </c>
      <c r="I56" s="140">
        <v>179</v>
      </c>
      <c r="J56" s="115">
        <v>9</v>
      </c>
      <c r="K56" s="116">
        <v>5.027932960893855</v>
      </c>
    </row>
    <row r="57" spans="1:11" ht="14.1" customHeight="1" x14ac:dyDescent="0.2">
      <c r="A57" s="306" t="s">
        <v>284</v>
      </c>
      <c r="B57" s="307" t="s">
        <v>285</v>
      </c>
      <c r="C57" s="308"/>
      <c r="D57" s="113">
        <v>0.89837997054491903</v>
      </c>
      <c r="E57" s="115">
        <v>122</v>
      </c>
      <c r="F57" s="114">
        <v>68</v>
      </c>
      <c r="G57" s="114">
        <v>98</v>
      </c>
      <c r="H57" s="114">
        <v>85</v>
      </c>
      <c r="I57" s="140">
        <v>132</v>
      </c>
      <c r="J57" s="115">
        <v>-10</v>
      </c>
      <c r="K57" s="116">
        <v>-7.5757575757575761</v>
      </c>
    </row>
    <row r="58" spans="1:11" ht="14.1" customHeight="1" x14ac:dyDescent="0.2">
      <c r="A58" s="306">
        <v>73</v>
      </c>
      <c r="B58" s="307" t="s">
        <v>286</v>
      </c>
      <c r="C58" s="308"/>
      <c r="D58" s="113">
        <v>4.027982326951399</v>
      </c>
      <c r="E58" s="115">
        <v>547</v>
      </c>
      <c r="F58" s="114">
        <v>415</v>
      </c>
      <c r="G58" s="114">
        <v>514</v>
      </c>
      <c r="H58" s="114">
        <v>503</v>
      </c>
      <c r="I58" s="140">
        <v>666</v>
      </c>
      <c r="J58" s="115">
        <v>-119</v>
      </c>
      <c r="K58" s="116">
        <v>-17.867867867867869</v>
      </c>
    </row>
    <row r="59" spans="1:11" ht="14.1" customHeight="1" x14ac:dyDescent="0.2">
      <c r="A59" s="306" t="s">
        <v>287</v>
      </c>
      <c r="B59" s="307" t="s">
        <v>288</v>
      </c>
      <c r="C59" s="308"/>
      <c r="D59" s="113">
        <v>3.3873343151693667</v>
      </c>
      <c r="E59" s="115">
        <v>460</v>
      </c>
      <c r="F59" s="114">
        <v>352</v>
      </c>
      <c r="G59" s="114">
        <v>432</v>
      </c>
      <c r="H59" s="114">
        <v>397</v>
      </c>
      <c r="I59" s="140">
        <v>545</v>
      </c>
      <c r="J59" s="115">
        <v>-85</v>
      </c>
      <c r="K59" s="116">
        <v>-15.596330275229358</v>
      </c>
    </row>
    <row r="60" spans="1:11" ht="14.1" customHeight="1" x14ac:dyDescent="0.2">
      <c r="A60" s="306">
        <v>81</v>
      </c>
      <c r="B60" s="307" t="s">
        <v>289</v>
      </c>
      <c r="C60" s="308"/>
      <c r="D60" s="113">
        <v>8.2842415316642128</v>
      </c>
      <c r="E60" s="115">
        <v>1125</v>
      </c>
      <c r="F60" s="114">
        <v>985</v>
      </c>
      <c r="G60" s="114">
        <v>1210</v>
      </c>
      <c r="H60" s="114">
        <v>980</v>
      </c>
      <c r="I60" s="140">
        <v>952</v>
      </c>
      <c r="J60" s="115">
        <v>173</v>
      </c>
      <c r="K60" s="116">
        <v>18.172268907563026</v>
      </c>
    </row>
    <row r="61" spans="1:11" ht="14.1" customHeight="1" x14ac:dyDescent="0.2">
      <c r="A61" s="306" t="s">
        <v>290</v>
      </c>
      <c r="B61" s="307" t="s">
        <v>291</v>
      </c>
      <c r="C61" s="308"/>
      <c r="D61" s="113">
        <v>2.223858615611193</v>
      </c>
      <c r="E61" s="115">
        <v>302</v>
      </c>
      <c r="F61" s="114">
        <v>239</v>
      </c>
      <c r="G61" s="114">
        <v>372</v>
      </c>
      <c r="H61" s="114">
        <v>295</v>
      </c>
      <c r="I61" s="140">
        <v>261</v>
      </c>
      <c r="J61" s="115">
        <v>41</v>
      </c>
      <c r="K61" s="116">
        <v>15.708812260536398</v>
      </c>
    </row>
    <row r="62" spans="1:11" ht="14.1" customHeight="1" x14ac:dyDescent="0.2">
      <c r="A62" s="306" t="s">
        <v>292</v>
      </c>
      <c r="B62" s="307" t="s">
        <v>293</v>
      </c>
      <c r="C62" s="308"/>
      <c r="D62" s="113">
        <v>2.8645066273932254</v>
      </c>
      <c r="E62" s="115">
        <v>389</v>
      </c>
      <c r="F62" s="114">
        <v>453</v>
      </c>
      <c r="G62" s="114">
        <v>472</v>
      </c>
      <c r="H62" s="114">
        <v>416</v>
      </c>
      <c r="I62" s="140">
        <v>317</v>
      </c>
      <c r="J62" s="115">
        <v>72</v>
      </c>
      <c r="K62" s="116">
        <v>22.712933753943219</v>
      </c>
    </row>
    <row r="63" spans="1:11" ht="14.1" customHeight="1" x14ac:dyDescent="0.2">
      <c r="A63" s="306"/>
      <c r="B63" s="307" t="s">
        <v>294</v>
      </c>
      <c r="C63" s="308"/>
      <c r="D63" s="113">
        <v>2.4815905743740796</v>
      </c>
      <c r="E63" s="115">
        <v>337</v>
      </c>
      <c r="F63" s="114">
        <v>379</v>
      </c>
      <c r="G63" s="114">
        <v>418</v>
      </c>
      <c r="H63" s="114">
        <v>334</v>
      </c>
      <c r="I63" s="140">
        <v>277</v>
      </c>
      <c r="J63" s="115">
        <v>60</v>
      </c>
      <c r="K63" s="116">
        <v>21.660649819494584</v>
      </c>
    </row>
    <row r="64" spans="1:11" ht="14.1" customHeight="1" x14ac:dyDescent="0.2">
      <c r="A64" s="306" t="s">
        <v>295</v>
      </c>
      <c r="B64" s="307" t="s">
        <v>296</v>
      </c>
      <c r="C64" s="308"/>
      <c r="D64" s="113">
        <v>1.1561119293078055</v>
      </c>
      <c r="E64" s="115">
        <v>157</v>
      </c>
      <c r="F64" s="114">
        <v>98</v>
      </c>
      <c r="G64" s="114">
        <v>151</v>
      </c>
      <c r="H64" s="114">
        <v>92</v>
      </c>
      <c r="I64" s="140">
        <v>128</v>
      </c>
      <c r="J64" s="115">
        <v>29</v>
      </c>
      <c r="K64" s="116">
        <v>22.65625</v>
      </c>
    </row>
    <row r="65" spans="1:11" ht="14.1" customHeight="1" x14ac:dyDescent="0.2">
      <c r="A65" s="306" t="s">
        <v>297</v>
      </c>
      <c r="B65" s="307" t="s">
        <v>298</v>
      </c>
      <c r="C65" s="308"/>
      <c r="D65" s="113">
        <v>0.70692194403534614</v>
      </c>
      <c r="E65" s="115">
        <v>96</v>
      </c>
      <c r="F65" s="114">
        <v>77</v>
      </c>
      <c r="G65" s="114">
        <v>77</v>
      </c>
      <c r="H65" s="114">
        <v>59</v>
      </c>
      <c r="I65" s="140">
        <v>79</v>
      </c>
      <c r="J65" s="115">
        <v>17</v>
      </c>
      <c r="K65" s="116">
        <v>21.518987341772153</v>
      </c>
    </row>
    <row r="66" spans="1:11" ht="14.1" customHeight="1" x14ac:dyDescent="0.2">
      <c r="A66" s="306">
        <v>82</v>
      </c>
      <c r="B66" s="307" t="s">
        <v>299</v>
      </c>
      <c r="C66" s="308"/>
      <c r="D66" s="113">
        <v>3.1222385861561119</v>
      </c>
      <c r="E66" s="115">
        <v>424</v>
      </c>
      <c r="F66" s="114">
        <v>452</v>
      </c>
      <c r="G66" s="114">
        <v>408</v>
      </c>
      <c r="H66" s="114">
        <v>401</v>
      </c>
      <c r="I66" s="140">
        <v>585</v>
      </c>
      <c r="J66" s="115">
        <v>-161</v>
      </c>
      <c r="K66" s="116">
        <v>-27.521367521367523</v>
      </c>
    </row>
    <row r="67" spans="1:11" ht="14.1" customHeight="1" x14ac:dyDescent="0.2">
      <c r="A67" s="306" t="s">
        <v>300</v>
      </c>
      <c r="B67" s="307" t="s">
        <v>301</v>
      </c>
      <c r="C67" s="308"/>
      <c r="D67" s="113">
        <v>2.0176730486008836</v>
      </c>
      <c r="E67" s="115">
        <v>274</v>
      </c>
      <c r="F67" s="114">
        <v>313</v>
      </c>
      <c r="G67" s="114">
        <v>258</v>
      </c>
      <c r="H67" s="114">
        <v>281</v>
      </c>
      <c r="I67" s="140">
        <v>235</v>
      </c>
      <c r="J67" s="115">
        <v>39</v>
      </c>
      <c r="K67" s="116">
        <v>16.595744680851062</v>
      </c>
    </row>
    <row r="68" spans="1:11" ht="14.1" customHeight="1" x14ac:dyDescent="0.2">
      <c r="A68" s="306" t="s">
        <v>302</v>
      </c>
      <c r="B68" s="307" t="s">
        <v>303</v>
      </c>
      <c r="C68" s="308"/>
      <c r="D68" s="113">
        <v>0.65537555228276878</v>
      </c>
      <c r="E68" s="115">
        <v>89</v>
      </c>
      <c r="F68" s="114">
        <v>93</v>
      </c>
      <c r="G68" s="114">
        <v>87</v>
      </c>
      <c r="H68" s="114">
        <v>79</v>
      </c>
      <c r="I68" s="140">
        <v>287</v>
      </c>
      <c r="J68" s="115">
        <v>-198</v>
      </c>
      <c r="K68" s="116">
        <v>-68.98954703832753</v>
      </c>
    </row>
    <row r="69" spans="1:11" ht="14.1" customHeight="1" x14ac:dyDescent="0.2">
      <c r="A69" s="306">
        <v>83</v>
      </c>
      <c r="B69" s="307" t="s">
        <v>304</v>
      </c>
      <c r="C69" s="308"/>
      <c r="D69" s="113">
        <v>4.8159057437407951</v>
      </c>
      <c r="E69" s="115">
        <v>654</v>
      </c>
      <c r="F69" s="114">
        <v>485</v>
      </c>
      <c r="G69" s="114">
        <v>1175</v>
      </c>
      <c r="H69" s="114">
        <v>571</v>
      </c>
      <c r="I69" s="140">
        <v>956</v>
      </c>
      <c r="J69" s="115">
        <v>-302</v>
      </c>
      <c r="K69" s="116">
        <v>-31.589958158995817</v>
      </c>
    </row>
    <row r="70" spans="1:11" ht="14.1" customHeight="1" x14ac:dyDescent="0.2">
      <c r="A70" s="306" t="s">
        <v>305</v>
      </c>
      <c r="B70" s="307" t="s">
        <v>306</v>
      </c>
      <c r="C70" s="308"/>
      <c r="D70" s="113">
        <v>4.1973490427098676</v>
      </c>
      <c r="E70" s="115">
        <v>570</v>
      </c>
      <c r="F70" s="114">
        <v>425</v>
      </c>
      <c r="G70" s="114">
        <v>1081</v>
      </c>
      <c r="H70" s="114">
        <v>485</v>
      </c>
      <c r="I70" s="140">
        <v>883</v>
      </c>
      <c r="J70" s="115">
        <v>-313</v>
      </c>
      <c r="K70" s="116">
        <v>-35.447338618346549</v>
      </c>
    </row>
    <row r="71" spans="1:11" ht="14.1" customHeight="1" x14ac:dyDescent="0.2">
      <c r="A71" s="306"/>
      <c r="B71" s="307" t="s">
        <v>307</v>
      </c>
      <c r="C71" s="308"/>
      <c r="D71" s="113">
        <v>2.3343151693667159</v>
      </c>
      <c r="E71" s="115">
        <v>317</v>
      </c>
      <c r="F71" s="114">
        <v>220</v>
      </c>
      <c r="G71" s="114">
        <v>640</v>
      </c>
      <c r="H71" s="114">
        <v>230</v>
      </c>
      <c r="I71" s="140">
        <v>607</v>
      </c>
      <c r="J71" s="115">
        <v>-290</v>
      </c>
      <c r="K71" s="116">
        <v>-47.775947281713343</v>
      </c>
    </row>
    <row r="72" spans="1:11" ht="14.1" customHeight="1" x14ac:dyDescent="0.2">
      <c r="A72" s="306">
        <v>84</v>
      </c>
      <c r="B72" s="307" t="s">
        <v>308</v>
      </c>
      <c r="C72" s="308"/>
      <c r="D72" s="113">
        <v>2.9823269513991164</v>
      </c>
      <c r="E72" s="115">
        <v>405</v>
      </c>
      <c r="F72" s="114">
        <v>234</v>
      </c>
      <c r="G72" s="114">
        <v>447</v>
      </c>
      <c r="H72" s="114">
        <v>238</v>
      </c>
      <c r="I72" s="140">
        <v>405</v>
      </c>
      <c r="J72" s="115">
        <v>0</v>
      </c>
      <c r="K72" s="116">
        <v>0</v>
      </c>
    </row>
    <row r="73" spans="1:11" ht="14.1" customHeight="1" x14ac:dyDescent="0.2">
      <c r="A73" s="306" t="s">
        <v>309</v>
      </c>
      <c r="B73" s="307" t="s">
        <v>310</v>
      </c>
      <c r="C73" s="308"/>
      <c r="D73" s="113">
        <v>1.0382916053019147</v>
      </c>
      <c r="E73" s="115">
        <v>141</v>
      </c>
      <c r="F73" s="114">
        <v>37</v>
      </c>
      <c r="G73" s="114">
        <v>182</v>
      </c>
      <c r="H73" s="114">
        <v>60</v>
      </c>
      <c r="I73" s="140">
        <v>121</v>
      </c>
      <c r="J73" s="115">
        <v>20</v>
      </c>
      <c r="K73" s="116">
        <v>16.528925619834709</v>
      </c>
    </row>
    <row r="74" spans="1:11" ht="14.1" customHeight="1" x14ac:dyDescent="0.2">
      <c r="A74" s="306" t="s">
        <v>311</v>
      </c>
      <c r="B74" s="307" t="s">
        <v>312</v>
      </c>
      <c r="C74" s="308"/>
      <c r="D74" s="113">
        <v>0.38291605301914583</v>
      </c>
      <c r="E74" s="115">
        <v>52</v>
      </c>
      <c r="F74" s="114">
        <v>26</v>
      </c>
      <c r="G74" s="114">
        <v>59</v>
      </c>
      <c r="H74" s="114">
        <v>18</v>
      </c>
      <c r="I74" s="140">
        <v>37</v>
      </c>
      <c r="J74" s="115">
        <v>15</v>
      </c>
      <c r="K74" s="116">
        <v>40.54054054054054</v>
      </c>
    </row>
    <row r="75" spans="1:11" ht="14.1" customHeight="1" x14ac:dyDescent="0.2">
      <c r="A75" s="306" t="s">
        <v>313</v>
      </c>
      <c r="B75" s="307" t="s">
        <v>314</v>
      </c>
      <c r="C75" s="308"/>
      <c r="D75" s="113">
        <v>0.84683357879234167</v>
      </c>
      <c r="E75" s="115">
        <v>115</v>
      </c>
      <c r="F75" s="114">
        <v>100</v>
      </c>
      <c r="G75" s="114">
        <v>92</v>
      </c>
      <c r="H75" s="114">
        <v>98</v>
      </c>
      <c r="I75" s="140">
        <v>119</v>
      </c>
      <c r="J75" s="115">
        <v>-4</v>
      </c>
      <c r="K75" s="116">
        <v>-3.3613445378151261</v>
      </c>
    </row>
    <row r="76" spans="1:11" ht="14.1" customHeight="1" x14ac:dyDescent="0.2">
      <c r="A76" s="306">
        <v>91</v>
      </c>
      <c r="B76" s="307" t="s">
        <v>315</v>
      </c>
      <c r="C76" s="308"/>
      <c r="D76" s="113">
        <v>0.33873343151693669</v>
      </c>
      <c r="E76" s="115">
        <v>46</v>
      </c>
      <c r="F76" s="114">
        <v>33</v>
      </c>
      <c r="G76" s="114">
        <v>36</v>
      </c>
      <c r="H76" s="114">
        <v>30</v>
      </c>
      <c r="I76" s="140">
        <v>41</v>
      </c>
      <c r="J76" s="115">
        <v>5</v>
      </c>
      <c r="K76" s="116">
        <v>12.195121951219512</v>
      </c>
    </row>
    <row r="77" spans="1:11" ht="14.1" customHeight="1" x14ac:dyDescent="0.2">
      <c r="A77" s="306">
        <v>92</v>
      </c>
      <c r="B77" s="307" t="s">
        <v>316</v>
      </c>
      <c r="C77" s="308"/>
      <c r="D77" s="113">
        <v>2.9160530191458025</v>
      </c>
      <c r="E77" s="115">
        <v>396</v>
      </c>
      <c r="F77" s="114">
        <v>369</v>
      </c>
      <c r="G77" s="114">
        <v>478</v>
      </c>
      <c r="H77" s="114">
        <v>468</v>
      </c>
      <c r="I77" s="140">
        <v>377</v>
      </c>
      <c r="J77" s="115">
        <v>19</v>
      </c>
      <c r="K77" s="116">
        <v>5.0397877984084882</v>
      </c>
    </row>
    <row r="78" spans="1:11" ht="14.1" customHeight="1" x14ac:dyDescent="0.2">
      <c r="A78" s="306">
        <v>93</v>
      </c>
      <c r="B78" s="307" t="s">
        <v>317</v>
      </c>
      <c r="C78" s="308"/>
      <c r="D78" s="113">
        <v>0.14727540500736377</v>
      </c>
      <c r="E78" s="115">
        <v>20</v>
      </c>
      <c r="F78" s="114">
        <v>16</v>
      </c>
      <c r="G78" s="114">
        <v>15</v>
      </c>
      <c r="H78" s="114">
        <v>19</v>
      </c>
      <c r="I78" s="140">
        <v>17</v>
      </c>
      <c r="J78" s="115">
        <v>3</v>
      </c>
      <c r="K78" s="116">
        <v>17.647058823529413</v>
      </c>
    </row>
    <row r="79" spans="1:11" ht="14.1" customHeight="1" x14ac:dyDescent="0.2">
      <c r="A79" s="306">
        <v>94</v>
      </c>
      <c r="B79" s="307" t="s">
        <v>318</v>
      </c>
      <c r="C79" s="308"/>
      <c r="D79" s="113">
        <v>0.82474226804123707</v>
      </c>
      <c r="E79" s="115">
        <v>112</v>
      </c>
      <c r="F79" s="114">
        <v>237</v>
      </c>
      <c r="G79" s="114">
        <v>178</v>
      </c>
      <c r="H79" s="114">
        <v>122</v>
      </c>
      <c r="I79" s="140">
        <v>66</v>
      </c>
      <c r="J79" s="115">
        <v>46</v>
      </c>
      <c r="K79" s="116">
        <v>69.696969696969703</v>
      </c>
    </row>
    <row r="80" spans="1:11" ht="14.1" customHeight="1" x14ac:dyDescent="0.2">
      <c r="A80" s="306" t="s">
        <v>319</v>
      </c>
      <c r="B80" s="307" t="s">
        <v>320</v>
      </c>
      <c r="C80" s="308"/>
      <c r="D80" s="113">
        <v>0</v>
      </c>
      <c r="E80" s="115">
        <v>0</v>
      </c>
      <c r="F80" s="114" t="s">
        <v>514</v>
      </c>
      <c r="G80" s="114">
        <v>3</v>
      </c>
      <c r="H80" s="114">
        <v>3</v>
      </c>
      <c r="I80" s="140">
        <v>4</v>
      </c>
      <c r="J80" s="115">
        <v>-4</v>
      </c>
      <c r="K80" s="116">
        <v>-100</v>
      </c>
    </row>
    <row r="81" spans="1:11" ht="14.1" customHeight="1" x14ac:dyDescent="0.2">
      <c r="A81" s="310" t="s">
        <v>321</v>
      </c>
      <c r="B81" s="311" t="s">
        <v>334</v>
      </c>
      <c r="C81" s="312"/>
      <c r="D81" s="125">
        <v>7.3637702503681887E-2</v>
      </c>
      <c r="E81" s="143">
        <v>10</v>
      </c>
      <c r="F81" s="144">
        <v>10</v>
      </c>
      <c r="G81" s="144">
        <v>21</v>
      </c>
      <c r="H81" s="144">
        <v>10</v>
      </c>
      <c r="I81" s="145">
        <v>16</v>
      </c>
      <c r="J81" s="143">
        <v>-6</v>
      </c>
      <c r="K81" s="146">
        <v>-37.5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127388</v>
      </c>
      <c r="C10" s="114">
        <v>65583</v>
      </c>
      <c r="D10" s="114">
        <v>61805</v>
      </c>
      <c r="E10" s="114">
        <v>92239</v>
      </c>
      <c r="F10" s="114">
        <v>33412</v>
      </c>
      <c r="G10" s="114">
        <v>14759</v>
      </c>
      <c r="H10" s="114">
        <v>33350</v>
      </c>
      <c r="I10" s="115">
        <v>34619</v>
      </c>
      <c r="J10" s="114">
        <v>26188</v>
      </c>
      <c r="K10" s="114">
        <v>8431</v>
      </c>
      <c r="L10" s="423">
        <v>8929</v>
      </c>
      <c r="M10" s="424">
        <v>9948</v>
      </c>
    </row>
    <row r="11" spans="1:13" ht="11.1" customHeight="1" x14ac:dyDescent="0.2">
      <c r="A11" s="422" t="s">
        <v>388</v>
      </c>
      <c r="B11" s="115">
        <v>128262</v>
      </c>
      <c r="C11" s="114">
        <v>66271</v>
      </c>
      <c r="D11" s="114">
        <v>61991</v>
      </c>
      <c r="E11" s="114">
        <v>92748</v>
      </c>
      <c r="F11" s="114">
        <v>33791</v>
      </c>
      <c r="G11" s="114">
        <v>14323</v>
      </c>
      <c r="H11" s="114">
        <v>34006</v>
      </c>
      <c r="I11" s="115">
        <v>35807</v>
      </c>
      <c r="J11" s="114">
        <v>26984</v>
      </c>
      <c r="K11" s="114">
        <v>8823</v>
      </c>
      <c r="L11" s="423">
        <v>9182</v>
      </c>
      <c r="M11" s="424">
        <v>8360</v>
      </c>
    </row>
    <row r="12" spans="1:13" ht="11.1" customHeight="1" x14ac:dyDescent="0.2">
      <c r="A12" s="422" t="s">
        <v>389</v>
      </c>
      <c r="B12" s="115">
        <v>130572</v>
      </c>
      <c r="C12" s="114">
        <v>67709</v>
      </c>
      <c r="D12" s="114">
        <v>62863</v>
      </c>
      <c r="E12" s="114">
        <v>94928</v>
      </c>
      <c r="F12" s="114">
        <v>33868</v>
      </c>
      <c r="G12" s="114">
        <v>15933</v>
      </c>
      <c r="H12" s="114">
        <v>34581</v>
      </c>
      <c r="I12" s="115">
        <v>35459</v>
      </c>
      <c r="J12" s="114">
        <v>26474</v>
      </c>
      <c r="K12" s="114">
        <v>8985</v>
      </c>
      <c r="L12" s="423">
        <v>13392</v>
      </c>
      <c r="M12" s="424">
        <v>11611</v>
      </c>
    </row>
    <row r="13" spans="1:13" s="110" customFormat="1" ht="11.1" customHeight="1" x14ac:dyDescent="0.2">
      <c r="A13" s="422" t="s">
        <v>390</v>
      </c>
      <c r="B13" s="115">
        <v>129934</v>
      </c>
      <c r="C13" s="114">
        <v>67094</v>
      </c>
      <c r="D13" s="114">
        <v>62840</v>
      </c>
      <c r="E13" s="114">
        <v>93858</v>
      </c>
      <c r="F13" s="114">
        <v>34316</v>
      </c>
      <c r="G13" s="114">
        <v>15387</v>
      </c>
      <c r="H13" s="114">
        <v>34757</v>
      </c>
      <c r="I13" s="115">
        <v>35562</v>
      </c>
      <c r="J13" s="114">
        <v>26698</v>
      </c>
      <c r="K13" s="114">
        <v>8864</v>
      </c>
      <c r="L13" s="423">
        <v>8041</v>
      </c>
      <c r="M13" s="424">
        <v>9182</v>
      </c>
    </row>
    <row r="14" spans="1:13" ht="15" customHeight="1" x14ac:dyDescent="0.2">
      <c r="A14" s="422" t="s">
        <v>391</v>
      </c>
      <c r="B14" s="115">
        <v>129529</v>
      </c>
      <c r="C14" s="114">
        <v>66807</v>
      </c>
      <c r="D14" s="114">
        <v>62722</v>
      </c>
      <c r="E14" s="114">
        <v>92006</v>
      </c>
      <c r="F14" s="114">
        <v>36068</v>
      </c>
      <c r="G14" s="114">
        <v>14670</v>
      </c>
      <c r="H14" s="114">
        <v>35130</v>
      </c>
      <c r="I14" s="115">
        <v>35274</v>
      </c>
      <c r="J14" s="114">
        <v>26371</v>
      </c>
      <c r="K14" s="114">
        <v>8903</v>
      </c>
      <c r="L14" s="423">
        <v>9786</v>
      </c>
      <c r="M14" s="424">
        <v>10492</v>
      </c>
    </row>
    <row r="15" spans="1:13" ht="11.1" customHeight="1" x14ac:dyDescent="0.2">
      <c r="A15" s="422" t="s">
        <v>388</v>
      </c>
      <c r="B15" s="115">
        <v>130665</v>
      </c>
      <c r="C15" s="114">
        <v>67592</v>
      </c>
      <c r="D15" s="114">
        <v>63073</v>
      </c>
      <c r="E15" s="114">
        <v>92136</v>
      </c>
      <c r="F15" s="114">
        <v>37109</v>
      </c>
      <c r="G15" s="114">
        <v>14164</v>
      </c>
      <c r="H15" s="114">
        <v>35925</v>
      </c>
      <c r="I15" s="115">
        <v>36371</v>
      </c>
      <c r="J15" s="114">
        <v>27108</v>
      </c>
      <c r="K15" s="114">
        <v>9263</v>
      </c>
      <c r="L15" s="423">
        <v>10037</v>
      </c>
      <c r="M15" s="424">
        <v>9178</v>
      </c>
    </row>
    <row r="16" spans="1:13" ht="11.1" customHeight="1" x14ac:dyDescent="0.2">
      <c r="A16" s="422" t="s">
        <v>389</v>
      </c>
      <c r="B16" s="115">
        <v>133713</v>
      </c>
      <c r="C16" s="114">
        <v>69060</v>
      </c>
      <c r="D16" s="114">
        <v>64653</v>
      </c>
      <c r="E16" s="114">
        <v>95785</v>
      </c>
      <c r="F16" s="114">
        <v>37690</v>
      </c>
      <c r="G16" s="114">
        <v>16205</v>
      </c>
      <c r="H16" s="114">
        <v>36568</v>
      </c>
      <c r="I16" s="115">
        <v>36528</v>
      </c>
      <c r="J16" s="114">
        <v>26897</v>
      </c>
      <c r="K16" s="114">
        <v>9631</v>
      </c>
      <c r="L16" s="423">
        <v>14057</v>
      </c>
      <c r="M16" s="424">
        <v>11831</v>
      </c>
    </row>
    <row r="17" spans="1:13" s="110" customFormat="1" ht="11.1" customHeight="1" x14ac:dyDescent="0.2">
      <c r="A17" s="422" t="s">
        <v>390</v>
      </c>
      <c r="B17" s="115">
        <v>133031</v>
      </c>
      <c r="C17" s="114">
        <v>68253</v>
      </c>
      <c r="D17" s="114">
        <v>64778</v>
      </c>
      <c r="E17" s="114">
        <v>95016</v>
      </c>
      <c r="F17" s="114">
        <v>37933</v>
      </c>
      <c r="G17" s="114">
        <v>15885</v>
      </c>
      <c r="H17" s="114">
        <v>36694</v>
      </c>
      <c r="I17" s="115">
        <v>36624</v>
      </c>
      <c r="J17" s="114">
        <v>27125</v>
      </c>
      <c r="K17" s="114">
        <v>9499</v>
      </c>
      <c r="L17" s="423">
        <v>8470</v>
      </c>
      <c r="M17" s="424">
        <v>9160</v>
      </c>
    </row>
    <row r="18" spans="1:13" ht="15" customHeight="1" x14ac:dyDescent="0.2">
      <c r="A18" s="422" t="s">
        <v>392</v>
      </c>
      <c r="B18" s="115">
        <v>133321</v>
      </c>
      <c r="C18" s="114">
        <v>68237</v>
      </c>
      <c r="D18" s="114">
        <v>65084</v>
      </c>
      <c r="E18" s="114">
        <v>94528</v>
      </c>
      <c r="F18" s="114">
        <v>38567</v>
      </c>
      <c r="G18" s="114">
        <v>15444</v>
      </c>
      <c r="H18" s="114">
        <v>37213</v>
      </c>
      <c r="I18" s="115">
        <v>36126</v>
      </c>
      <c r="J18" s="114">
        <v>26703</v>
      </c>
      <c r="K18" s="114">
        <v>9423</v>
      </c>
      <c r="L18" s="423">
        <v>10375</v>
      </c>
      <c r="M18" s="424">
        <v>10400</v>
      </c>
    </row>
    <row r="19" spans="1:13" ht="11.1" customHeight="1" x14ac:dyDescent="0.2">
      <c r="A19" s="422" t="s">
        <v>388</v>
      </c>
      <c r="B19" s="115">
        <v>133980</v>
      </c>
      <c r="C19" s="114">
        <v>68746</v>
      </c>
      <c r="D19" s="114">
        <v>65234</v>
      </c>
      <c r="E19" s="114">
        <v>94502</v>
      </c>
      <c r="F19" s="114">
        <v>39273</v>
      </c>
      <c r="G19" s="114">
        <v>14736</v>
      </c>
      <c r="H19" s="114">
        <v>38050</v>
      </c>
      <c r="I19" s="115">
        <v>36884</v>
      </c>
      <c r="J19" s="114">
        <v>27125</v>
      </c>
      <c r="K19" s="114">
        <v>9759</v>
      </c>
      <c r="L19" s="423">
        <v>9802</v>
      </c>
      <c r="M19" s="424">
        <v>9489</v>
      </c>
    </row>
    <row r="20" spans="1:13" ht="11.1" customHeight="1" x14ac:dyDescent="0.2">
      <c r="A20" s="422" t="s">
        <v>389</v>
      </c>
      <c r="B20" s="115">
        <v>136525</v>
      </c>
      <c r="C20" s="114">
        <v>70015</v>
      </c>
      <c r="D20" s="114">
        <v>66510</v>
      </c>
      <c r="E20" s="114">
        <v>96591</v>
      </c>
      <c r="F20" s="114">
        <v>39816</v>
      </c>
      <c r="G20" s="114">
        <v>16263</v>
      </c>
      <c r="H20" s="114">
        <v>38674</v>
      </c>
      <c r="I20" s="115">
        <v>36955</v>
      </c>
      <c r="J20" s="114">
        <v>26796</v>
      </c>
      <c r="K20" s="114">
        <v>10159</v>
      </c>
      <c r="L20" s="423">
        <v>13522</v>
      </c>
      <c r="M20" s="424">
        <v>11389</v>
      </c>
    </row>
    <row r="21" spans="1:13" s="110" customFormat="1" ht="11.1" customHeight="1" x14ac:dyDescent="0.2">
      <c r="A21" s="422" t="s">
        <v>390</v>
      </c>
      <c r="B21" s="115">
        <v>135811</v>
      </c>
      <c r="C21" s="114">
        <v>69233</v>
      </c>
      <c r="D21" s="114">
        <v>66578</v>
      </c>
      <c r="E21" s="114">
        <v>95737</v>
      </c>
      <c r="F21" s="114">
        <v>40020</v>
      </c>
      <c r="G21" s="114">
        <v>15814</v>
      </c>
      <c r="H21" s="114">
        <v>38894</v>
      </c>
      <c r="I21" s="115">
        <v>37446</v>
      </c>
      <c r="J21" s="114">
        <v>27344</v>
      </c>
      <c r="K21" s="114">
        <v>10102</v>
      </c>
      <c r="L21" s="423">
        <v>7778</v>
      </c>
      <c r="M21" s="424">
        <v>8919</v>
      </c>
    </row>
    <row r="22" spans="1:13" ht="15" customHeight="1" x14ac:dyDescent="0.2">
      <c r="A22" s="422" t="s">
        <v>393</v>
      </c>
      <c r="B22" s="115">
        <v>134488</v>
      </c>
      <c r="C22" s="114">
        <v>68435</v>
      </c>
      <c r="D22" s="114">
        <v>66053</v>
      </c>
      <c r="E22" s="114">
        <v>94178</v>
      </c>
      <c r="F22" s="114">
        <v>39979</v>
      </c>
      <c r="G22" s="114">
        <v>14949</v>
      </c>
      <c r="H22" s="114">
        <v>39113</v>
      </c>
      <c r="I22" s="115">
        <v>36986</v>
      </c>
      <c r="J22" s="114">
        <v>26982</v>
      </c>
      <c r="K22" s="114">
        <v>10004</v>
      </c>
      <c r="L22" s="423">
        <v>9390</v>
      </c>
      <c r="M22" s="424">
        <v>10848</v>
      </c>
    </row>
    <row r="23" spans="1:13" ht="11.1" customHeight="1" x14ac:dyDescent="0.2">
      <c r="A23" s="422" t="s">
        <v>388</v>
      </c>
      <c r="B23" s="115">
        <v>135046</v>
      </c>
      <c r="C23" s="114">
        <v>69072</v>
      </c>
      <c r="D23" s="114">
        <v>65974</v>
      </c>
      <c r="E23" s="114">
        <v>94181</v>
      </c>
      <c r="F23" s="114">
        <v>40479</v>
      </c>
      <c r="G23" s="114">
        <v>14301</v>
      </c>
      <c r="H23" s="114">
        <v>39750</v>
      </c>
      <c r="I23" s="115">
        <v>38603</v>
      </c>
      <c r="J23" s="114">
        <v>28178</v>
      </c>
      <c r="K23" s="114">
        <v>10425</v>
      </c>
      <c r="L23" s="423">
        <v>10079</v>
      </c>
      <c r="M23" s="424">
        <v>9686</v>
      </c>
    </row>
    <row r="24" spans="1:13" ht="11.1" customHeight="1" x14ac:dyDescent="0.2">
      <c r="A24" s="422" t="s">
        <v>389</v>
      </c>
      <c r="B24" s="115">
        <v>137815</v>
      </c>
      <c r="C24" s="114">
        <v>70330</v>
      </c>
      <c r="D24" s="114">
        <v>67485</v>
      </c>
      <c r="E24" s="114">
        <v>94640</v>
      </c>
      <c r="F24" s="114">
        <v>41368</v>
      </c>
      <c r="G24" s="114">
        <v>15834</v>
      </c>
      <c r="H24" s="114">
        <v>40538</v>
      </c>
      <c r="I24" s="115">
        <v>38822</v>
      </c>
      <c r="J24" s="114">
        <v>27967</v>
      </c>
      <c r="K24" s="114">
        <v>10855</v>
      </c>
      <c r="L24" s="423">
        <v>13336</v>
      </c>
      <c r="M24" s="424">
        <v>11363</v>
      </c>
    </row>
    <row r="25" spans="1:13" s="110" customFormat="1" ht="11.1" customHeight="1" x14ac:dyDescent="0.2">
      <c r="A25" s="422" t="s">
        <v>390</v>
      </c>
      <c r="B25" s="115">
        <v>136711</v>
      </c>
      <c r="C25" s="114">
        <v>69511</v>
      </c>
      <c r="D25" s="114">
        <v>67200</v>
      </c>
      <c r="E25" s="114">
        <v>93263</v>
      </c>
      <c r="F25" s="114">
        <v>41641</v>
      </c>
      <c r="G25" s="114">
        <v>15311</v>
      </c>
      <c r="H25" s="114">
        <v>40770</v>
      </c>
      <c r="I25" s="115">
        <v>38681</v>
      </c>
      <c r="J25" s="114">
        <v>28122</v>
      </c>
      <c r="K25" s="114">
        <v>10559</v>
      </c>
      <c r="L25" s="423">
        <v>7852</v>
      </c>
      <c r="M25" s="424">
        <v>8909</v>
      </c>
    </row>
    <row r="26" spans="1:13" ht="15" customHeight="1" x14ac:dyDescent="0.2">
      <c r="A26" s="422" t="s">
        <v>394</v>
      </c>
      <c r="B26" s="115">
        <v>138700</v>
      </c>
      <c r="C26" s="114">
        <v>69740</v>
      </c>
      <c r="D26" s="114">
        <v>68960</v>
      </c>
      <c r="E26" s="114">
        <v>93686</v>
      </c>
      <c r="F26" s="114">
        <v>43242</v>
      </c>
      <c r="G26" s="114">
        <v>14827</v>
      </c>
      <c r="H26" s="114">
        <v>42114</v>
      </c>
      <c r="I26" s="115">
        <v>38345</v>
      </c>
      <c r="J26" s="114">
        <v>27923</v>
      </c>
      <c r="K26" s="114">
        <v>10422</v>
      </c>
      <c r="L26" s="423">
        <v>10724</v>
      </c>
      <c r="M26" s="424">
        <v>10650</v>
      </c>
    </row>
    <row r="27" spans="1:13" ht="11.1" customHeight="1" x14ac:dyDescent="0.2">
      <c r="A27" s="422" t="s">
        <v>388</v>
      </c>
      <c r="B27" s="115">
        <v>139973</v>
      </c>
      <c r="C27" s="114">
        <v>70491</v>
      </c>
      <c r="D27" s="114">
        <v>69482</v>
      </c>
      <c r="E27" s="114">
        <v>94310</v>
      </c>
      <c r="F27" s="114">
        <v>43916</v>
      </c>
      <c r="G27" s="114">
        <v>14436</v>
      </c>
      <c r="H27" s="114">
        <v>43111</v>
      </c>
      <c r="I27" s="115">
        <v>39435</v>
      </c>
      <c r="J27" s="114">
        <v>28694</v>
      </c>
      <c r="K27" s="114">
        <v>10741</v>
      </c>
      <c r="L27" s="423">
        <v>10105</v>
      </c>
      <c r="M27" s="424">
        <v>8789</v>
      </c>
    </row>
    <row r="28" spans="1:13" ht="11.1" customHeight="1" x14ac:dyDescent="0.2">
      <c r="A28" s="422" t="s">
        <v>389</v>
      </c>
      <c r="B28" s="115">
        <v>142053</v>
      </c>
      <c r="C28" s="114">
        <v>71297</v>
      </c>
      <c r="D28" s="114">
        <v>70756</v>
      </c>
      <c r="E28" s="114">
        <v>97373</v>
      </c>
      <c r="F28" s="114">
        <v>44344</v>
      </c>
      <c r="G28" s="114">
        <v>15695</v>
      </c>
      <c r="H28" s="114">
        <v>43601</v>
      </c>
      <c r="I28" s="115">
        <v>39273</v>
      </c>
      <c r="J28" s="114">
        <v>28214</v>
      </c>
      <c r="K28" s="114">
        <v>11059</v>
      </c>
      <c r="L28" s="423">
        <v>14641</v>
      </c>
      <c r="M28" s="424">
        <v>13074</v>
      </c>
    </row>
    <row r="29" spans="1:13" s="110" customFormat="1" ht="11.1" customHeight="1" x14ac:dyDescent="0.2">
      <c r="A29" s="422" t="s">
        <v>390</v>
      </c>
      <c r="B29" s="115">
        <v>141101</v>
      </c>
      <c r="C29" s="114">
        <v>70553</v>
      </c>
      <c r="D29" s="114">
        <v>70548</v>
      </c>
      <c r="E29" s="114">
        <v>96443</v>
      </c>
      <c r="F29" s="114">
        <v>44588</v>
      </c>
      <c r="G29" s="114">
        <v>15184</v>
      </c>
      <c r="H29" s="114">
        <v>43839</v>
      </c>
      <c r="I29" s="115">
        <v>38969</v>
      </c>
      <c r="J29" s="114">
        <v>28229</v>
      </c>
      <c r="K29" s="114">
        <v>10740</v>
      </c>
      <c r="L29" s="423">
        <v>8601</v>
      </c>
      <c r="M29" s="424">
        <v>9628</v>
      </c>
    </row>
    <row r="30" spans="1:13" ht="15" customHeight="1" x14ac:dyDescent="0.2">
      <c r="A30" s="422" t="s">
        <v>395</v>
      </c>
      <c r="B30" s="115">
        <v>141981</v>
      </c>
      <c r="C30" s="114">
        <v>70969</v>
      </c>
      <c r="D30" s="114">
        <v>71012</v>
      </c>
      <c r="E30" s="114">
        <v>96444</v>
      </c>
      <c r="F30" s="114">
        <v>45480</v>
      </c>
      <c r="G30" s="114">
        <v>14804</v>
      </c>
      <c r="H30" s="114">
        <v>44387</v>
      </c>
      <c r="I30" s="115">
        <v>37512</v>
      </c>
      <c r="J30" s="114">
        <v>26939</v>
      </c>
      <c r="K30" s="114">
        <v>10573</v>
      </c>
      <c r="L30" s="423">
        <v>11819</v>
      </c>
      <c r="M30" s="424">
        <v>11203</v>
      </c>
    </row>
    <row r="31" spans="1:13" ht="11.1" customHeight="1" x14ac:dyDescent="0.2">
      <c r="A31" s="422" t="s">
        <v>388</v>
      </c>
      <c r="B31" s="115">
        <v>142856</v>
      </c>
      <c r="C31" s="114">
        <v>71493</v>
      </c>
      <c r="D31" s="114">
        <v>71363</v>
      </c>
      <c r="E31" s="114">
        <v>96538</v>
      </c>
      <c r="F31" s="114">
        <v>46271</v>
      </c>
      <c r="G31" s="114">
        <v>14376</v>
      </c>
      <c r="H31" s="114">
        <v>45119</v>
      </c>
      <c r="I31" s="115">
        <v>38743</v>
      </c>
      <c r="J31" s="114">
        <v>27744</v>
      </c>
      <c r="K31" s="114">
        <v>10999</v>
      </c>
      <c r="L31" s="423">
        <v>10069</v>
      </c>
      <c r="M31" s="424">
        <v>9202</v>
      </c>
    </row>
    <row r="32" spans="1:13" ht="11.1" customHeight="1" x14ac:dyDescent="0.2">
      <c r="A32" s="422" t="s">
        <v>389</v>
      </c>
      <c r="B32" s="115">
        <v>144930</v>
      </c>
      <c r="C32" s="114">
        <v>72699</v>
      </c>
      <c r="D32" s="114">
        <v>72231</v>
      </c>
      <c r="E32" s="114">
        <v>98206</v>
      </c>
      <c r="F32" s="114">
        <v>46713</v>
      </c>
      <c r="G32" s="114">
        <v>15495</v>
      </c>
      <c r="H32" s="114">
        <v>45720</v>
      </c>
      <c r="I32" s="115">
        <v>38350</v>
      </c>
      <c r="J32" s="114">
        <v>27196</v>
      </c>
      <c r="K32" s="114">
        <v>11154</v>
      </c>
      <c r="L32" s="423">
        <v>14408</v>
      </c>
      <c r="M32" s="424">
        <v>12567</v>
      </c>
    </row>
    <row r="33" spans="1:13" s="110" customFormat="1" ht="11.1" customHeight="1" x14ac:dyDescent="0.2">
      <c r="A33" s="422" t="s">
        <v>390</v>
      </c>
      <c r="B33" s="115">
        <v>144339</v>
      </c>
      <c r="C33" s="114">
        <v>72232</v>
      </c>
      <c r="D33" s="114">
        <v>72107</v>
      </c>
      <c r="E33" s="114">
        <v>97245</v>
      </c>
      <c r="F33" s="114">
        <v>47083</v>
      </c>
      <c r="G33" s="114">
        <v>15029</v>
      </c>
      <c r="H33" s="114">
        <v>45780</v>
      </c>
      <c r="I33" s="115">
        <v>38296</v>
      </c>
      <c r="J33" s="114">
        <v>27339</v>
      </c>
      <c r="K33" s="114">
        <v>10957</v>
      </c>
      <c r="L33" s="423">
        <v>9069</v>
      </c>
      <c r="M33" s="424">
        <v>9924</v>
      </c>
    </row>
    <row r="34" spans="1:13" ht="15" customHeight="1" x14ac:dyDescent="0.2">
      <c r="A34" s="422" t="s">
        <v>396</v>
      </c>
      <c r="B34" s="115">
        <v>144193</v>
      </c>
      <c r="C34" s="114">
        <v>72189</v>
      </c>
      <c r="D34" s="114">
        <v>72004</v>
      </c>
      <c r="E34" s="114">
        <v>97037</v>
      </c>
      <c r="F34" s="114">
        <v>47153</v>
      </c>
      <c r="G34" s="114">
        <v>14323</v>
      </c>
      <c r="H34" s="114">
        <v>46199</v>
      </c>
      <c r="I34" s="115">
        <v>37993</v>
      </c>
      <c r="J34" s="114">
        <v>27082</v>
      </c>
      <c r="K34" s="114">
        <v>10911</v>
      </c>
      <c r="L34" s="423">
        <v>11398</v>
      </c>
      <c r="M34" s="424">
        <v>11282</v>
      </c>
    </row>
    <row r="35" spans="1:13" ht="11.1" customHeight="1" x14ac:dyDescent="0.2">
      <c r="A35" s="422" t="s">
        <v>388</v>
      </c>
      <c r="B35" s="115">
        <v>145670</v>
      </c>
      <c r="C35" s="114">
        <v>73261</v>
      </c>
      <c r="D35" s="114">
        <v>72409</v>
      </c>
      <c r="E35" s="114">
        <v>97793</v>
      </c>
      <c r="F35" s="114">
        <v>47874</v>
      </c>
      <c r="G35" s="114">
        <v>14063</v>
      </c>
      <c r="H35" s="114">
        <v>47126</v>
      </c>
      <c r="I35" s="115">
        <v>39245</v>
      </c>
      <c r="J35" s="114">
        <v>27826</v>
      </c>
      <c r="K35" s="114">
        <v>11419</v>
      </c>
      <c r="L35" s="423">
        <v>10686</v>
      </c>
      <c r="M35" s="424">
        <v>9272</v>
      </c>
    </row>
    <row r="36" spans="1:13" ht="11.1" customHeight="1" x14ac:dyDescent="0.2">
      <c r="A36" s="422" t="s">
        <v>389</v>
      </c>
      <c r="B36" s="115">
        <v>147468</v>
      </c>
      <c r="C36" s="114">
        <v>74717</v>
      </c>
      <c r="D36" s="114">
        <v>72751</v>
      </c>
      <c r="E36" s="114">
        <v>99636</v>
      </c>
      <c r="F36" s="114">
        <v>47830</v>
      </c>
      <c r="G36" s="114">
        <v>15543</v>
      </c>
      <c r="H36" s="114">
        <v>47491</v>
      </c>
      <c r="I36" s="115">
        <v>38394</v>
      </c>
      <c r="J36" s="114">
        <v>26869</v>
      </c>
      <c r="K36" s="114">
        <v>11525</v>
      </c>
      <c r="L36" s="423">
        <v>14663</v>
      </c>
      <c r="M36" s="424">
        <v>12593</v>
      </c>
    </row>
    <row r="37" spans="1:13" s="110" customFormat="1" ht="11.1" customHeight="1" x14ac:dyDescent="0.2">
      <c r="A37" s="422" t="s">
        <v>390</v>
      </c>
      <c r="B37" s="115">
        <v>147158</v>
      </c>
      <c r="C37" s="114">
        <v>74337</v>
      </c>
      <c r="D37" s="114">
        <v>72821</v>
      </c>
      <c r="E37" s="114">
        <v>98782</v>
      </c>
      <c r="F37" s="114">
        <v>48376</v>
      </c>
      <c r="G37" s="114">
        <v>15347</v>
      </c>
      <c r="H37" s="114">
        <v>47723</v>
      </c>
      <c r="I37" s="115">
        <v>38285</v>
      </c>
      <c r="J37" s="114">
        <v>26946</v>
      </c>
      <c r="K37" s="114">
        <v>11339</v>
      </c>
      <c r="L37" s="423">
        <v>9805</v>
      </c>
      <c r="M37" s="424">
        <v>9921</v>
      </c>
    </row>
    <row r="38" spans="1:13" ht="15" customHeight="1" x14ac:dyDescent="0.2">
      <c r="A38" s="425" t="s">
        <v>397</v>
      </c>
      <c r="B38" s="115">
        <v>147089</v>
      </c>
      <c r="C38" s="114">
        <v>74237</v>
      </c>
      <c r="D38" s="114">
        <v>72852</v>
      </c>
      <c r="E38" s="114">
        <v>98399</v>
      </c>
      <c r="F38" s="114">
        <v>48690</v>
      </c>
      <c r="G38" s="114">
        <v>14772</v>
      </c>
      <c r="H38" s="114">
        <v>48239</v>
      </c>
      <c r="I38" s="115">
        <v>37825</v>
      </c>
      <c r="J38" s="114">
        <v>26599</v>
      </c>
      <c r="K38" s="114">
        <v>11226</v>
      </c>
      <c r="L38" s="423">
        <v>11394</v>
      </c>
      <c r="M38" s="424">
        <v>11429</v>
      </c>
    </row>
    <row r="39" spans="1:13" ht="11.1" customHeight="1" x14ac:dyDescent="0.2">
      <c r="A39" s="422" t="s">
        <v>388</v>
      </c>
      <c r="B39" s="115">
        <v>148057</v>
      </c>
      <c r="C39" s="114">
        <v>74925</v>
      </c>
      <c r="D39" s="114">
        <v>73132</v>
      </c>
      <c r="E39" s="114">
        <v>98678</v>
      </c>
      <c r="F39" s="114">
        <v>49379</v>
      </c>
      <c r="G39" s="114">
        <v>14429</v>
      </c>
      <c r="H39" s="114">
        <v>49101</v>
      </c>
      <c r="I39" s="115">
        <v>39151</v>
      </c>
      <c r="J39" s="114">
        <v>27489</v>
      </c>
      <c r="K39" s="114">
        <v>11662</v>
      </c>
      <c r="L39" s="423">
        <v>10896</v>
      </c>
      <c r="M39" s="424">
        <v>9837</v>
      </c>
    </row>
    <row r="40" spans="1:13" ht="11.1" customHeight="1" x14ac:dyDescent="0.2">
      <c r="A40" s="425" t="s">
        <v>389</v>
      </c>
      <c r="B40" s="115">
        <v>150566</v>
      </c>
      <c r="C40" s="114">
        <v>76382</v>
      </c>
      <c r="D40" s="114">
        <v>74184</v>
      </c>
      <c r="E40" s="114">
        <v>100676</v>
      </c>
      <c r="F40" s="114">
        <v>49890</v>
      </c>
      <c r="G40" s="114">
        <v>15651</v>
      </c>
      <c r="H40" s="114">
        <v>49933</v>
      </c>
      <c r="I40" s="115">
        <v>38802</v>
      </c>
      <c r="J40" s="114">
        <v>26760</v>
      </c>
      <c r="K40" s="114">
        <v>12042</v>
      </c>
      <c r="L40" s="423">
        <v>15576</v>
      </c>
      <c r="M40" s="424">
        <v>13532</v>
      </c>
    </row>
    <row r="41" spans="1:13" s="110" customFormat="1" ht="11.1" customHeight="1" x14ac:dyDescent="0.2">
      <c r="A41" s="422" t="s">
        <v>390</v>
      </c>
      <c r="B41" s="115">
        <v>150142</v>
      </c>
      <c r="C41" s="114">
        <v>75946</v>
      </c>
      <c r="D41" s="114">
        <v>74196</v>
      </c>
      <c r="E41" s="114">
        <v>100093</v>
      </c>
      <c r="F41" s="114">
        <v>50049</v>
      </c>
      <c r="G41" s="114">
        <v>15334</v>
      </c>
      <c r="H41" s="114">
        <v>50117</v>
      </c>
      <c r="I41" s="115">
        <v>38511</v>
      </c>
      <c r="J41" s="114">
        <v>26781</v>
      </c>
      <c r="K41" s="114">
        <v>11730</v>
      </c>
      <c r="L41" s="423">
        <v>10499</v>
      </c>
      <c r="M41" s="424">
        <v>11030</v>
      </c>
    </row>
    <row r="42" spans="1:13" ht="15" customHeight="1" x14ac:dyDescent="0.2">
      <c r="A42" s="422" t="s">
        <v>398</v>
      </c>
      <c r="B42" s="115">
        <v>149798</v>
      </c>
      <c r="C42" s="114">
        <v>75769</v>
      </c>
      <c r="D42" s="114">
        <v>74029</v>
      </c>
      <c r="E42" s="114">
        <v>99769</v>
      </c>
      <c r="F42" s="114">
        <v>50029</v>
      </c>
      <c r="G42" s="114">
        <v>14695</v>
      </c>
      <c r="H42" s="114">
        <v>50411</v>
      </c>
      <c r="I42" s="115">
        <v>37907</v>
      </c>
      <c r="J42" s="114">
        <v>26311</v>
      </c>
      <c r="K42" s="114">
        <v>11596</v>
      </c>
      <c r="L42" s="423">
        <v>11825</v>
      </c>
      <c r="M42" s="424">
        <v>12274</v>
      </c>
    </row>
    <row r="43" spans="1:13" ht="11.1" customHeight="1" x14ac:dyDescent="0.2">
      <c r="A43" s="422" t="s">
        <v>388</v>
      </c>
      <c r="B43" s="115">
        <v>151224</v>
      </c>
      <c r="C43" s="114">
        <v>76668</v>
      </c>
      <c r="D43" s="114">
        <v>74556</v>
      </c>
      <c r="E43" s="114">
        <v>100215</v>
      </c>
      <c r="F43" s="114">
        <v>51009</v>
      </c>
      <c r="G43" s="114">
        <v>14443</v>
      </c>
      <c r="H43" s="114">
        <v>51461</v>
      </c>
      <c r="I43" s="115">
        <v>39248</v>
      </c>
      <c r="J43" s="114">
        <v>26991</v>
      </c>
      <c r="K43" s="114">
        <v>12257</v>
      </c>
      <c r="L43" s="423">
        <v>11370</v>
      </c>
      <c r="M43" s="424">
        <v>10091</v>
      </c>
    </row>
    <row r="44" spans="1:13" ht="11.1" customHeight="1" x14ac:dyDescent="0.2">
      <c r="A44" s="422" t="s">
        <v>389</v>
      </c>
      <c r="B44" s="115">
        <v>153642</v>
      </c>
      <c r="C44" s="114">
        <v>78177</v>
      </c>
      <c r="D44" s="114">
        <v>75465</v>
      </c>
      <c r="E44" s="114">
        <v>102304</v>
      </c>
      <c r="F44" s="114">
        <v>51338</v>
      </c>
      <c r="G44" s="114">
        <v>15924</v>
      </c>
      <c r="H44" s="114">
        <v>52003</v>
      </c>
      <c r="I44" s="115">
        <v>38544</v>
      </c>
      <c r="J44" s="114">
        <v>26108</v>
      </c>
      <c r="K44" s="114">
        <v>12436</v>
      </c>
      <c r="L44" s="423">
        <v>15370</v>
      </c>
      <c r="M44" s="424">
        <v>13260</v>
      </c>
    </row>
    <row r="45" spans="1:13" s="110" customFormat="1" ht="11.1" customHeight="1" x14ac:dyDescent="0.2">
      <c r="A45" s="422" t="s">
        <v>390</v>
      </c>
      <c r="B45" s="115">
        <v>153805</v>
      </c>
      <c r="C45" s="114">
        <v>78157</v>
      </c>
      <c r="D45" s="114">
        <v>75648</v>
      </c>
      <c r="E45" s="114">
        <v>102055</v>
      </c>
      <c r="F45" s="114">
        <v>51750</v>
      </c>
      <c r="G45" s="114">
        <v>15913</v>
      </c>
      <c r="H45" s="114">
        <v>52317</v>
      </c>
      <c r="I45" s="115">
        <v>38252</v>
      </c>
      <c r="J45" s="114">
        <v>26099</v>
      </c>
      <c r="K45" s="114">
        <v>12153</v>
      </c>
      <c r="L45" s="423">
        <v>10242</v>
      </c>
      <c r="M45" s="424">
        <v>10291</v>
      </c>
    </row>
    <row r="46" spans="1:13" ht="15" customHeight="1" x14ac:dyDescent="0.2">
      <c r="A46" s="422" t="s">
        <v>399</v>
      </c>
      <c r="B46" s="115">
        <v>152893</v>
      </c>
      <c r="C46" s="114">
        <v>77702</v>
      </c>
      <c r="D46" s="114">
        <v>75191</v>
      </c>
      <c r="E46" s="114">
        <v>101262</v>
      </c>
      <c r="F46" s="114">
        <v>51631</v>
      </c>
      <c r="G46" s="114">
        <v>15356</v>
      </c>
      <c r="H46" s="114">
        <v>52578</v>
      </c>
      <c r="I46" s="115">
        <v>37869</v>
      </c>
      <c r="J46" s="114">
        <v>25705</v>
      </c>
      <c r="K46" s="114">
        <v>12164</v>
      </c>
      <c r="L46" s="423">
        <v>12376</v>
      </c>
      <c r="M46" s="424">
        <v>12981</v>
      </c>
    </row>
    <row r="47" spans="1:13" ht="11.1" customHeight="1" x14ac:dyDescent="0.2">
      <c r="A47" s="422" t="s">
        <v>388</v>
      </c>
      <c r="B47" s="115">
        <v>153437</v>
      </c>
      <c r="C47" s="114">
        <v>77977</v>
      </c>
      <c r="D47" s="114">
        <v>75460</v>
      </c>
      <c r="E47" s="114">
        <v>100951</v>
      </c>
      <c r="F47" s="114">
        <v>52486</v>
      </c>
      <c r="G47" s="114">
        <v>14908</v>
      </c>
      <c r="H47" s="114">
        <v>53225</v>
      </c>
      <c r="I47" s="115">
        <v>39098</v>
      </c>
      <c r="J47" s="114">
        <v>26408</v>
      </c>
      <c r="K47" s="114">
        <v>12690</v>
      </c>
      <c r="L47" s="423">
        <v>11090</v>
      </c>
      <c r="M47" s="424">
        <v>10576</v>
      </c>
    </row>
    <row r="48" spans="1:13" ht="11.1" customHeight="1" x14ac:dyDescent="0.2">
      <c r="A48" s="422" t="s">
        <v>389</v>
      </c>
      <c r="B48" s="115">
        <v>156029</v>
      </c>
      <c r="C48" s="114">
        <v>79488</v>
      </c>
      <c r="D48" s="114">
        <v>76541</v>
      </c>
      <c r="E48" s="114">
        <v>103191</v>
      </c>
      <c r="F48" s="114">
        <v>52838</v>
      </c>
      <c r="G48" s="114">
        <v>16583</v>
      </c>
      <c r="H48" s="114">
        <v>53545</v>
      </c>
      <c r="I48" s="115">
        <v>38582</v>
      </c>
      <c r="J48" s="114">
        <v>25495</v>
      </c>
      <c r="K48" s="114">
        <v>13087</v>
      </c>
      <c r="L48" s="423">
        <v>15969</v>
      </c>
      <c r="M48" s="424">
        <v>13666</v>
      </c>
    </row>
    <row r="49" spans="1:17" s="110" customFormat="1" ht="11.1" customHeight="1" x14ac:dyDescent="0.2">
      <c r="A49" s="422" t="s">
        <v>390</v>
      </c>
      <c r="B49" s="115">
        <v>155691</v>
      </c>
      <c r="C49" s="114">
        <v>79076</v>
      </c>
      <c r="D49" s="114">
        <v>76615</v>
      </c>
      <c r="E49" s="114">
        <v>102597</v>
      </c>
      <c r="F49" s="114">
        <v>53094</v>
      </c>
      <c r="G49" s="114">
        <v>16307</v>
      </c>
      <c r="H49" s="114">
        <v>53563</v>
      </c>
      <c r="I49" s="115">
        <v>38308</v>
      </c>
      <c r="J49" s="114">
        <v>25508</v>
      </c>
      <c r="K49" s="114">
        <v>12800</v>
      </c>
      <c r="L49" s="423">
        <v>10260</v>
      </c>
      <c r="M49" s="424">
        <v>10783</v>
      </c>
    </row>
    <row r="50" spans="1:17" ht="15" customHeight="1" x14ac:dyDescent="0.2">
      <c r="A50" s="422" t="s">
        <v>400</v>
      </c>
      <c r="B50" s="143">
        <v>154866</v>
      </c>
      <c r="C50" s="144">
        <v>78435</v>
      </c>
      <c r="D50" s="144">
        <v>76431</v>
      </c>
      <c r="E50" s="144">
        <v>101665</v>
      </c>
      <c r="F50" s="144">
        <v>53201</v>
      </c>
      <c r="G50" s="144">
        <v>15682</v>
      </c>
      <c r="H50" s="144">
        <v>53568</v>
      </c>
      <c r="I50" s="143">
        <v>36698</v>
      </c>
      <c r="J50" s="144">
        <v>24457</v>
      </c>
      <c r="K50" s="144">
        <v>12241</v>
      </c>
      <c r="L50" s="426">
        <v>12639</v>
      </c>
      <c r="M50" s="427">
        <v>13580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1.2904449516982466</v>
      </c>
      <c r="C6" s="480">
        <f>'Tabelle 3.3'!J11</f>
        <v>-3.092239034566532</v>
      </c>
      <c r="D6" s="481">
        <f t="shared" ref="D6:E9" si="0">IF(OR(AND(B6&gt;=-50,B6&lt;=50),ISNUMBER(B6)=FALSE),B6,"")</f>
        <v>1.2904449516982466</v>
      </c>
      <c r="E6" s="481">
        <f t="shared" si="0"/>
        <v>-3.092239034566532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1.4830148993482757</v>
      </c>
      <c r="C7" s="480">
        <f>'Tabelle 3.1'!J23</f>
        <v>-3.0848062839072679</v>
      </c>
      <c r="D7" s="481">
        <f t="shared" si="0"/>
        <v>1.4830148993482757</v>
      </c>
      <c r="E7" s="481">
        <f>IF(OR(AND(C7&gt;=-50,C7&lt;=50),ISNUMBER(C7)=FALSE),C7,"")</f>
        <v>-3.0848062839072679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1.2904449516982466</v>
      </c>
      <c r="C14" s="480">
        <f>'Tabelle 3.3'!J11</f>
        <v>-3.092239034566532</v>
      </c>
      <c r="D14" s="481">
        <f>IF(OR(AND(B14&gt;=-50,B14&lt;=50),ISNUMBER(B14)=FALSE),B14,"")</f>
        <v>1.2904449516982466</v>
      </c>
      <c r="E14" s="481">
        <f>IF(OR(AND(C14&gt;=-50,C14&lt;=50),ISNUMBER(C14)=FALSE),C14,"")</f>
        <v>-3.092239034566532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-3.3816425120772946</v>
      </c>
      <c r="C15" s="480">
        <f>'Tabelle 3.3'!J12</f>
        <v>5.394190871369295</v>
      </c>
      <c r="D15" s="481">
        <f t="shared" ref="D15:E45" si="3">IF(OR(AND(B15&gt;=-50,B15&lt;=50),ISNUMBER(B15)=FALSE),B15,"")</f>
        <v>-3.3816425120772946</v>
      </c>
      <c r="E15" s="481">
        <f t="shared" si="3"/>
        <v>5.394190871369295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-1.6452442159383034</v>
      </c>
      <c r="C16" s="480">
        <f>'Tabelle 3.3'!J13</f>
        <v>-9.375</v>
      </c>
      <c r="D16" s="481">
        <f t="shared" si="3"/>
        <v>-1.6452442159383034</v>
      </c>
      <c r="E16" s="481">
        <f t="shared" si="3"/>
        <v>-9.375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2.8050409431442014</v>
      </c>
      <c r="C17" s="480">
        <f>'Tabelle 3.3'!J14</f>
        <v>1.1972274732199117</v>
      </c>
      <c r="D17" s="481">
        <f t="shared" si="3"/>
        <v>2.8050409431442014</v>
      </c>
      <c r="E17" s="481">
        <f t="shared" si="3"/>
        <v>1.1972274732199117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3.0295315682281059</v>
      </c>
      <c r="C18" s="480">
        <f>'Tabelle 3.3'!J15</f>
        <v>7.7262693156732896</v>
      </c>
      <c r="D18" s="481">
        <f t="shared" si="3"/>
        <v>3.0295315682281059</v>
      </c>
      <c r="E18" s="481">
        <f t="shared" si="3"/>
        <v>7.7262693156732896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3.1824611032531824</v>
      </c>
      <c r="C19" s="480">
        <f>'Tabelle 3.3'!J16</f>
        <v>-8.053691275167786</v>
      </c>
      <c r="D19" s="481">
        <f t="shared" si="3"/>
        <v>3.1824611032531824</v>
      </c>
      <c r="E19" s="481">
        <f t="shared" si="3"/>
        <v>-8.053691275167786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-7.2566371681415927</v>
      </c>
      <c r="C20" s="480">
        <f>'Tabelle 3.3'!J17</f>
        <v>-3.5294117647058822</v>
      </c>
      <c r="D20" s="481">
        <f t="shared" si="3"/>
        <v>-7.2566371681415927</v>
      </c>
      <c r="E20" s="481">
        <f t="shared" si="3"/>
        <v>-3.5294117647058822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3.6794067313177412</v>
      </c>
      <c r="C21" s="480">
        <f>'Tabelle 3.3'!J18</f>
        <v>3.6622583926754833</v>
      </c>
      <c r="D21" s="481">
        <f t="shared" si="3"/>
        <v>3.6794067313177412</v>
      </c>
      <c r="E21" s="481">
        <f t="shared" si="3"/>
        <v>3.6622583926754833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-1.1459247406183863</v>
      </c>
      <c r="C22" s="480">
        <f>'Tabelle 3.3'!J19</f>
        <v>-2.1821305841924397</v>
      </c>
      <c r="D22" s="481">
        <f t="shared" si="3"/>
        <v>-1.1459247406183863</v>
      </c>
      <c r="E22" s="481">
        <f t="shared" si="3"/>
        <v>-2.1821305841924397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8.9724607639917089</v>
      </c>
      <c r="C23" s="480">
        <f>'Tabelle 3.3'!J20</f>
        <v>-6.3856960408684547</v>
      </c>
      <c r="D23" s="481">
        <f t="shared" si="3"/>
        <v>8.9724607639917089</v>
      </c>
      <c r="E23" s="481">
        <f t="shared" si="3"/>
        <v>-6.3856960408684547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4.7534165181224006</v>
      </c>
      <c r="C24" s="480">
        <f>'Tabelle 3.3'!J21</f>
        <v>-9.6478620194035205</v>
      </c>
      <c r="D24" s="481">
        <f t="shared" si="3"/>
        <v>4.7534165181224006</v>
      </c>
      <c r="E24" s="481">
        <f t="shared" si="3"/>
        <v>-9.6478620194035205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7.8825658556203502</v>
      </c>
      <c r="C25" s="480">
        <f>'Tabelle 3.3'!J22</f>
        <v>-4.7393364928909953</v>
      </c>
      <c r="D25" s="481">
        <f t="shared" si="3"/>
        <v>7.8825658556203502</v>
      </c>
      <c r="E25" s="481">
        <f t="shared" si="3"/>
        <v>-4.7393364928909953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-2.0230205790024414</v>
      </c>
      <c r="C26" s="480">
        <f>'Tabelle 3.3'!J23</f>
        <v>-5.1282051282051286</v>
      </c>
      <c r="D26" s="481">
        <f t="shared" si="3"/>
        <v>-2.0230205790024414</v>
      </c>
      <c r="E26" s="481">
        <f t="shared" si="3"/>
        <v>-5.1282051282051286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4.5712350799966135</v>
      </c>
      <c r="C27" s="480">
        <f>'Tabelle 3.3'!J24</f>
        <v>-3.6636636636636637</v>
      </c>
      <c r="D27" s="481">
        <f t="shared" si="3"/>
        <v>4.5712350799966135</v>
      </c>
      <c r="E27" s="481">
        <f t="shared" si="3"/>
        <v>-3.6636636636636637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-7.0095238095238095</v>
      </c>
      <c r="C28" s="480">
        <f>'Tabelle 3.3'!J25</f>
        <v>-2.3571269735379143</v>
      </c>
      <c r="D28" s="481">
        <f t="shared" si="3"/>
        <v>-7.0095238095238095</v>
      </c>
      <c r="E28" s="481">
        <f t="shared" si="3"/>
        <v>-2.3571269735379143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-15.092132202398362</v>
      </c>
      <c r="C29" s="480">
        <f>'Tabelle 3.3'!J26</f>
        <v>-4.4444444444444446</v>
      </c>
      <c r="D29" s="481">
        <f t="shared" si="3"/>
        <v>-15.092132202398362</v>
      </c>
      <c r="E29" s="481">
        <f t="shared" si="3"/>
        <v>-4.4444444444444446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1.9538757206918642</v>
      </c>
      <c r="C30" s="480">
        <f>'Tabelle 3.3'!J27</f>
        <v>7.5829383886255926</v>
      </c>
      <c r="D30" s="481">
        <f t="shared" si="3"/>
        <v>1.9538757206918642</v>
      </c>
      <c r="E30" s="481">
        <f t="shared" si="3"/>
        <v>7.5829383886255926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1.3850063532401524</v>
      </c>
      <c r="C31" s="480">
        <f>'Tabelle 3.3'!J28</f>
        <v>1.0374639769452449</v>
      </c>
      <c r="D31" s="481">
        <f t="shared" si="3"/>
        <v>1.3850063532401524</v>
      </c>
      <c r="E31" s="481">
        <f t="shared" si="3"/>
        <v>1.0374639769452449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1.9660528212857986</v>
      </c>
      <c r="C32" s="480">
        <f>'Tabelle 3.3'!J29</f>
        <v>-1.4253563390847712</v>
      </c>
      <c r="D32" s="481">
        <f t="shared" si="3"/>
        <v>1.9660528212857986</v>
      </c>
      <c r="E32" s="481">
        <f t="shared" si="3"/>
        <v>-1.4253563390847712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2.2210349564951914</v>
      </c>
      <c r="C33" s="480">
        <f>'Tabelle 3.3'!J30</f>
        <v>-0.45685279187817257</v>
      </c>
      <c r="D33" s="481">
        <f t="shared" si="3"/>
        <v>2.2210349564951914</v>
      </c>
      <c r="E33" s="481">
        <f t="shared" si="3"/>
        <v>-0.45685279187817257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1.6642244086246598</v>
      </c>
      <c r="C34" s="480">
        <f>'Tabelle 3.3'!J31</f>
        <v>-3.0272247054043073</v>
      </c>
      <c r="D34" s="481">
        <f t="shared" si="3"/>
        <v>1.6642244086246598</v>
      </c>
      <c r="E34" s="481">
        <f t="shared" si="3"/>
        <v>-3.0272247054043073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-3.3816425120772946</v>
      </c>
      <c r="C37" s="480">
        <f>'Tabelle 3.3'!J34</f>
        <v>5.394190871369295</v>
      </c>
      <c r="D37" s="481">
        <f t="shared" si="3"/>
        <v>-3.3816425120772946</v>
      </c>
      <c r="E37" s="481">
        <f t="shared" si="3"/>
        <v>5.394190871369295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2.7085880195599024</v>
      </c>
      <c r="C38" s="480">
        <f>'Tabelle 3.3'!J35</f>
        <v>1.7254313578394598</v>
      </c>
      <c r="D38" s="481">
        <f t="shared" si="3"/>
        <v>2.7085880195599024</v>
      </c>
      <c r="E38" s="481">
        <f t="shared" si="3"/>
        <v>1.7254313578394598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1.0255147432638536</v>
      </c>
      <c r="C39" s="480">
        <f>'Tabelle 3.3'!J36</f>
        <v>-3.5830525072726749</v>
      </c>
      <c r="D39" s="481">
        <f t="shared" si="3"/>
        <v>1.0255147432638536</v>
      </c>
      <c r="E39" s="481">
        <f t="shared" si="3"/>
        <v>-3.5830525072726749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1.0255147432638536</v>
      </c>
      <c r="C45" s="480">
        <f>'Tabelle 3.3'!J36</f>
        <v>-3.5830525072726749</v>
      </c>
      <c r="D45" s="481">
        <f t="shared" si="3"/>
        <v>1.0255147432638536</v>
      </c>
      <c r="E45" s="481">
        <f t="shared" si="3"/>
        <v>-3.5830525072726749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138700</v>
      </c>
      <c r="C51" s="487">
        <v>27923</v>
      </c>
      <c r="D51" s="487">
        <v>10422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139973</v>
      </c>
      <c r="C52" s="487">
        <v>28694</v>
      </c>
      <c r="D52" s="487">
        <v>10741</v>
      </c>
      <c r="E52" s="488">
        <f t="shared" ref="E52:G70" si="11">IF($A$51=37802,IF(COUNTBLANK(B$51:B$70)&gt;0,#N/A,B52/B$51*100),IF(COUNTBLANK(B$51:B$75)&gt;0,#N/A,B52/B$51*100))</f>
        <v>100.91780821917808</v>
      </c>
      <c r="F52" s="488">
        <f t="shared" si="11"/>
        <v>102.76116463130754</v>
      </c>
      <c r="G52" s="488">
        <f t="shared" si="11"/>
        <v>103.06083285357897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142053</v>
      </c>
      <c r="C53" s="487">
        <v>28214</v>
      </c>
      <c r="D53" s="487">
        <v>11059</v>
      </c>
      <c r="E53" s="488">
        <f t="shared" si="11"/>
        <v>102.41744772891133</v>
      </c>
      <c r="F53" s="488">
        <f t="shared" si="11"/>
        <v>101.04215163127171</v>
      </c>
      <c r="G53" s="488">
        <f t="shared" si="11"/>
        <v>106.11207061984264</v>
      </c>
      <c r="H53" s="489">
        <f>IF(ISERROR(L53)=TRUE,IF(MONTH(A53)=MONTH(MAX(A$51:A$75)),A53,""),"")</f>
        <v>41883</v>
      </c>
      <c r="I53" s="488">
        <f t="shared" si="12"/>
        <v>102.41744772891133</v>
      </c>
      <c r="J53" s="488">
        <f t="shared" si="10"/>
        <v>101.04215163127171</v>
      </c>
      <c r="K53" s="488">
        <f t="shared" si="10"/>
        <v>106.11207061984264</v>
      </c>
      <c r="L53" s="488" t="e">
        <f t="shared" si="13"/>
        <v>#N/A</v>
      </c>
    </row>
    <row r="54" spans="1:14" ht="15" customHeight="1" x14ac:dyDescent="0.2">
      <c r="A54" s="490" t="s">
        <v>463</v>
      </c>
      <c r="B54" s="487">
        <v>141101</v>
      </c>
      <c r="C54" s="487">
        <v>28229</v>
      </c>
      <c r="D54" s="487">
        <v>10740</v>
      </c>
      <c r="E54" s="488">
        <f t="shared" si="11"/>
        <v>101.73107426099494</v>
      </c>
      <c r="F54" s="488">
        <f t="shared" si="11"/>
        <v>101.09587078752283</v>
      </c>
      <c r="G54" s="488">
        <f t="shared" si="11"/>
        <v>103.05123776626368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141981</v>
      </c>
      <c r="C55" s="487">
        <v>26939</v>
      </c>
      <c r="D55" s="487">
        <v>10573</v>
      </c>
      <c r="E55" s="488">
        <f t="shared" si="11"/>
        <v>102.36553713049747</v>
      </c>
      <c r="F55" s="488">
        <f t="shared" si="11"/>
        <v>96.476023349926592</v>
      </c>
      <c r="G55" s="488">
        <f t="shared" si="11"/>
        <v>101.44885818460946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142856</v>
      </c>
      <c r="C56" s="487">
        <v>27744</v>
      </c>
      <c r="D56" s="487">
        <v>10999</v>
      </c>
      <c r="E56" s="488">
        <f t="shared" si="11"/>
        <v>102.99639509733238</v>
      </c>
      <c r="F56" s="488">
        <f t="shared" si="11"/>
        <v>99.358951402069977</v>
      </c>
      <c r="G56" s="488">
        <f t="shared" si="11"/>
        <v>105.53636538092496</v>
      </c>
      <c r="H56" s="489" t="str">
        <f t="shared" si="14"/>
        <v/>
      </c>
      <c r="I56" s="488" t="str">
        <f t="shared" si="12"/>
        <v/>
      </c>
      <c r="J56" s="488" t="str">
        <f t="shared" si="10"/>
        <v/>
      </c>
      <c r="K56" s="488" t="str">
        <f t="shared" si="10"/>
        <v/>
      </c>
      <c r="L56" s="488" t="e">
        <f t="shared" si="13"/>
        <v>#N/A</v>
      </c>
    </row>
    <row r="57" spans="1:14" ht="15" customHeight="1" x14ac:dyDescent="0.2">
      <c r="A57" s="490">
        <v>42248</v>
      </c>
      <c r="B57" s="487">
        <v>144930</v>
      </c>
      <c r="C57" s="487">
        <v>27196</v>
      </c>
      <c r="D57" s="487">
        <v>11154</v>
      </c>
      <c r="E57" s="488">
        <f t="shared" si="11"/>
        <v>104.49170872386446</v>
      </c>
      <c r="F57" s="488">
        <f t="shared" si="11"/>
        <v>97.396411560362424</v>
      </c>
      <c r="G57" s="488">
        <f t="shared" si="11"/>
        <v>107.02360391479561</v>
      </c>
      <c r="H57" s="489">
        <f t="shared" si="14"/>
        <v>42248</v>
      </c>
      <c r="I57" s="488">
        <f t="shared" si="12"/>
        <v>104.49170872386446</v>
      </c>
      <c r="J57" s="488">
        <f t="shared" si="10"/>
        <v>97.396411560362424</v>
      </c>
      <c r="K57" s="488">
        <f t="shared" si="10"/>
        <v>107.02360391479561</v>
      </c>
      <c r="L57" s="488" t="e">
        <f t="shared" si="13"/>
        <v>#N/A</v>
      </c>
    </row>
    <row r="58" spans="1:14" ht="15" customHeight="1" x14ac:dyDescent="0.2">
      <c r="A58" s="490" t="s">
        <v>466</v>
      </c>
      <c r="B58" s="487">
        <v>144339</v>
      </c>
      <c r="C58" s="487">
        <v>27339</v>
      </c>
      <c r="D58" s="487">
        <v>10957</v>
      </c>
      <c r="E58" s="488">
        <f t="shared" si="11"/>
        <v>104.06560922855084</v>
      </c>
      <c r="F58" s="488">
        <f t="shared" si="11"/>
        <v>97.90853418328976</v>
      </c>
      <c r="G58" s="488">
        <f t="shared" si="11"/>
        <v>105.13337171368261</v>
      </c>
      <c r="H58" s="489" t="str">
        <f t="shared" si="14"/>
        <v/>
      </c>
      <c r="I58" s="488" t="str">
        <f t="shared" si="12"/>
        <v/>
      </c>
      <c r="J58" s="488" t="str">
        <f t="shared" si="10"/>
        <v/>
      </c>
      <c r="K58" s="488" t="str">
        <f t="shared" si="10"/>
        <v/>
      </c>
      <c r="L58" s="488" t="e">
        <f t="shared" si="13"/>
        <v>#N/A</v>
      </c>
    </row>
    <row r="59" spans="1:14" ht="15" customHeight="1" x14ac:dyDescent="0.2">
      <c r="A59" s="490" t="s">
        <v>467</v>
      </c>
      <c r="B59" s="487">
        <v>144193</v>
      </c>
      <c r="C59" s="487">
        <v>27082</v>
      </c>
      <c r="D59" s="487">
        <v>10911</v>
      </c>
      <c r="E59" s="488">
        <f t="shared" si="11"/>
        <v>103.9603460706561</v>
      </c>
      <c r="F59" s="488">
        <f t="shared" si="11"/>
        <v>96.988145972853928</v>
      </c>
      <c r="G59" s="488">
        <f t="shared" si="11"/>
        <v>104.69199769717905</v>
      </c>
      <c r="H59" s="489" t="str">
        <f t="shared" si="14"/>
        <v/>
      </c>
      <c r="I59" s="488" t="str">
        <f t="shared" si="12"/>
        <v/>
      </c>
      <c r="J59" s="488" t="str">
        <f t="shared" si="10"/>
        <v/>
      </c>
      <c r="K59" s="488" t="str">
        <f t="shared" si="10"/>
        <v/>
      </c>
      <c r="L59" s="488" t="e">
        <f t="shared" si="13"/>
        <v>#N/A</v>
      </c>
    </row>
    <row r="60" spans="1:14" ht="15" customHeight="1" x14ac:dyDescent="0.2">
      <c r="A60" s="490" t="s">
        <v>468</v>
      </c>
      <c r="B60" s="487">
        <v>145670</v>
      </c>
      <c r="C60" s="487">
        <v>27826</v>
      </c>
      <c r="D60" s="487">
        <v>11419</v>
      </c>
      <c r="E60" s="488">
        <f t="shared" si="11"/>
        <v>105.02523431867338</v>
      </c>
      <c r="F60" s="488">
        <f t="shared" si="11"/>
        <v>99.652616122909436</v>
      </c>
      <c r="G60" s="488">
        <f t="shared" si="11"/>
        <v>109.56630205334869</v>
      </c>
      <c r="H60" s="489" t="str">
        <f t="shared" si="14"/>
        <v/>
      </c>
      <c r="I60" s="488" t="str">
        <f t="shared" si="12"/>
        <v/>
      </c>
      <c r="J60" s="488" t="str">
        <f t="shared" si="10"/>
        <v/>
      </c>
      <c r="K60" s="488" t="str">
        <f t="shared" si="10"/>
        <v/>
      </c>
      <c r="L60" s="488" t="e">
        <f t="shared" si="13"/>
        <v>#N/A</v>
      </c>
    </row>
    <row r="61" spans="1:14" ht="15" customHeight="1" x14ac:dyDescent="0.2">
      <c r="A61" s="490">
        <v>42614</v>
      </c>
      <c r="B61" s="487">
        <v>147468</v>
      </c>
      <c r="C61" s="487">
        <v>26869</v>
      </c>
      <c r="D61" s="487">
        <v>11525</v>
      </c>
      <c r="E61" s="488">
        <f t="shared" si="11"/>
        <v>106.32155731795241</v>
      </c>
      <c r="F61" s="488">
        <f t="shared" si="11"/>
        <v>96.225333954088029</v>
      </c>
      <c r="G61" s="488">
        <f t="shared" si="11"/>
        <v>110.5833813087699</v>
      </c>
      <c r="H61" s="489">
        <f t="shared" si="14"/>
        <v>42614</v>
      </c>
      <c r="I61" s="488">
        <f t="shared" si="12"/>
        <v>106.32155731795241</v>
      </c>
      <c r="J61" s="488">
        <f t="shared" si="10"/>
        <v>96.225333954088029</v>
      </c>
      <c r="K61" s="488">
        <f t="shared" si="10"/>
        <v>110.5833813087699</v>
      </c>
      <c r="L61" s="488" t="e">
        <f t="shared" si="13"/>
        <v>#N/A</v>
      </c>
    </row>
    <row r="62" spans="1:14" ht="15" customHeight="1" x14ac:dyDescent="0.2">
      <c r="A62" s="490" t="s">
        <v>469</v>
      </c>
      <c r="B62" s="487">
        <v>147158</v>
      </c>
      <c r="C62" s="487">
        <v>26946</v>
      </c>
      <c r="D62" s="487">
        <v>11339</v>
      </c>
      <c r="E62" s="488">
        <f t="shared" si="11"/>
        <v>106.09805335255949</v>
      </c>
      <c r="F62" s="488">
        <f t="shared" si="11"/>
        <v>96.501092289510439</v>
      </c>
      <c r="G62" s="488">
        <f t="shared" si="11"/>
        <v>108.79869506812511</v>
      </c>
      <c r="H62" s="489" t="str">
        <f t="shared" si="14"/>
        <v/>
      </c>
      <c r="I62" s="488" t="str">
        <f t="shared" si="12"/>
        <v/>
      </c>
      <c r="J62" s="488" t="str">
        <f t="shared" si="10"/>
        <v/>
      </c>
      <c r="K62" s="488" t="str">
        <f t="shared" si="10"/>
        <v/>
      </c>
      <c r="L62" s="488" t="e">
        <f t="shared" si="13"/>
        <v>#N/A</v>
      </c>
    </row>
    <row r="63" spans="1:14" ht="15" customHeight="1" x14ac:dyDescent="0.2">
      <c r="A63" s="490" t="s">
        <v>470</v>
      </c>
      <c r="B63" s="487">
        <v>147089</v>
      </c>
      <c r="C63" s="487">
        <v>26599</v>
      </c>
      <c r="D63" s="487">
        <v>11226</v>
      </c>
      <c r="E63" s="488">
        <f t="shared" si="11"/>
        <v>106.04830569574621</v>
      </c>
      <c r="F63" s="488">
        <f t="shared" si="11"/>
        <v>95.258389141567875</v>
      </c>
      <c r="G63" s="488">
        <f t="shared" si="11"/>
        <v>107.71445020149683</v>
      </c>
      <c r="H63" s="489" t="str">
        <f t="shared" si="14"/>
        <v/>
      </c>
      <c r="I63" s="488" t="str">
        <f t="shared" si="12"/>
        <v/>
      </c>
      <c r="J63" s="488" t="str">
        <f t="shared" si="10"/>
        <v/>
      </c>
      <c r="K63" s="488" t="str">
        <f t="shared" si="10"/>
        <v/>
      </c>
      <c r="L63" s="488" t="e">
        <f t="shared" si="13"/>
        <v>#N/A</v>
      </c>
    </row>
    <row r="64" spans="1:14" ht="15" customHeight="1" x14ac:dyDescent="0.2">
      <c r="A64" s="490" t="s">
        <v>471</v>
      </c>
      <c r="B64" s="487">
        <v>148057</v>
      </c>
      <c r="C64" s="487">
        <v>27489</v>
      </c>
      <c r="D64" s="487">
        <v>11662</v>
      </c>
      <c r="E64" s="488">
        <f t="shared" si="11"/>
        <v>106.74621485219899</v>
      </c>
      <c r="F64" s="488">
        <f t="shared" si="11"/>
        <v>98.445725745800956</v>
      </c>
      <c r="G64" s="488">
        <f t="shared" si="11"/>
        <v>111.89790827096526</v>
      </c>
      <c r="H64" s="489" t="str">
        <f t="shared" si="14"/>
        <v/>
      </c>
      <c r="I64" s="488" t="str">
        <f t="shared" si="12"/>
        <v/>
      </c>
      <c r="J64" s="488" t="str">
        <f t="shared" si="10"/>
        <v/>
      </c>
      <c r="K64" s="488" t="str">
        <f t="shared" si="10"/>
        <v/>
      </c>
      <c r="L64" s="488" t="e">
        <f t="shared" si="13"/>
        <v>#N/A</v>
      </c>
    </row>
    <row r="65" spans="1:12" ht="15" customHeight="1" x14ac:dyDescent="0.2">
      <c r="A65" s="490">
        <v>42979</v>
      </c>
      <c r="B65" s="487">
        <v>150566</v>
      </c>
      <c r="C65" s="487">
        <v>26760</v>
      </c>
      <c r="D65" s="487">
        <v>12042</v>
      </c>
      <c r="E65" s="488">
        <f t="shared" si="11"/>
        <v>108.55515501081472</v>
      </c>
      <c r="F65" s="488">
        <f t="shared" si="11"/>
        <v>95.834974751996555</v>
      </c>
      <c r="G65" s="488">
        <f t="shared" si="11"/>
        <v>115.54404145077721</v>
      </c>
      <c r="H65" s="489">
        <f t="shared" si="14"/>
        <v>42979</v>
      </c>
      <c r="I65" s="488">
        <f t="shared" si="12"/>
        <v>108.55515501081472</v>
      </c>
      <c r="J65" s="488">
        <f t="shared" si="10"/>
        <v>95.834974751996555</v>
      </c>
      <c r="K65" s="488">
        <f t="shared" si="10"/>
        <v>115.54404145077721</v>
      </c>
      <c r="L65" s="488" t="e">
        <f t="shared" si="13"/>
        <v>#N/A</v>
      </c>
    </row>
    <row r="66" spans="1:12" ht="15" customHeight="1" x14ac:dyDescent="0.2">
      <c r="A66" s="490" t="s">
        <v>472</v>
      </c>
      <c r="B66" s="487">
        <v>150142</v>
      </c>
      <c r="C66" s="487">
        <v>26781</v>
      </c>
      <c r="D66" s="487">
        <v>11730</v>
      </c>
      <c r="E66" s="488">
        <f t="shared" si="11"/>
        <v>108.24945926459986</v>
      </c>
      <c r="F66" s="488">
        <f t="shared" si="11"/>
        <v>95.910181570748136</v>
      </c>
      <c r="G66" s="488">
        <f t="shared" si="11"/>
        <v>112.5503742084053</v>
      </c>
      <c r="H66" s="489" t="str">
        <f t="shared" si="14"/>
        <v/>
      </c>
      <c r="I66" s="488" t="str">
        <f t="shared" si="12"/>
        <v/>
      </c>
      <c r="J66" s="488" t="str">
        <f t="shared" si="10"/>
        <v/>
      </c>
      <c r="K66" s="488" t="str">
        <f t="shared" si="10"/>
        <v/>
      </c>
      <c r="L66" s="488" t="e">
        <f t="shared" si="13"/>
        <v>#N/A</v>
      </c>
    </row>
    <row r="67" spans="1:12" ht="15" customHeight="1" x14ac:dyDescent="0.2">
      <c r="A67" s="490" t="s">
        <v>473</v>
      </c>
      <c r="B67" s="487">
        <v>149798</v>
      </c>
      <c r="C67" s="487">
        <v>26311</v>
      </c>
      <c r="D67" s="487">
        <v>11596</v>
      </c>
      <c r="E67" s="488">
        <f t="shared" si="11"/>
        <v>108.00144196106704</v>
      </c>
      <c r="F67" s="488">
        <f t="shared" si="11"/>
        <v>94.226981341546406</v>
      </c>
      <c r="G67" s="488">
        <f t="shared" si="11"/>
        <v>111.26463250815581</v>
      </c>
      <c r="H67" s="489" t="str">
        <f t="shared" si="14"/>
        <v/>
      </c>
      <c r="I67" s="488" t="str">
        <f t="shared" si="12"/>
        <v/>
      </c>
      <c r="J67" s="488" t="str">
        <f t="shared" si="12"/>
        <v/>
      </c>
      <c r="K67" s="488" t="str">
        <f t="shared" si="12"/>
        <v/>
      </c>
      <c r="L67" s="488" t="e">
        <f t="shared" si="13"/>
        <v>#N/A</v>
      </c>
    </row>
    <row r="68" spans="1:12" ht="15" customHeight="1" x14ac:dyDescent="0.2">
      <c r="A68" s="490" t="s">
        <v>474</v>
      </c>
      <c r="B68" s="487">
        <v>151224</v>
      </c>
      <c r="C68" s="487">
        <v>26991</v>
      </c>
      <c r="D68" s="487">
        <v>12257</v>
      </c>
      <c r="E68" s="488">
        <f t="shared" si="11"/>
        <v>109.02956020187456</v>
      </c>
      <c r="F68" s="488">
        <f t="shared" si="11"/>
        <v>96.662249758263798</v>
      </c>
      <c r="G68" s="488">
        <f t="shared" si="11"/>
        <v>117.60698522356554</v>
      </c>
      <c r="H68" s="489" t="str">
        <f t="shared" si="14"/>
        <v/>
      </c>
      <c r="I68" s="488" t="str">
        <f t="shared" si="12"/>
        <v/>
      </c>
      <c r="J68" s="488" t="str">
        <f t="shared" si="12"/>
        <v/>
      </c>
      <c r="K68" s="488" t="str">
        <f t="shared" si="12"/>
        <v/>
      </c>
      <c r="L68" s="488" t="e">
        <f t="shared" si="13"/>
        <v>#N/A</v>
      </c>
    </row>
    <row r="69" spans="1:12" ht="15" customHeight="1" x14ac:dyDescent="0.2">
      <c r="A69" s="490">
        <v>43344</v>
      </c>
      <c r="B69" s="487">
        <v>153642</v>
      </c>
      <c r="C69" s="487">
        <v>26108</v>
      </c>
      <c r="D69" s="487">
        <v>12436</v>
      </c>
      <c r="E69" s="488">
        <f t="shared" si="11"/>
        <v>110.77289113193945</v>
      </c>
      <c r="F69" s="488">
        <f t="shared" si="11"/>
        <v>93.499982093614591</v>
      </c>
      <c r="G69" s="488">
        <f t="shared" si="11"/>
        <v>119.32450585300327</v>
      </c>
      <c r="H69" s="489">
        <f t="shared" si="14"/>
        <v>43344</v>
      </c>
      <c r="I69" s="488">
        <f t="shared" si="12"/>
        <v>110.77289113193945</v>
      </c>
      <c r="J69" s="488">
        <f t="shared" si="12"/>
        <v>93.499982093614591</v>
      </c>
      <c r="K69" s="488">
        <f t="shared" si="12"/>
        <v>119.32450585300327</v>
      </c>
      <c r="L69" s="488" t="e">
        <f t="shared" si="13"/>
        <v>#N/A</v>
      </c>
    </row>
    <row r="70" spans="1:12" ht="15" customHeight="1" x14ac:dyDescent="0.2">
      <c r="A70" s="490" t="s">
        <v>475</v>
      </c>
      <c r="B70" s="487">
        <v>153805</v>
      </c>
      <c r="C70" s="487">
        <v>26099</v>
      </c>
      <c r="D70" s="487">
        <v>12153</v>
      </c>
      <c r="E70" s="488">
        <f t="shared" si="11"/>
        <v>110.89041095890411</v>
      </c>
      <c r="F70" s="488">
        <f t="shared" si="11"/>
        <v>93.467750599863905</v>
      </c>
      <c r="G70" s="488">
        <f t="shared" si="11"/>
        <v>116.6090961427749</v>
      </c>
      <c r="H70" s="489" t="str">
        <f t="shared" si="14"/>
        <v/>
      </c>
      <c r="I70" s="488" t="str">
        <f t="shared" si="12"/>
        <v/>
      </c>
      <c r="J70" s="488" t="str">
        <f t="shared" si="12"/>
        <v/>
      </c>
      <c r="K70" s="488" t="str">
        <f t="shared" si="12"/>
        <v/>
      </c>
      <c r="L70" s="488" t="e">
        <f t="shared" si="13"/>
        <v>#N/A</v>
      </c>
    </row>
    <row r="71" spans="1:12" ht="15" customHeight="1" x14ac:dyDescent="0.2">
      <c r="A71" s="490" t="s">
        <v>476</v>
      </c>
      <c r="B71" s="487">
        <v>152893</v>
      </c>
      <c r="C71" s="487">
        <v>25705</v>
      </c>
      <c r="D71" s="487">
        <v>12164</v>
      </c>
      <c r="E71" s="491">
        <f t="shared" ref="E71:G75" si="15">IF($A$51=37802,IF(COUNTBLANK(B$51:B$70)&gt;0,#N/A,IF(ISBLANK(B71)=FALSE,B71/B$51*100,#N/A)),IF(COUNTBLANK(B$51:B$75)&gt;0,#N/A,B71/B$51*100))</f>
        <v>110.23287671232877</v>
      </c>
      <c r="F71" s="491">
        <f t="shared" si="15"/>
        <v>92.056727429001185</v>
      </c>
      <c r="G71" s="491">
        <f t="shared" si="15"/>
        <v>116.71464210324314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153437</v>
      </c>
      <c r="C72" s="487">
        <v>26408</v>
      </c>
      <c r="D72" s="487">
        <v>12690</v>
      </c>
      <c r="E72" s="491">
        <f t="shared" si="15"/>
        <v>110.62509012256669</v>
      </c>
      <c r="F72" s="491">
        <f t="shared" si="15"/>
        <v>94.57436521863697</v>
      </c>
      <c r="G72" s="491">
        <f t="shared" si="15"/>
        <v>121.76165803108809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156029</v>
      </c>
      <c r="C73" s="487">
        <v>25495</v>
      </c>
      <c r="D73" s="487">
        <v>13087</v>
      </c>
      <c r="E73" s="491">
        <f t="shared" si="15"/>
        <v>112.49387166546502</v>
      </c>
      <c r="F73" s="491">
        <f t="shared" si="15"/>
        <v>91.30465924148551</v>
      </c>
      <c r="G73" s="491">
        <f t="shared" si="15"/>
        <v>125.57090769526002</v>
      </c>
      <c r="H73" s="492">
        <f>IF(A$51=37802,IF(ISERROR(L73)=TRUE,IF(ISBLANK(A73)=FALSE,IF(MONTH(A73)=MONTH(MAX(A$51:A$75)),A73,""),""),""),IF(ISERROR(L73)=TRUE,IF(MONTH(A73)=MONTH(MAX(A$51:A$75)),A73,""),""))</f>
        <v>43709</v>
      </c>
      <c r="I73" s="488">
        <f t="shared" si="12"/>
        <v>112.49387166546502</v>
      </c>
      <c r="J73" s="488">
        <f t="shared" si="12"/>
        <v>91.30465924148551</v>
      </c>
      <c r="K73" s="488">
        <f t="shared" si="12"/>
        <v>125.57090769526002</v>
      </c>
      <c r="L73" s="488" t="e">
        <f t="shared" si="13"/>
        <v>#N/A</v>
      </c>
    </row>
    <row r="74" spans="1:12" ht="15" customHeight="1" x14ac:dyDescent="0.2">
      <c r="A74" s="490" t="s">
        <v>478</v>
      </c>
      <c r="B74" s="487">
        <v>155691</v>
      </c>
      <c r="C74" s="487">
        <v>25508</v>
      </c>
      <c r="D74" s="487">
        <v>12800</v>
      </c>
      <c r="E74" s="491">
        <f t="shared" si="15"/>
        <v>112.25018024513338</v>
      </c>
      <c r="F74" s="491">
        <f t="shared" si="15"/>
        <v>91.351215843569818</v>
      </c>
      <c r="G74" s="491">
        <f t="shared" si="15"/>
        <v>122.81711763577047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154866</v>
      </c>
      <c r="C75" s="493">
        <v>24457</v>
      </c>
      <c r="D75" s="493">
        <v>12241</v>
      </c>
      <c r="E75" s="491">
        <f t="shared" si="15"/>
        <v>111.65537130497476</v>
      </c>
      <c r="F75" s="491">
        <f t="shared" si="15"/>
        <v>87.587293628908071</v>
      </c>
      <c r="G75" s="491">
        <f t="shared" si="15"/>
        <v>117.45346382652082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112.49387166546502</v>
      </c>
      <c r="J77" s="488">
        <f>IF(J75&lt;&gt;"",J75,IF(J74&lt;&gt;"",J74,IF(J73&lt;&gt;"",J73,IF(J72&lt;&gt;"",J72,IF(J71&lt;&gt;"",J71,IF(J70&lt;&gt;"",J70,""))))))</f>
        <v>91.30465924148551</v>
      </c>
      <c r="K77" s="488">
        <f>IF(K75&lt;&gt;"",K75,IF(K74&lt;&gt;"",K74,IF(K73&lt;&gt;"",K73,IF(K72&lt;&gt;"",K72,IF(K71&lt;&gt;"",K71,IF(K70&lt;&gt;"",K70,""))))))</f>
        <v>125.57090769526002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+12,5%</v>
      </c>
      <c r="J79" s="488" t="str">
        <f>"GeB - ausschließlich: "&amp;IF(J77&gt;100,"+","")&amp;TEXT(J77-100,"0,0")&amp;"%"</f>
        <v>GeB - ausschließlich: -8,7%</v>
      </c>
      <c r="K79" s="488" t="str">
        <f>"GeB - im Nebenjob: "&amp;IF(K77&gt;100,"+","")&amp;TEXT(K77-100,"0,0")&amp;"%"</f>
        <v>GeB - im Nebenjob: +25,6%</v>
      </c>
    </row>
    <row r="81" spans="9:9" ht="15" customHeight="1" x14ac:dyDescent="0.2">
      <c r="I81" s="488" t="str">
        <f>IF(ISERROR(HLOOKUP(1,I$78:K$79,2,FALSE)),"",HLOOKUP(1,I$78:K$79,2,FALSE))</f>
        <v>GeB - im Nebenjob: +25,6%</v>
      </c>
    </row>
    <row r="82" spans="9:9" ht="15" customHeight="1" x14ac:dyDescent="0.2">
      <c r="I82" s="488" t="str">
        <f>IF(ISERROR(HLOOKUP(2,I$78:K$79,2,FALSE)),"",HLOOKUP(2,I$78:K$79,2,FALSE))</f>
        <v>SvB: +12,5%</v>
      </c>
    </row>
    <row r="83" spans="9:9" ht="15" customHeight="1" x14ac:dyDescent="0.2">
      <c r="I83" s="488" t="str">
        <f>IF(ISERROR(HLOOKUP(3,I$78:K$79,2,FALSE)),"",HLOOKUP(3,I$78:K$79,2,FALSE))</f>
        <v>GeB - ausschließlich: -8,7%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154866</v>
      </c>
      <c r="E12" s="114">
        <v>155691</v>
      </c>
      <c r="F12" s="114">
        <v>156029</v>
      </c>
      <c r="G12" s="114">
        <v>153437</v>
      </c>
      <c r="H12" s="114">
        <v>152893</v>
      </c>
      <c r="I12" s="115">
        <v>1973</v>
      </c>
      <c r="J12" s="116">
        <v>1.2904449516982466</v>
      </c>
      <c r="N12" s="117"/>
    </row>
    <row r="13" spans="1:15" s="110" customFormat="1" ht="13.5" customHeight="1" x14ac:dyDescent="0.2">
      <c r="A13" s="118" t="s">
        <v>105</v>
      </c>
      <c r="B13" s="119" t="s">
        <v>106</v>
      </c>
      <c r="C13" s="113">
        <v>50.647010964317538</v>
      </c>
      <c r="D13" s="114">
        <v>78435</v>
      </c>
      <c r="E13" s="114">
        <v>79076</v>
      </c>
      <c r="F13" s="114">
        <v>79488</v>
      </c>
      <c r="G13" s="114">
        <v>77977</v>
      </c>
      <c r="H13" s="114">
        <v>77702</v>
      </c>
      <c r="I13" s="115">
        <v>733</v>
      </c>
      <c r="J13" s="116">
        <v>0.94334766157885253</v>
      </c>
    </row>
    <row r="14" spans="1:15" s="110" customFormat="1" ht="13.5" customHeight="1" x14ac:dyDescent="0.2">
      <c r="A14" s="120"/>
      <c r="B14" s="119" t="s">
        <v>107</v>
      </c>
      <c r="C14" s="113">
        <v>49.352989035682462</v>
      </c>
      <c r="D14" s="114">
        <v>76431</v>
      </c>
      <c r="E14" s="114">
        <v>76615</v>
      </c>
      <c r="F14" s="114">
        <v>76541</v>
      </c>
      <c r="G14" s="114">
        <v>75460</v>
      </c>
      <c r="H14" s="114">
        <v>75191</v>
      </c>
      <c r="I14" s="115">
        <v>1240</v>
      </c>
      <c r="J14" s="116">
        <v>1.6491335399183413</v>
      </c>
    </row>
    <row r="15" spans="1:15" s="110" customFormat="1" ht="13.5" customHeight="1" x14ac:dyDescent="0.2">
      <c r="A15" s="118" t="s">
        <v>105</v>
      </c>
      <c r="B15" s="121" t="s">
        <v>108</v>
      </c>
      <c r="C15" s="113">
        <v>10.126173595237173</v>
      </c>
      <c r="D15" s="114">
        <v>15682</v>
      </c>
      <c r="E15" s="114">
        <v>16307</v>
      </c>
      <c r="F15" s="114">
        <v>16583</v>
      </c>
      <c r="G15" s="114">
        <v>14908</v>
      </c>
      <c r="H15" s="114">
        <v>15356</v>
      </c>
      <c r="I15" s="115">
        <v>326</v>
      </c>
      <c r="J15" s="116">
        <v>2.1229486845532692</v>
      </c>
    </row>
    <row r="16" spans="1:15" s="110" customFormat="1" ht="13.5" customHeight="1" x14ac:dyDescent="0.2">
      <c r="A16" s="118"/>
      <c r="B16" s="121" t="s">
        <v>109</v>
      </c>
      <c r="C16" s="113">
        <v>68.157633050508181</v>
      </c>
      <c r="D16" s="114">
        <v>105553</v>
      </c>
      <c r="E16" s="114">
        <v>105975</v>
      </c>
      <c r="F16" s="114">
        <v>106386</v>
      </c>
      <c r="G16" s="114">
        <v>105930</v>
      </c>
      <c r="H16" s="114">
        <v>105672</v>
      </c>
      <c r="I16" s="115">
        <v>-119</v>
      </c>
      <c r="J16" s="116">
        <v>-0.11261261261261261</v>
      </c>
    </row>
    <row r="17" spans="1:10" s="110" customFormat="1" ht="13.5" customHeight="1" x14ac:dyDescent="0.2">
      <c r="A17" s="118"/>
      <c r="B17" s="121" t="s">
        <v>110</v>
      </c>
      <c r="C17" s="113">
        <v>20.396988364134156</v>
      </c>
      <c r="D17" s="114">
        <v>31588</v>
      </c>
      <c r="E17" s="114">
        <v>31350</v>
      </c>
      <c r="F17" s="114">
        <v>31045</v>
      </c>
      <c r="G17" s="114">
        <v>30653</v>
      </c>
      <c r="H17" s="114">
        <v>30022</v>
      </c>
      <c r="I17" s="115">
        <v>1566</v>
      </c>
      <c r="J17" s="116">
        <v>5.2161748051428951</v>
      </c>
    </row>
    <row r="18" spans="1:10" s="110" customFormat="1" ht="13.5" customHeight="1" x14ac:dyDescent="0.2">
      <c r="A18" s="120"/>
      <c r="B18" s="121" t="s">
        <v>111</v>
      </c>
      <c r="C18" s="113">
        <v>1.3192049901204912</v>
      </c>
      <c r="D18" s="114">
        <v>2043</v>
      </c>
      <c r="E18" s="114">
        <v>2059</v>
      </c>
      <c r="F18" s="114">
        <v>2015</v>
      </c>
      <c r="G18" s="114">
        <v>1946</v>
      </c>
      <c r="H18" s="114">
        <v>1843</v>
      </c>
      <c r="I18" s="115">
        <v>200</v>
      </c>
      <c r="J18" s="116">
        <v>10.851871947911015</v>
      </c>
    </row>
    <row r="19" spans="1:10" s="110" customFormat="1" ht="13.5" customHeight="1" x14ac:dyDescent="0.2">
      <c r="A19" s="120"/>
      <c r="B19" s="121" t="s">
        <v>112</v>
      </c>
      <c r="C19" s="113">
        <v>0.37645448323066394</v>
      </c>
      <c r="D19" s="114">
        <v>583</v>
      </c>
      <c r="E19" s="114">
        <v>585</v>
      </c>
      <c r="F19" s="114">
        <v>613</v>
      </c>
      <c r="G19" s="114">
        <v>522</v>
      </c>
      <c r="H19" s="114">
        <v>473</v>
      </c>
      <c r="I19" s="115">
        <v>110</v>
      </c>
      <c r="J19" s="116">
        <v>23.255813953488371</v>
      </c>
    </row>
    <row r="20" spans="1:10" s="110" customFormat="1" ht="13.5" customHeight="1" x14ac:dyDescent="0.2">
      <c r="A20" s="118" t="s">
        <v>113</v>
      </c>
      <c r="B20" s="122" t="s">
        <v>114</v>
      </c>
      <c r="C20" s="113">
        <v>65.647075536270066</v>
      </c>
      <c r="D20" s="114">
        <v>101665</v>
      </c>
      <c r="E20" s="114">
        <v>102597</v>
      </c>
      <c r="F20" s="114">
        <v>103191</v>
      </c>
      <c r="G20" s="114">
        <v>100951</v>
      </c>
      <c r="H20" s="114">
        <v>101262</v>
      </c>
      <c r="I20" s="115">
        <v>403</v>
      </c>
      <c r="J20" s="116">
        <v>0.39797752365151784</v>
      </c>
    </row>
    <row r="21" spans="1:10" s="110" customFormat="1" ht="13.5" customHeight="1" x14ac:dyDescent="0.2">
      <c r="A21" s="120"/>
      <c r="B21" s="122" t="s">
        <v>115</v>
      </c>
      <c r="C21" s="113">
        <v>34.352924463729934</v>
      </c>
      <c r="D21" s="114">
        <v>53201</v>
      </c>
      <c r="E21" s="114">
        <v>53094</v>
      </c>
      <c r="F21" s="114">
        <v>52838</v>
      </c>
      <c r="G21" s="114">
        <v>52486</v>
      </c>
      <c r="H21" s="114">
        <v>51631</v>
      </c>
      <c r="I21" s="115">
        <v>1570</v>
      </c>
      <c r="J21" s="116">
        <v>3.0408088164087466</v>
      </c>
    </row>
    <row r="22" spans="1:10" s="110" customFormat="1" ht="13.5" customHeight="1" x14ac:dyDescent="0.2">
      <c r="A22" s="118" t="s">
        <v>113</v>
      </c>
      <c r="B22" s="122" t="s">
        <v>116</v>
      </c>
      <c r="C22" s="113">
        <v>93.768160861648141</v>
      </c>
      <c r="D22" s="114">
        <v>145215</v>
      </c>
      <c r="E22" s="114">
        <v>145972</v>
      </c>
      <c r="F22" s="114">
        <v>146475</v>
      </c>
      <c r="G22" s="114">
        <v>144020</v>
      </c>
      <c r="H22" s="114">
        <v>143803</v>
      </c>
      <c r="I22" s="115">
        <v>1412</v>
      </c>
      <c r="J22" s="116">
        <v>0.98189884772918512</v>
      </c>
    </row>
    <row r="23" spans="1:10" s="110" customFormat="1" ht="13.5" customHeight="1" x14ac:dyDescent="0.2">
      <c r="A23" s="123"/>
      <c r="B23" s="124" t="s">
        <v>117</v>
      </c>
      <c r="C23" s="125">
        <v>6.1724329420273012</v>
      </c>
      <c r="D23" s="114">
        <v>9559</v>
      </c>
      <c r="E23" s="114">
        <v>9627</v>
      </c>
      <c r="F23" s="114">
        <v>9461</v>
      </c>
      <c r="G23" s="114">
        <v>9305</v>
      </c>
      <c r="H23" s="114">
        <v>8995</v>
      </c>
      <c r="I23" s="115">
        <v>564</v>
      </c>
      <c r="J23" s="116">
        <v>6.2701500833796553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36698</v>
      </c>
      <c r="E26" s="114">
        <v>38308</v>
      </c>
      <c r="F26" s="114">
        <v>38582</v>
      </c>
      <c r="G26" s="114">
        <v>39098</v>
      </c>
      <c r="H26" s="140">
        <v>37869</v>
      </c>
      <c r="I26" s="115">
        <v>-1171</v>
      </c>
      <c r="J26" s="116">
        <v>-3.092239034566532</v>
      </c>
    </row>
    <row r="27" spans="1:10" s="110" customFormat="1" ht="13.5" customHeight="1" x14ac:dyDescent="0.2">
      <c r="A27" s="118" t="s">
        <v>105</v>
      </c>
      <c r="B27" s="119" t="s">
        <v>106</v>
      </c>
      <c r="C27" s="113">
        <v>43.460134067251623</v>
      </c>
      <c r="D27" s="115">
        <v>15949</v>
      </c>
      <c r="E27" s="114">
        <v>16610</v>
      </c>
      <c r="F27" s="114">
        <v>16761</v>
      </c>
      <c r="G27" s="114">
        <v>16858</v>
      </c>
      <c r="H27" s="140">
        <v>16193</v>
      </c>
      <c r="I27" s="115">
        <v>-244</v>
      </c>
      <c r="J27" s="116">
        <v>-1.5068239362687581</v>
      </c>
    </row>
    <row r="28" spans="1:10" s="110" customFormat="1" ht="13.5" customHeight="1" x14ac:dyDescent="0.2">
      <c r="A28" s="120"/>
      <c r="B28" s="119" t="s">
        <v>107</v>
      </c>
      <c r="C28" s="113">
        <v>56.539865932748377</v>
      </c>
      <c r="D28" s="115">
        <v>20749</v>
      </c>
      <c r="E28" s="114">
        <v>21698</v>
      </c>
      <c r="F28" s="114">
        <v>21821</v>
      </c>
      <c r="G28" s="114">
        <v>22240</v>
      </c>
      <c r="H28" s="140">
        <v>21676</v>
      </c>
      <c r="I28" s="115">
        <v>-927</v>
      </c>
      <c r="J28" s="116">
        <v>-4.2766193024543275</v>
      </c>
    </row>
    <row r="29" spans="1:10" s="110" customFormat="1" ht="13.5" customHeight="1" x14ac:dyDescent="0.2">
      <c r="A29" s="118" t="s">
        <v>105</v>
      </c>
      <c r="B29" s="121" t="s">
        <v>108</v>
      </c>
      <c r="C29" s="113">
        <v>24.137555180118806</v>
      </c>
      <c r="D29" s="115">
        <v>8858</v>
      </c>
      <c r="E29" s="114">
        <v>9358</v>
      </c>
      <c r="F29" s="114">
        <v>9355</v>
      </c>
      <c r="G29" s="114">
        <v>9706</v>
      </c>
      <c r="H29" s="140">
        <v>9026</v>
      </c>
      <c r="I29" s="115">
        <v>-168</v>
      </c>
      <c r="J29" s="116">
        <v>-1.8612896077996899</v>
      </c>
    </row>
    <row r="30" spans="1:10" s="110" customFormat="1" ht="13.5" customHeight="1" x14ac:dyDescent="0.2">
      <c r="A30" s="118"/>
      <c r="B30" s="121" t="s">
        <v>109</v>
      </c>
      <c r="C30" s="113">
        <v>45.950733009973298</v>
      </c>
      <c r="D30" s="115">
        <v>16863</v>
      </c>
      <c r="E30" s="114">
        <v>17708</v>
      </c>
      <c r="F30" s="114">
        <v>17897</v>
      </c>
      <c r="G30" s="114">
        <v>18187</v>
      </c>
      <c r="H30" s="140">
        <v>17921</v>
      </c>
      <c r="I30" s="115">
        <v>-1058</v>
      </c>
      <c r="J30" s="116">
        <v>-5.903688410244964</v>
      </c>
    </row>
    <row r="31" spans="1:10" s="110" customFormat="1" ht="13.5" customHeight="1" x14ac:dyDescent="0.2">
      <c r="A31" s="118"/>
      <c r="B31" s="121" t="s">
        <v>110</v>
      </c>
      <c r="C31" s="113">
        <v>16.706632514033462</v>
      </c>
      <c r="D31" s="115">
        <v>6131</v>
      </c>
      <c r="E31" s="114">
        <v>6275</v>
      </c>
      <c r="F31" s="114">
        <v>6311</v>
      </c>
      <c r="G31" s="114">
        <v>6253</v>
      </c>
      <c r="H31" s="140">
        <v>6153</v>
      </c>
      <c r="I31" s="115">
        <v>-22</v>
      </c>
      <c r="J31" s="116">
        <v>-0.35754916300991385</v>
      </c>
    </row>
    <row r="32" spans="1:10" s="110" customFormat="1" ht="13.5" customHeight="1" x14ac:dyDescent="0.2">
      <c r="A32" s="120"/>
      <c r="B32" s="121" t="s">
        <v>111</v>
      </c>
      <c r="C32" s="113">
        <v>13.205079295874434</v>
      </c>
      <c r="D32" s="115">
        <v>4846</v>
      </c>
      <c r="E32" s="114">
        <v>4967</v>
      </c>
      <c r="F32" s="114">
        <v>5019</v>
      </c>
      <c r="G32" s="114">
        <v>4952</v>
      </c>
      <c r="H32" s="140">
        <v>4769</v>
      </c>
      <c r="I32" s="115">
        <v>77</v>
      </c>
      <c r="J32" s="116">
        <v>1.6145942545607046</v>
      </c>
    </row>
    <row r="33" spans="1:10" s="110" customFormat="1" ht="13.5" customHeight="1" x14ac:dyDescent="0.2">
      <c r="A33" s="120"/>
      <c r="B33" s="121" t="s">
        <v>112</v>
      </c>
      <c r="C33" s="113">
        <v>1.2234999182516759</v>
      </c>
      <c r="D33" s="115">
        <v>449</v>
      </c>
      <c r="E33" s="114">
        <v>465</v>
      </c>
      <c r="F33" s="114">
        <v>478</v>
      </c>
      <c r="G33" s="114">
        <v>386</v>
      </c>
      <c r="H33" s="140">
        <v>386</v>
      </c>
      <c r="I33" s="115">
        <v>63</v>
      </c>
      <c r="J33" s="116">
        <v>16.321243523316063</v>
      </c>
    </row>
    <row r="34" spans="1:10" s="110" customFormat="1" ht="13.5" customHeight="1" x14ac:dyDescent="0.2">
      <c r="A34" s="118" t="s">
        <v>113</v>
      </c>
      <c r="B34" s="122" t="s">
        <v>116</v>
      </c>
      <c r="C34" s="113">
        <v>91.30197830944465</v>
      </c>
      <c r="D34" s="115">
        <v>33506</v>
      </c>
      <c r="E34" s="114">
        <v>34991</v>
      </c>
      <c r="F34" s="114">
        <v>35254</v>
      </c>
      <c r="G34" s="114">
        <v>35728</v>
      </c>
      <c r="H34" s="140">
        <v>34638</v>
      </c>
      <c r="I34" s="115">
        <v>-1132</v>
      </c>
      <c r="J34" s="116">
        <v>-3.2680870720018476</v>
      </c>
    </row>
    <row r="35" spans="1:10" s="110" customFormat="1" ht="13.5" customHeight="1" x14ac:dyDescent="0.2">
      <c r="A35" s="118"/>
      <c r="B35" s="119" t="s">
        <v>117</v>
      </c>
      <c r="C35" s="113">
        <v>8.3764782821952153</v>
      </c>
      <c r="D35" s="115">
        <v>3074</v>
      </c>
      <c r="E35" s="114">
        <v>3185</v>
      </c>
      <c r="F35" s="114">
        <v>3202</v>
      </c>
      <c r="G35" s="114">
        <v>3235</v>
      </c>
      <c r="H35" s="140">
        <v>3118</v>
      </c>
      <c r="I35" s="115">
        <v>-44</v>
      </c>
      <c r="J35" s="116">
        <v>-1.4111610006414368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24457</v>
      </c>
      <c r="E37" s="114">
        <v>25508</v>
      </c>
      <c r="F37" s="114">
        <v>25495</v>
      </c>
      <c r="G37" s="114">
        <v>26408</v>
      </c>
      <c r="H37" s="140">
        <v>25705</v>
      </c>
      <c r="I37" s="115">
        <v>-1248</v>
      </c>
      <c r="J37" s="116">
        <v>-4.8550865590352075</v>
      </c>
    </row>
    <row r="38" spans="1:10" s="110" customFormat="1" ht="13.5" customHeight="1" x14ac:dyDescent="0.2">
      <c r="A38" s="118" t="s">
        <v>105</v>
      </c>
      <c r="B38" s="119" t="s">
        <v>106</v>
      </c>
      <c r="C38" s="113">
        <v>43.672568180888909</v>
      </c>
      <c r="D38" s="115">
        <v>10681</v>
      </c>
      <c r="E38" s="114">
        <v>11040</v>
      </c>
      <c r="F38" s="114">
        <v>11057</v>
      </c>
      <c r="G38" s="114">
        <v>11415</v>
      </c>
      <c r="H38" s="140">
        <v>11036</v>
      </c>
      <c r="I38" s="115">
        <v>-355</v>
      </c>
      <c r="J38" s="116">
        <v>-3.2167451975353387</v>
      </c>
    </row>
    <row r="39" spans="1:10" s="110" customFormat="1" ht="13.5" customHeight="1" x14ac:dyDescent="0.2">
      <c r="A39" s="120"/>
      <c r="B39" s="119" t="s">
        <v>107</v>
      </c>
      <c r="C39" s="113">
        <v>56.327431819111091</v>
      </c>
      <c r="D39" s="115">
        <v>13776</v>
      </c>
      <c r="E39" s="114">
        <v>14468</v>
      </c>
      <c r="F39" s="114">
        <v>14438</v>
      </c>
      <c r="G39" s="114">
        <v>14993</v>
      </c>
      <c r="H39" s="140">
        <v>14669</v>
      </c>
      <c r="I39" s="115">
        <v>-893</v>
      </c>
      <c r="J39" s="116">
        <v>-6.0876678710205194</v>
      </c>
    </row>
    <row r="40" spans="1:10" s="110" customFormat="1" ht="13.5" customHeight="1" x14ac:dyDescent="0.2">
      <c r="A40" s="118" t="s">
        <v>105</v>
      </c>
      <c r="B40" s="121" t="s">
        <v>108</v>
      </c>
      <c r="C40" s="113">
        <v>30.424827247822709</v>
      </c>
      <c r="D40" s="115">
        <v>7441</v>
      </c>
      <c r="E40" s="114">
        <v>7831</v>
      </c>
      <c r="F40" s="114">
        <v>7729</v>
      </c>
      <c r="G40" s="114">
        <v>8273</v>
      </c>
      <c r="H40" s="140">
        <v>7641</v>
      </c>
      <c r="I40" s="115">
        <v>-200</v>
      </c>
      <c r="J40" s="116">
        <v>-2.6174584478471403</v>
      </c>
    </row>
    <row r="41" spans="1:10" s="110" customFormat="1" ht="13.5" customHeight="1" x14ac:dyDescent="0.2">
      <c r="A41" s="118"/>
      <c r="B41" s="121" t="s">
        <v>109</v>
      </c>
      <c r="C41" s="113">
        <v>34.497280942061579</v>
      </c>
      <c r="D41" s="115">
        <v>8437</v>
      </c>
      <c r="E41" s="114">
        <v>8871</v>
      </c>
      <c r="F41" s="114">
        <v>8904</v>
      </c>
      <c r="G41" s="114">
        <v>9352</v>
      </c>
      <c r="H41" s="140">
        <v>9439</v>
      </c>
      <c r="I41" s="115">
        <v>-1002</v>
      </c>
      <c r="J41" s="116">
        <v>-10.615531306282445</v>
      </c>
    </row>
    <row r="42" spans="1:10" s="110" customFormat="1" ht="13.5" customHeight="1" x14ac:dyDescent="0.2">
      <c r="A42" s="118"/>
      <c r="B42" s="121" t="s">
        <v>110</v>
      </c>
      <c r="C42" s="113">
        <v>15.807335323220347</v>
      </c>
      <c r="D42" s="115">
        <v>3866</v>
      </c>
      <c r="E42" s="114">
        <v>3981</v>
      </c>
      <c r="F42" s="114">
        <v>3999</v>
      </c>
      <c r="G42" s="114">
        <v>3987</v>
      </c>
      <c r="H42" s="140">
        <v>4003</v>
      </c>
      <c r="I42" s="115">
        <v>-137</v>
      </c>
      <c r="J42" s="116">
        <v>-3.4224331751186612</v>
      </c>
    </row>
    <row r="43" spans="1:10" s="110" customFormat="1" ht="13.5" customHeight="1" x14ac:dyDescent="0.2">
      <c r="A43" s="120"/>
      <c r="B43" s="121" t="s">
        <v>111</v>
      </c>
      <c r="C43" s="113">
        <v>19.270556486895366</v>
      </c>
      <c r="D43" s="115">
        <v>4713</v>
      </c>
      <c r="E43" s="114">
        <v>4825</v>
      </c>
      <c r="F43" s="114">
        <v>4863</v>
      </c>
      <c r="G43" s="114">
        <v>4796</v>
      </c>
      <c r="H43" s="140">
        <v>4622</v>
      </c>
      <c r="I43" s="115">
        <v>91</v>
      </c>
      <c r="J43" s="116">
        <v>1.9688446559930766</v>
      </c>
    </row>
    <row r="44" spans="1:10" s="110" customFormat="1" ht="13.5" customHeight="1" x14ac:dyDescent="0.2">
      <c r="A44" s="120"/>
      <c r="B44" s="121" t="s">
        <v>112</v>
      </c>
      <c r="C44" s="113">
        <v>1.6723228523531095</v>
      </c>
      <c r="D44" s="115">
        <v>409</v>
      </c>
      <c r="E44" s="114">
        <v>428</v>
      </c>
      <c r="F44" s="114">
        <v>434</v>
      </c>
      <c r="G44" s="114">
        <v>349</v>
      </c>
      <c r="H44" s="140">
        <v>353</v>
      </c>
      <c r="I44" s="115">
        <v>56</v>
      </c>
      <c r="J44" s="116">
        <v>15.864022662889518</v>
      </c>
    </row>
    <row r="45" spans="1:10" s="110" customFormat="1" ht="13.5" customHeight="1" x14ac:dyDescent="0.2">
      <c r="A45" s="118" t="s">
        <v>113</v>
      </c>
      <c r="B45" s="122" t="s">
        <v>116</v>
      </c>
      <c r="C45" s="113">
        <v>91.029153207670603</v>
      </c>
      <c r="D45" s="115">
        <v>22263</v>
      </c>
      <c r="E45" s="114">
        <v>23209</v>
      </c>
      <c r="F45" s="114">
        <v>23194</v>
      </c>
      <c r="G45" s="114">
        <v>24019</v>
      </c>
      <c r="H45" s="140">
        <v>23368</v>
      </c>
      <c r="I45" s="115">
        <v>-1105</v>
      </c>
      <c r="J45" s="116">
        <v>-4.7286888052036975</v>
      </c>
    </row>
    <row r="46" spans="1:10" s="110" customFormat="1" ht="13.5" customHeight="1" x14ac:dyDescent="0.2">
      <c r="A46" s="118"/>
      <c r="B46" s="119" t="s">
        <v>117</v>
      </c>
      <c r="C46" s="113">
        <v>8.4965449564541853</v>
      </c>
      <c r="D46" s="115">
        <v>2078</v>
      </c>
      <c r="E46" s="114">
        <v>2173</v>
      </c>
      <c r="F46" s="114">
        <v>2180</v>
      </c>
      <c r="G46" s="114">
        <v>2259</v>
      </c>
      <c r="H46" s="140">
        <v>2227</v>
      </c>
      <c r="I46" s="115">
        <v>-149</v>
      </c>
      <c r="J46" s="116">
        <v>-6.6906151773686577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12241</v>
      </c>
      <c r="E48" s="114">
        <v>12800</v>
      </c>
      <c r="F48" s="114">
        <v>13087</v>
      </c>
      <c r="G48" s="114">
        <v>12690</v>
      </c>
      <c r="H48" s="140">
        <v>12164</v>
      </c>
      <c r="I48" s="115">
        <v>77</v>
      </c>
      <c r="J48" s="116">
        <v>0.63301545544228877</v>
      </c>
    </row>
    <row r="49" spans="1:12" s="110" customFormat="1" ht="13.5" customHeight="1" x14ac:dyDescent="0.2">
      <c r="A49" s="118" t="s">
        <v>105</v>
      </c>
      <c r="B49" s="119" t="s">
        <v>106</v>
      </c>
      <c r="C49" s="113">
        <v>43.035699697737115</v>
      </c>
      <c r="D49" s="115">
        <v>5268</v>
      </c>
      <c r="E49" s="114">
        <v>5570</v>
      </c>
      <c r="F49" s="114">
        <v>5704</v>
      </c>
      <c r="G49" s="114">
        <v>5443</v>
      </c>
      <c r="H49" s="140">
        <v>5157</v>
      </c>
      <c r="I49" s="115">
        <v>111</v>
      </c>
      <c r="J49" s="116">
        <v>2.1524141942990109</v>
      </c>
    </row>
    <row r="50" spans="1:12" s="110" customFormat="1" ht="13.5" customHeight="1" x14ac:dyDescent="0.2">
      <c r="A50" s="120"/>
      <c r="B50" s="119" t="s">
        <v>107</v>
      </c>
      <c r="C50" s="113">
        <v>56.964300302262885</v>
      </c>
      <c r="D50" s="115">
        <v>6973</v>
      </c>
      <c r="E50" s="114">
        <v>7230</v>
      </c>
      <c r="F50" s="114">
        <v>7383</v>
      </c>
      <c r="G50" s="114">
        <v>7247</v>
      </c>
      <c r="H50" s="140">
        <v>7007</v>
      </c>
      <c r="I50" s="115">
        <v>-34</v>
      </c>
      <c r="J50" s="116">
        <v>-0.48522905665762811</v>
      </c>
    </row>
    <row r="51" spans="1:12" s="110" customFormat="1" ht="13.5" customHeight="1" x14ac:dyDescent="0.2">
      <c r="A51" s="118" t="s">
        <v>105</v>
      </c>
      <c r="B51" s="121" t="s">
        <v>108</v>
      </c>
      <c r="C51" s="113">
        <v>11.575851646107344</v>
      </c>
      <c r="D51" s="115">
        <v>1417</v>
      </c>
      <c r="E51" s="114">
        <v>1527</v>
      </c>
      <c r="F51" s="114">
        <v>1626</v>
      </c>
      <c r="G51" s="114">
        <v>1433</v>
      </c>
      <c r="H51" s="140">
        <v>1385</v>
      </c>
      <c r="I51" s="115">
        <v>32</v>
      </c>
      <c r="J51" s="116">
        <v>2.3104693140794224</v>
      </c>
    </row>
    <row r="52" spans="1:12" s="110" customFormat="1" ht="13.5" customHeight="1" x14ac:dyDescent="0.2">
      <c r="A52" s="118"/>
      <c r="B52" s="121" t="s">
        <v>109</v>
      </c>
      <c r="C52" s="113">
        <v>68.834245568172534</v>
      </c>
      <c r="D52" s="115">
        <v>8426</v>
      </c>
      <c r="E52" s="114">
        <v>8837</v>
      </c>
      <c r="F52" s="114">
        <v>8993</v>
      </c>
      <c r="G52" s="114">
        <v>8835</v>
      </c>
      <c r="H52" s="140">
        <v>8482</v>
      </c>
      <c r="I52" s="115">
        <v>-56</v>
      </c>
      <c r="J52" s="116">
        <v>-0.66022164583824572</v>
      </c>
    </row>
    <row r="53" spans="1:12" s="110" customFormat="1" ht="13.5" customHeight="1" x14ac:dyDescent="0.2">
      <c r="A53" s="118"/>
      <c r="B53" s="121" t="s">
        <v>110</v>
      </c>
      <c r="C53" s="113">
        <v>18.503390245894945</v>
      </c>
      <c r="D53" s="115">
        <v>2265</v>
      </c>
      <c r="E53" s="114">
        <v>2294</v>
      </c>
      <c r="F53" s="114">
        <v>2312</v>
      </c>
      <c r="G53" s="114">
        <v>2266</v>
      </c>
      <c r="H53" s="140">
        <v>2150</v>
      </c>
      <c r="I53" s="115">
        <v>115</v>
      </c>
      <c r="J53" s="116">
        <v>5.3488372093023253</v>
      </c>
    </row>
    <row r="54" spans="1:12" s="110" customFormat="1" ht="13.5" customHeight="1" x14ac:dyDescent="0.2">
      <c r="A54" s="120"/>
      <c r="B54" s="121" t="s">
        <v>111</v>
      </c>
      <c r="C54" s="113">
        <v>1.0865125398251776</v>
      </c>
      <c r="D54" s="115">
        <v>133</v>
      </c>
      <c r="E54" s="114">
        <v>142</v>
      </c>
      <c r="F54" s="114">
        <v>156</v>
      </c>
      <c r="G54" s="114">
        <v>156</v>
      </c>
      <c r="H54" s="140">
        <v>147</v>
      </c>
      <c r="I54" s="115">
        <v>-14</v>
      </c>
      <c r="J54" s="116">
        <v>-9.5238095238095237</v>
      </c>
    </row>
    <row r="55" spans="1:12" s="110" customFormat="1" ht="13.5" customHeight="1" x14ac:dyDescent="0.2">
      <c r="A55" s="120"/>
      <c r="B55" s="121" t="s">
        <v>112</v>
      </c>
      <c r="C55" s="113">
        <v>0.32677068866922637</v>
      </c>
      <c r="D55" s="115">
        <v>40</v>
      </c>
      <c r="E55" s="114">
        <v>37</v>
      </c>
      <c r="F55" s="114">
        <v>44</v>
      </c>
      <c r="G55" s="114">
        <v>37</v>
      </c>
      <c r="H55" s="140">
        <v>33</v>
      </c>
      <c r="I55" s="115">
        <v>7</v>
      </c>
      <c r="J55" s="116">
        <v>21.212121212121211</v>
      </c>
    </row>
    <row r="56" spans="1:12" s="110" customFormat="1" ht="13.5" customHeight="1" x14ac:dyDescent="0.2">
      <c r="A56" s="118" t="s">
        <v>113</v>
      </c>
      <c r="B56" s="122" t="s">
        <v>116</v>
      </c>
      <c r="C56" s="113">
        <v>91.847071317702799</v>
      </c>
      <c r="D56" s="115">
        <v>11243</v>
      </c>
      <c r="E56" s="114">
        <v>11782</v>
      </c>
      <c r="F56" s="114">
        <v>12060</v>
      </c>
      <c r="G56" s="114">
        <v>11709</v>
      </c>
      <c r="H56" s="140">
        <v>11270</v>
      </c>
      <c r="I56" s="115">
        <v>-27</v>
      </c>
      <c r="J56" s="116">
        <v>-0.23957409050576753</v>
      </c>
    </row>
    <row r="57" spans="1:12" s="110" customFormat="1" ht="13.5" customHeight="1" x14ac:dyDescent="0.2">
      <c r="A57" s="142"/>
      <c r="B57" s="124" t="s">
        <v>117</v>
      </c>
      <c r="C57" s="125">
        <v>8.1365901478637372</v>
      </c>
      <c r="D57" s="143">
        <v>996</v>
      </c>
      <c r="E57" s="144">
        <v>1012</v>
      </c>
      <c r="F57" s="144">
        <v>1022</v>
      </c>
      <c r="G57" s="144">
        <v>976</v>
      </c>
      <c r="H57" s="145">
        <v>891</v>
      </c>
      <c r="I57" s="143">
        <v>105</v>
      </c>
      <c r="J57" s="146">
        <v>11.784511784511784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154866</v>
      </c>
      <c r="E12" s="236">
        <v>155691</v>
      </c>
      <c r="F12" s="114">
        <v>156029</v>
      </c>
      <c r="G12" s="114">
        <v>153437</v>
      </c>
      <c r="H12" s="140">
        <v>152893</v>
      </c>
      <c r="I12" s="115">
        <v>1973</v>
      </c>
      <c r="J12" s="116">
        <v>1.2904449516982466</v>
      </c>
    </row>
    <row r="13" spans="1:15" s="110" customFormat="1" ht="12" customHeight="1" x14ac:dyDescent="0.2">
      <c r="A13" s="118" t="s">
        <v>105</v>
      </c>
      <c r="B13" s="119" t="s">
        <v>106</v>
      </c>
      <c r="C13" s="113">
        <v>50.647010964317538</v>
      </c>
      <c r="D13" s="115">
        <v>78435</v>
      </c>
      <c r="E13" s="114">
        <v>79076</v>
      </c>
      <c r="F13" s="114">
        <v>79488</v>
      </c>
      <c r="G13" s="114">
        <v>77977</v>
      </c>
      <c r="H13" s="140">
        <v>77702</v>
      </c>
      <c r="I13" s="115">
        <v>733</v>
      </c>
      <c r="J13" s="116">
        <v>0.94334766157885253</v>
      </c>
    </row>
    <row r="14" spans="1:15" s="110" customFormat="1" ht="12" customHeight="1" x14ac:dyDescent="0.2">
      <c r="A14" s="118"/>
      <c r="B14" s="119" t="s">
        <v>107</v>
      </c>
      <c r="C14" s="113">
        <v>49.352989035682462</v>
      </c>
      <c r="D14" s="115">
        <v>76431</v>
      </c>
      <c r="E14" s="114">
        <v>76615</v>
      </c>
      <c r="F14" s="114">
        <v>76541</v>
      </c>
      <c r="G14" s="114">
        <v>75460</v>
      </c>
      <c r="H14" s="140">
        <v>75191</v>
      </c>
      <c r="I14" s="115">
        <v>1240</v>
      </c>
      <c r="J14" s="116">
        <v>1.6491335399183413</v>
      </c>
    </row>
    <row r="15" spans="1:15" s="110" customFormat="1" ht="12" customHeight="1" x14ac:dyDescent="0.2">
      <c r="A15" s="118" t="s">
        <v>105</v>
      </c>
      <c r="B15" s="121" t="s">
        <v>108</v>
      </c>
      <c r="C15" s="113">
        <v>10.126173595237173</v>
      </c>
      <c r="D15" s="115">
        <v>15682</v>
      </c>
      <c r="E15" s="114">
        <v>16307</v>
      </c>
      <c r="F15" s="114">
        <v>16583</v>
      </c>
      <c r="G15" s="114">
        <v>14908</v>
      </c>
      <c r="H15" s="140">
        <v>15356</v>
      </c>
      <c r="I15" s="115">
        <v>326</v>
      </c>
      <c r="J15" s="116">
        <v>2.1229486845532692</v>
      </c>
    </row>
    <row r="16" spans="1:15" s="110" customFormat="1" ht="12" customHeight="1" x14ac:dyDescent="0.2">
      <c r="A16" s="118"/>
      <c r="B16" s="121" t="s">
        <v>109</v>
      </c>
      <c r="C16" s="113">
        <v>68.157633050508181</v>
      </c>
      <c r="D16" s="115">
        <v>105553</v>
      </c>
      <c r="E16" s="114">
        <v>105975</v>
      </c>
      <c r="F16" s="114">
        <v>106386</v>
      </c>
      <c r="G16" s="114">
        <v>105930</v>
      </c>
      <c r="H16" s="140">
        <v>105672</v>
      </c>
      <c r="I16" s="115">
        <v>-119</v>
      </c>
      <c r="J16" s="116">
        <v>-0.11261261261261261</v>
      </c>
    </row>
    <row r="17" spans="1:10" s="110" customFormat="1" ht="12" customHeight="1" x14ac:dyDescent="0.2">
      <c r="A17" s="118"/>
      <c r="B17" s="121" t="s">
        <v>110</v>
      </c>
      <c r="C17" s="113">
        <v>20.396988364134156</v>
      </c>
      <c r="D17" s="115">
        <v>31588</v>
      </c>
      <c r="E17" s="114">
        <v>31350</v>
      </c>
      <c r="F17" s="114">
        <v>31045</v>
      </c>
      <c r="G17" s="114">
        <v>30653</v>
      </c>
      <c r="H17" s="140">
        <v>30022</v>
      </c>
      <c r="I17" s="115">
        <v>1566</v>
      </c>
      <c r="J17" s="116">
        <v>5.2161748051428951</v>
      </c>
    </row>
    <row r="18" spans="1:10" s="110" customFormat="1" ht="12" customHeight="1" x14ac:dyDescent="0.2">
      <c r="A18" s="120"/>
      <c r="B18" s="121" t="s">
        <v>111</v>
      </c>
      <c r="C18" s="113">
        <v>1.3192049901204912</v>
      </c>
      <c r="D18" s="115">
        <v>2043</v>
      </c>
      <c r="E18" s="114">
        <v>2059</v>
      </c>
      <c r="F18" s="114">
        <v>2015</v>
      </c>
      <c r="G18" s="114">
        <v>1946</v>
      </c>
      <c r="H18" s="140">
        <v>1843</v>
      </c>
      <c r="I18" s="115">
        <v>200</v>
      </c>
      <c r="J18" s="116">
        <v>10.851871947911015</v>
      </c>
    </row>
    <row r="19" spans="1:10" s="110" customFormat="1" ht="12" customHeight="1" x14ac:dyDescent="0.2">
      <c r="A19" s="120"/>
      <c r="B19" s="121" t="s">
        <v>112</v>
      </c>
      <c r="C19" s="113">
        <v>0.37645448323066394</v>
      </c>
      <c r="D19" s="115">
        <v>583</v>
      </c>
      <c r="E19" s="114">
        <v>585</v>
      </c>
      <c r="F19" s="114">
        <v>613</v>
      </c>
      <c r="G19" s="114">
        <v>522</v>
      </c>
      <c r="H19" s="140">
        <v>473</v>
      </c>
      <c r="I19" s="115">
        <v>110</v>
      </c>
      <c r="J19" s="116">
        <v>23.255813953488371</v>
      </c>
    </row>
    <row r="20" spans="1:10" s="110" customFormat="1" ht="12" customHeight="1" x14ac:dyDescent="0.2">
      <c r="A20" s="118" t="s">
        <v>113</v>
      </c>
      <c r="B20" s="119" t="s">
        <v>181</v>
      </c>
      <c r="C20" s="113">
        <v>65.647075536270066</v>
      </c>
      <c r="D20" s="115">
        <v>101665</v>
      </c>
      <c r="E20" s="114">
        <v>102597</v>
      </c>
      <c r="F20" s="114">
        <v>103191</v>
      </c>
      <c r="G20" s="114">
        <v>100951</v>
      </c>
      <c r="H20" s="140">
        <v>101262</v>
      </c>
      <c r="I20" s="115">
        <v>403</v>
      </c>
      <c r="J20" s="116">
        <v>0.39797752365151784</v>
      </c>
    </row>
    <row r="21" spans="1:10" s="110" customFormat="1" ht="12" customHeight="1" x14ac:dyDescent="0.2">
      <c r="A21" s="118"/>
      <c r="B21" s="119" t="s">
        <v>182</v>
      </c>
      <c r="C21" s="113">
        <v>34.352924463729934</v>
      </c>
      <c r="D21" s="115">
        <v>53201</v>
      </c>
      <c r="E21" s="114">
        <v>53094</v>
      </c>
      <c r="F21" s="114">
        <v>52838</v>
      </c>
      <c r="G21" s="114">
        <v>52486</v>
      </c>
      <c r="H21" s="140">
        <v>51631</v>
      </c>
      <c r="I21" s="115">
        <v>1570</v>
      </c>
      <c r="J21" s="116">
        <v>3.0408088164087466</v>
      </c>
    </row>
    <row r="22" spans="1:10" s="110" customFormat="1" ht="12" customHeight="1" x14ac:dyDescent="0.2">
      <c r="A22" s="118" t="s">
        <v>113</v>
      </c>
      <c r="B22" s="119" t="s">
        <v>116</v>
      </c>
      <c r="C22" s="113">
        <v>93.768160861648141</v>
      </c>
      <c r="D22" s="115">
        <v>145215</v>
      </c>
      <c r="E22" s="114">
        <v>145972</v>
      </c>
      <c r="F22" s="114">
        <v>146475</v>
      </c>
      <c r="G22" s="114">
        <v>144020</v>
      </c>
      <c r="H22" s="140">
        <v>143803</v>
      </c>
      <c r="I22" s="115">
        <v>1412</v>
      </c>
      <c r="J22" s="116">
        <v>0.98189884772918512</v>
      </c>
    </row>
    <row r="23" spans="1:10" s="110" customFormat="1" ht="12" customHeight="1" x14ac:dyDescent="0.2">
      <c r="A23" s="118"/>
      <c r="B23" s="119" t="s">
        <v>117</v>
      </c>
      <c r="C23" s="113">
        <v>6.1724329420273012</v>
      </c>
      <c r="D23" s="115">
        <v>9559</v>
      </c>
      <c r="E23" s="114">
        <v>9627</v>
      </c>
      <c r="F23" s="114">
        <v>9461</v>
      </c>
      <c r="G23" s="114">
        <v>9305</v>
      </c>
      <c r="H23" s="140">
        <v>8995</v>
      </c>
      <c r="I23" s="115">
        <v>564</v>
      </c>
      <c r="J23" s="116">
        <v>6.2701500833796553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2595763</v>
      </c>
      <c r="E25" s="236">
        <v>2601084</v>
      </c>
      <c r="F25" s="236">
        <v>2621479</v>
      </c>
      <c r="G25" s="236">
        <v>2575092</v>
      </c>
      <c r="H25" s="241">
        <v>2557830</v>
      </c>
      <c r="I25" s="235">
        <v>37933</v>
      </c>
      <c r="J25" s="116">
        <v>1.4830148993482757</v>
      </c>
    </row>
    <row r="26" spans="1:10" s="110" customFormat="1" ht="12" customHeight="1" x14ac:dyDescent="0.2">
      <c r="A26" s="118" t="s">
        <v>105</v>
      </c>
      <c r="B26" s="119" t="s">
        <v>106</v>
      </c>
      <c r="C26" s="113">
        <v>52.120243643198549</v>
      </c>
      <c r="D26" s="115">
        <v>1352918</v>
      </c>
      <c r="E26" s="114">
        <v>1355495</v>
      </c>
      <c r="F26" s="114">
        <v>1369250</v>
      </c>
      <c r="G26" s="114">
        <v>1343408</v>
      </c>
      <c r="H26" s="140">
        <v>1331957</v>
      </c>
      <c r="I26" s="115">
        <v>20961</v>
      </c>
      <c r="J26" s="116">
        <v>1.5736994512585616</v>
      </c>
    </row>
    <row r="27" spans="1:10" s="110" customFormat="1" ht="12" customHeight="1" x14ac:dyDescent="0.2">
      <c r="A27" s="118"/>
      <c r="B27" s="119" t="s">
        <v>107</v>
      </c>
      <c r="C27" s="113">
        <v>47.879756356801451</v>
      </c>
      <c r="D27" s="115">
        <v>1242845</v>
      </c>
      <c r="E27" s="114">
        <v>1245589</v>
      </c>
      <c r="F27" s="114">
        <v>1252229</v>
      </c>
      <c r="G27" s="114">
        <v>1231684</v>
      </c>
      <c r="H27" s="140">
        <v>1225873</v>
      </c>
      <c r="I27" s="115">
        <v>16972</v>
      </c>
      <c r="J27" s="116">
        <v>1.3844827318980024</v>
      </c>
    </row>
    <row r="28" spans="1:10" s="110" customFormat="1" ht="12" customHeight="1" x14ac:dyDescent="0.2">
      <c r="A28" s="118" t="s">
        <v>105</v>
      </c>
      <c r="B28" s="121" t="s">
        <v>108</v>
      </c>
      <c r="C28" s="113">
        <v>9.5068001200417758</v>
      </c>
      <c r="D28" s="115">
        <v>246774</v>
      </c>
      <c r="E28" s="114">
        <v>254612</v>
      </c>
      <c r="F28" s="114">
        <v>261616</v>
      </c>
      <c r="G28" s="114">
        <v>235599</v>
      </c>
      <c r="H28" s="140">
        <v>241547</v>
      </c>
      <c r="I28" s="115">
        <v>5227</v>
      </c>
      <c r="J28" s="116">
        <v>2.1639680890261523</v>
      </c>
    </row>
    <row r="29" spans="1:10" s="110" customFormat="1" ht="12" customHeight="1" x14ac:dyDescent="0.2">
      <c r="A29" s="118"/>
      <c r="B29" s="121" t="s">
        <v>109</v>
      </c>
      <c r="C29" s="113">
        <v>69.034075915251123</v>
      </c>
      <c r="D29" s="115">
        <v>1791961</v>
      </c>
      <c r="E29" s="114">
        <v>1794355</v>
      </c>
      <c r="F29" s="114">
        <v>1810538</v>
      </c>
      <c r="G29" s="114">
        <v>1801488</v>
      </c>
      <c r="H29" s="140">
        <v>1790947</v>
      </c>
      <c r="I29" s="115">
        <v>1014</v>
      </c>
      <c r="J29" s="116">
        <v>5.6618090875944403E-2</v>
      </c>
    </row>
    <row r="30" spans="1:10" s="110" customFormat="1" ht="12" customHeight="1" x14ac:dyDescent="0.2">
      <c r="A30" s="118"/>
      <c r="B30" s="121" t="s">
        <v>110</v>
      </c>
      <c r="C30" s="113">
        <v>20.250230856977314</v>
      </c>
      <c r="D30" s="115">
        <v>525648</v>
      </c>
      <c r="E30" s="114">
        <v>520514</v>
      </c>
      <c r="F30" s="114">
        <v>518198</v>
      </c>
      <c r="G30" s="114">
        <v>508369</v>
      </c>
      <c r="H30" s="140">
        <v>496846</v>
      </c>
      <c r="I30" s="115">
        <v>28802</v>
      </c>
      <c r="J30" s="116">
        <v>5.7969672695362346</v>
      </c>
    </row>
    <row r="31" spans="1:10" s="110" customFormat="1" ht="12" customHeight="1" x14ac:dyDescent="0.2">
      <c r="A31" s="120"/>
      <c r="B31" s="121" t="s">
        <v>111</v>
      </c>
      <c r="C31" s="113">
        <v>1.2088931077297889</v>
      </c>
      <c r="D31" s="115">
        <v>31380</v>
      </c>
      <c r="E31" s="114">
        <v>31602</v>
      </c>
      <c r="F31" s="114">
        <v>31127</v>
      </c>
      <c r="G31" s="114">
        <v>29636</v>
      </c>
      <c r="H31" s="140">
        <v>28490</v>
      </c>
      <c r="I31" s="115">
        <v>2890</v>
      </c>
      <c r="J31" s="116">
        <v>10.143910143910144</v>
      </c>
    </row>
    <row r="32" spans="1:10" s="110" customFormat="1" ht="12" customHeight="1" x14ac:dyDescent="0.2">
      <c r="A32" s="120"/>
      <c r="B32" s="121" t="s">
        <v>112</v>
      </c>
      <c r="C32" s="113">
        <v>0.34760492387016845</v>
      </c>
      <c r="D32" s="115">
        <v>9023</v>
      </c>
      <c r="E32" s="114">
        <v>8902</v>
      </c>
      <c r="F32" s="114">
        <v>9086</v>
      </c>
      <c r="G32" s="114">
        <v>7812</v>
      </c>
      <c r="H32" s="140">
        <v>7298</v>
      </c>
      <c r="I32" s="115">
        <v>1725</v>
      </c>
      <c r="J32" s="116">
        <v>23.636612770622087</v>
      </c>
    </row>
    <row r="33" spans="1:10" s="110" customFormat="1" ht="12" customHeight="1" x14ac:dyDescent="0.2">
      <c r="A33" s="118" t="s">
        <v>113</v>
      </c>
      <c r="B33" s="119" t="s">
        <v>181</v>
      </c>
      <c r="C33" s="113">
        <v>69.682979532414933</v>
      </c>
      <c r="D33" s="115">
        <v>1808805</v>
      </c>
      <c r="E33" s="114">
        <v>1813688</v>
      </c>
      <c r="F33" s="114">
        <v>1833906</v>
      </c>
      <c r="G33" s="114">
        <v>1799518</v>
      </c>
      <c r="H33" s="140">
        <v>1793983</v>
      </c>
      <c r="I33" s="115">
        <v>14822</v>
      </c>
      <c r="J33" s="116">
        <v>0.82620626839830702</v>
      </c>
    </row>
    <row r="34" spans="1:10" s="110" customFormat="1" ht="12" customHeight="1" x14ac:dyDescent="0.2">
      <c r="A34" s="118"/>
      <c r="B34" s="119" t="s">
        <v>182</v>
      </c>
      <c r="C34" s="113">
        <v>30.31702046758506</v>
      </c>
      <c r="D34" s="115">
        <v>786958</v>
      </c>
      <c r="E34" s="114">
        <v>787396</v>
      </c>
      <c r="F34" s="114">
        <v>787573</v>
      </c>
      <c r="G34" s="114">
        <v>775574</v>
      </c>
      <c r="H34" s="140">
        <v>763847</v>
      </c>
      <c r="I34" s="115">
        <v>23111</v>
      </c>
      <c r="J34" s="116">
        <v>3.025605913226078</v>
      </c>
    </row>
    <row r="35" spans="1:10" s="110" customFormat="1" ht="12" customHeight="1" x14ac:dyDescent="0.2">
      <c r="A35" s="118" t="s">
        <v>113</v>
      </c>
      <c r="B35" s="119" t="s">
        <v>116</v>
      </c>
      <c r="C35" s="113">
        <v>90.839109733823932</v>
      </c>
      <c r="D35" s="115">
        <v>2357968</v>
      </c>
      <c r="E35" s="114">
        <v>2367790</v>
      </c>
      <c r="F35" s="114">
        <v>2385681</v>
      </c>
      <c r="G35" s="114">
        <v>2343983</v>
      </c>
      <c r="H35" s="140">
        <v>2335804</v>
      </c>
      <c r="I35" s="115">
        <v>22164</v>
      </c>
      <c r="J35" s="116">
        <v>0.94888098487715578</v>
      </c>
    </row>
    <row r="36" spans="1:10" s="110" customFormat="1" ht="12" customHeight="1" x14ac:dyDescent="0.2">
      <c r="A36" s="118"/>
      <c r="B36" s="119" t="s">
        <v>117</v>
      </c>
      <c r="C36" s="113">
        <v>9.0876170128012461</v>
      </c>
      <c r="D36" s="115">
        <v>235893</v>
      </c>
      <c r="E36" s="114">
        <v>231413</v>
      </c>
      <c r="F36" s="114">
        <v>233936</v>
      </c>
      <c r="G36" s="114">
        <v>229172</v>
      </c>
      <c r="H36" s="140">
        <v>220158</v>
      </c>
      <c r="I36" s="115">
        <v>15735</v>
      </c>
      <c r="J36" s="116">
        <v>7.1471397814297006</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139478</v>
      </c>
      <c r="E64" s="236">
        <v>139896</v>
      </c>
      <c r="F64" s="236">
        <v>140313</v>
      </c>
      <c r="G64" s="236">
        <v>138119</v>
      </c>
      <c r="H64" s="140">
        <v>137135</v>
      </c>
      <c r="I64" s="115">
        <v>2343</v>
      </c>
      <c r="J64" s="116">
        <v>1.7085353848397564</v>
      </c>
    </row>
    <row r="65" spans="1:12" s="110" customFormat="1" ht="12" customHeight="1" x14ac:dyDescent="0.2">
      <c r="A65" s="118" t="s">
        <v>105</v>
      </c>
      <c r="B65" s="119" t="s">
        <v>106</v>
      </c>
      <c r="C65" s="113">
        <v>51.647571660046744</v>
      </c>
      <c r="D65" s="235">
        <v>72037</v>
      </c>
      <c r="E65" s="236">
        <v>72412</v>
      </c>
      <c r="F65" s="236">
        <v>72813</v>
      </c>
      <c r="G65" s="236">
        <v>71536</v>
      </c>
      <c r="H65" s="140">
        <v>70932</v>
      </c>
      <c r="I65" s="115">
        <v>1105</v>
      </c>
      <c r="J65" s="116">
        <v>1.5578300343991429</v>
      </c>
    </row>
    <row r="66" spans="1:12" s="110" customFormat="1" ht="12" customHeight="1" x14ac:dyDescent="0.2">
      <c r="A66" s="118"/>
      <c r="B66" s="119" t="s">
        <v>107</v>
      </c>
      <c r="C66" s="113">
        <v>48.352428339953256</v>
      </c>
      <c r="D66" s="235">
        <v>67441</v>
      </c>
      <c r="E66" s="236">
        <v>67484</v>
      </c>
      <c r="F66" s="236">
        <v>67500</v>
      </c>
      <c r="G66" s="236">
        <v>66583</v>
      </c>
      <c r="H66" s="140">
        <v>66203</v>
      </c>
      <c r="I66" s="115">
        <v>1238</v>
      </c>
      <c r="J66" s="116">
        <v>1.8700058909717083</v>
      </c>
    </row>
    <row r="67" spans="1:12" s="110" customFormat="1" ht="12" customHeight="1" x14ac:dyDescent="0.2">
      <c r="A67" s="118" t="s">
        <v>105</v>
      </c>
      <c r="B67" s="121" t="s">
        <v>108</v>
      </c>
      <c r="C67" s="113">
        <v>10.154289565379486</v>
      </c>
      <c r="D67" s="235">
        <v>14163</v>
      </c>
      <c r="E67" s="236">
        <v>14601</v>
      </c>
      <c r="F67" s="236">
        <v>14808</v>
      </c>
      <c r="G67" s="236">
        <v>13621</v>
      </c>
      <c r="H67" s="140">
        <v>13945</v>
      </c>
      <c r="I67" s="115">
        <v>218</v>
      </c>
      <c r="J67" s="116">
        <v>1.5632843313015419</v>
      </c>
    </row>
    <row r="68" spans="1:12" s="110" customFormat="1" ht="12" customHeight="1" x14ac:dyDescent="0.2">
      <c r="A68" s="118"/>
      <c r="B68" s="121" t="s">
        <v>109</v>
      </c>
      <c r="C68" s="113">
        <v>69.269705616656395</v>
      </c>
      <c r="D68" s="235">
        <v>96616</v>
      </c>
      <c r="E68" s="236">
        <v>96858</v>
      </c>
      <c r="F68" s="236">
        <v>97378</v>
      </c>
      <c r="G68" s="236">
        <v>96921</v>
      </c>
      <c r="H68" s="140">
        <v>96278</v>
      </c>
      <c r="I68" s="115">
        <v>338</v>
      </c>
      <c r="J68" s="116">
        <v>0.35106670267350798</v>
      </c>
    </row>
    <row r="69" spans="1:12" s="110" customFormat="1" ht="12" customHeight="1" x14ac:dyDescent="0.2">
      <c r="A69" s="118"/>
      <c r="B69" s="121" t="s">
        <v>110</v>
      </c>
      <c r="C69" s="113">
        <v>19.344986306084113</v>
      </c>
      <c r="D69" s="235">
        <v>26982</v>
      </c>
      <c r="E69" s="236">
        <v>26726</v>
      </c>
      <c r="F69" s="236">
        <v>26441</v>
      </c>
      <c r="G69" s="236">
        <v>25920</v>
      </c>
      <c r="H69" s="140">
        <v>25330</v>
      </c>
      <c r="I69" s="115">
        <v>1652</v>
      </c>
      <c r="J69" s="116">
        <v>6.521910777733912</v>
      </c>
    </row>
    <row r="70" spans="1:12" s="110" customFormat="1" ht="12" customHeight="1" x14ac:dyDescent="0.2">
      <c r="A70" s="120"/>
      <c r="B70" s="121" t="s">
        <v>111</v>
      </c>
      <c r="C70" s="113">
        <v>1.2310185118800097</v>
      </c>
      <c r="D70" s="235">
        <v>1717</v>
      </c>
      <c r="E70" s="236">
        <v>1711</v>
      </c>
      <c r="F70" s="236">
        <v>1686</v>
      </c>
      <c r="G70" s="236">
        <v>1657</v>
      </c>
      <c r="H70" s="140">
        <v>1582</v>
      </c>
      <c r="I70" s="115">
        <v>135</v>
      </c>
      <c r="J70" s="116">
        <v>8.533501896333755</v>
      </c>
    </row>
    <row r="71" spans="1:12" s="110" customFormat="1" ht="12" customHeight="1" x14ac:dyDescent="0.2">
      <c r="A71" s="120"/>
      <c r="B71" s="121" t="s">
        <v>112</v>
      </c>
      <c r="C71" s="113">
        <v>0.34198941768594332</v>
      </c>
      <c r="D71" s="235">
        <v>477</v>
      </c>
      <c r="E71" s="236">
        <v>458</v>
      </c>
      <c r="F71" s="236">
        <v>473</v>
      </c>
      <c r="G71" s="236">
        <v>434</v>
      </c>
      <c r="H71" s="140">
        <v>410</v>
      </c>
      <c r="I71" s="115">
        <v>67</v>
      </c>
      <c r="J71" s="116">
        <v>16.341463414634145</v>
      </c>
    </row>
    <row r="72" spans="1:12" s="110" customFormat="1" ht="12" customHeight="1" x14ac:dyDescent="0.2">
      <c r="A72" s="118" t="s">
        <v>113</v>
      </c>
      <c r="B72" s="119" t="s">
        <v>181</v>
      </c>
      <c r="C72" s="113">
        <v>65.069760105536361</v>
      </c>
      <c r="D72" s="235">
        <v>90758</v>
      </c>
      <c r="E72" s="236">
        <v>91323</v>
      </c>
      <c r="F72" s="236">
        <v>91957</v>
      </c>
      <c r="G72" s="236">
        <v>90125</v>
      </c>
      <c r="H72" s="140">
        <v>90140</v>
      </c>
      <c r="I72" s="115">
        <v>618</v>
      </c>
      <c r="J72" s="116">
        <v>0.68560017750166413</v>
      </c>
    </row>
    <row r="73" spans="1:12" s="110" customFormat="1" ht="12" customHeight="1" x14ac:dyDescent="0.2">
      <c r="A73" s="118"/>
      <c r="B73" s="119" t="s">
        <v>182</v>
      </c>
      <c r="C73" s="113">
        <v>34.930239894463647</v>
      </c>
      <c r="D73" s="115">
        <v>48720</v>
      </c>
      <c r="E73" s="114">
        <v>48573</v>
      </c>
      <c r="F73" s="114">
        <v>48356</v>
      </c>
      <c r="G73" s="114">
        <v>47994</v>
      </c>
      <c r="H73" s="140">
        <v>46995</v>
      </c>
      <c r="I73" s="115">
        <v>1725</v>
      </c>
      <c r="J73" s="116">
        <v>3.6706032556654962</v>
      </c>
    </row>
    <row r="74" spans="1:12" s="110" customFormat="1" ht="12" customHeight="1" x14ac:dyDescent="0.2">
      <c r="A74" s="118" t="s">
        <v>113</v>
      </c>
      <c r="B74" s="119" t="s">
        <v>116</v>
      </c>
      <c r="C74" s="113">
        <v>92.844749709631628</v>
      </c>
      <c r="D74" s="115">
        <v>129498</v>
      </c>
      <c r="E74" s="114">
        <v>129889</v>
      </c>
      <c r="F74" s="114">
        <v>130500</v>
      </c>
      <c r="G74" s="114">
        <v>128432</v>
      </c>
      <c r="H74" s="140">
        <v>127923</v>
      </c>
      <c r="I74" s="115">
        <v>1575</v>
      </c>
      <c r="J74" s="116">
        <v>1.2312093994043292</v>
      </c>
    </row>
    <row r="75" spans="1:12" s="110" customFormat="1" ht="12" customHeight="1" x14ac:dyDescent="0.2">
      <c r="A75" s="142"/>
      <c r="B75" s="124" t="s">
        <v>117</v>
      </c>
      <c r="C75" s="125">
        <v>7.0964596567200564</v>
      </c>
      <c r="D75" s="143">
        <v>9898</v>
      </c>
      <c r="E75" s="144">
        <v>9922</v>
      </c>
      <c r="F75" s="144">
        <v>9728</v>
      </c>
      <c r="G75" s="144">
        <v>9590</v>
      </c>
      <c r="H75" s="145">
        <v>9131</v>
      </c>
      <c r="I75" s="143">
        <v>767</v>
      </c>
      <c r="J75" s="146">
        <v>8.3999561931880411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154866</v>
      </c>
      <c r="G11" s="114">
        <v>155691</v>
      </c>
      <c r="H11" s="114">
        <v>156029</v>
      </c>
      <c r="I11" s="114">
        <v>153437</v>
      </c>
      <c r="J11" s="140">
        <v>152893</v>
      </c>
      <c r="K11" s="114">
        <v>1973</v>
      </c>
      <c r="L11" s="116">
        <v>1.2904449516982466</v>
      </c>
    </row>
    <row r="12" spans="1:17" s="110" customFormat="1" ht="24.95" customHeight="1" x14ac:dyDescent="0.2">
      <c r="A12" s="604" t="s">
        <v>185</v>
      </c>
      <c r="B12" s="605"/>
      <c r="C12" s="605"/>
      <c r="D12" s="606"/>
      <c r="E12" s="113">
        <v>50.647010964317538</v>
      </c>
      <c r="F12" s="115">
        <v>78435</v>
      </c>
      <c r="G12" s="114">
        <v>79076</v>
      </c>
      <c r="H12" s="114">
        <v>79488</v>
      </c>
      <c r="I12" s="114">
        <v>77977</v>
      </c>
      <c r="J12" s="140">
        <v>77702</v>
      </c>
      <c r="K12" s="114">
        <v>733</v>
      </c>
      <c r="L12" s="116">
        <v>0.94334766157885253</v>
      </c>
    </row>
    <row r="13" spans="1:17" s="110" customFormat="1" ht="15" customHeight="1" x14ac:dyDescent="0.2">
      <c r="A13" s="120"/>
      <c r="B13" s="612" t="s">
        <v>107</v>
      </c>
      <c r="C13" s="612"/>
      <c r="E13" s="113">
        <v>49.352989035682462</v>
      </c>
      <c r="F13" s="115">
        <v>76431</v>
      </c>
      <c r="G13" s="114">
        <v>76615</v>
      </c>
      <c r="H13" s="114">
        <v>76541</v>
      </c>
      <c r="I13" s="114">
        <v>75460</v>
      </c>
      <c r="J13" s="140">
        <v>75191</v>
      </c>
      <c r="K13" s="114">
        <v>1240</v>
      </c>
      <c r="L13" s="116">
        <v>1.6491335399183413</v>
      </c>
    </row>
    <row r="14" spans="1:17" s="110" customFormat="1" ht="24.95" customHeight="1" x14ac:dyDescent="0.2">
      <c r="A14" s="604" t="s">
        <v>186</v>
      </c>
      <c r="B14" s="605"/>
      <c r="C14" s="605"/>
      <c r="D14" s="606"/>
      <c r="E14" s="113">
        <v>10.126173595237173</v>
      </c>
      <c r="F14" s="115">
        <v>15682</v>
      </c>
      <c r="G14" s="114">
        <v>16307</v>
      </c>
      <c r="H14" s="114">
        <v>16583</v>
      </c>
      <c r="I14" s="114">
        <v>14908</v>
      </c>
      <c r="J14" s="140">
        <v>15356</v>
      </c>
      <c r="K14" s="114">
        <v>326</v>
      </c>
      <c r="L14" s="116">
        <v>2.1229486845532692</v>
      </c>
    </row>
    <row r="15" spans="1:17" s="110" customFormat="1" ht="15" customHeight="1" x14ac:dyDescent="0.2">
      <c r="A15" s="120"/>
      <c r="B15" s="119"/>
      <c r="C15" s="258" t="s">
        <v>106</v>
      </c>
      <c r="E15" s="113">
        <v>51.925774773625811</v>
      </c>
      <c r="F15" s="115">
        <v>8143</v>
      </c>
      <c r="G15" s="114">
        <v>8523</v>
      </c>
      <c r="H15" s="114">
        <v>8714</v>
      </c>
      <c r="I15" s="114">
        <v>7743</v>
      </c>
      <c r="J15" s="140">
        <v>7980</v>
      </c>
      <c r="K15" s="114">
        <v>163</v>
      </c>
      <c r="L15" s="116">
        <v>2.0426065162907268</v>
      </c>
    </row>
    <row r="16" spans="1:17" s="110" customFormat="1" ht="15" customHeight="1" x14ac:dyDescent="0.2">
      <c r="A16" s="120"/>
      <c r="B16" s="119"/>
      <c r="C16" s="258" t="s">
        <v>107</v>
      </c>
      <c r="E16" s="113">
        <v>48.074225226374189</v>
      </c>
      <c r="F16" s="115">
        <v>7539</v>
      </c>
      <c r="G16" s="114">
        <v>7784</v>
      </c>
      <c r="H16" s="114">
        <v>7869</v>
      </c>
      <c r="I16" s="114">
        <v>7165</v>
      </c>
      <c r="J16" s="140">
        <v>7376</v>
      </c>
      <c r="K16" s="114">
        <v>163</v>
      </c>
      <c r="L16" s="116">
        <v>2.209869848156182</v>
      </c>
    </row>
    <row r="17" spans="1:12" s="110" customFormat="1" ht="15" customHeight="1" x14ac:dyDescent="0.2">
      <c r="A17" s="120"/>
      <c r="B17" s="121" t="s">
        <v>109</v>
      </c>
      <c r="C17" s="258"/>
      <c r="E17" s="113">
        <v>68.157633050508181</v>
      </c>
      <c r="F17" s="115">
        <v>105553</v>
      </c>
      <c r="G17" s="114">
        <v>105975</v>
      </c>
      <c r="H17" s="114">
        <v>106386</v>
      </c>
      <c r="I17" s="114">
        <v>105930</v>
      </c>
      <c r="J17" s="140">
        <v>105672</v>
      </c>
      <c r="K17" s="114">
        <v>-119</v>
      </c>
      <c r="L17" s="116">
        <v>-0.11261261261261261</v>
      </c>
    </row>
    <row r="18" spans="1:12" s="110" customFormat="1" ht="15" customHeight="1" x14ac:dyDescent="0.2">
      <c r="A18" s="120"/>
      <c r="B18" s="119"/>
      <c r="C18" s="258" t="s">
        <v>106</v>
      </c>
      <c r="E18" s="113">
        <v>50.444800242532189</v>
      </c>
      <c r="F18" s="115">
        <v>53246</v>
      </c>
      <c r="G18" s="114">
        <v>53528</v>
      </c>
      <c r="H18" s="114">
        <v>53884</v>
      </c>
      <c r="I18" s="114">
        <v>53588</v>
      </c>
      <c r="J18" s="140">
        <v>53401</v>
      </c>
      <c r="K18" s="114">
        <v>-155</v>
      </c>
      <c r="L18" s="116">
        <v>-0.29025673676522912</v>
      </c>
    </row>
    <row r="19" spans="1:12" s="110" customFormat="1" ht="15" customHeight="1" x14ac:dyDescent="0.2">
      <c r="A19" s="120"/>
      <c r="B19" s="119"/>
      <c r="C19" s="258" t="s">
        <v>107</v>
      </c>
      <c r="E19" s="113">
        <v>49.555199757467811</v>
      </c>
      <c r="F19" s="115">
        <v>52307</v>
      </c>
      <c r="G19" s="114">
        <v>52447</v>
      </c>
      <c r="H19" s="114">
        <v>52502</v>
      </c>
      <c r="I19" s="114">
        <v>52342</v>
      </c>
      <c r="J19" s="140">
        <v>52271</v>
      </c>
      <c r="K19" s="114">
        <v>36</v>
      </c>
      <c r="L19" s="116">
        <v>6.8871840982571597E-2</v>
      </c>
    </row>
    <row r="20" spans="1:12" s="110" customFormat="1" ht="15" customHeight="1" x14ac:dyDescent="0.2">
      <c r="A20" s="120"/>
      <c r="B20" s="121" t="s">
        <v>110</v>
      </c>
      <c r="C20" s="258"/>
      <c r="E20" s="113">
        <v>20.396988364134156</v>
      </c>
      <c r="F20" s="115">
        <v>31588</v>
      </c>
      <c r="G20" s="114">
        <v>31350</v>
      </c>
      <c r="H20" s="114">
        <v>31045</v>
      </c>
      <c r="I20" s="114">
        <v>30653</v>
      </c>
      <c r="J20" s="140">
        <v>30022</v>
      </c>
      <c r="K20" s="114">
        <v>1566</v>
      </c>
      <c r="L20" s="116">
        <v>5.2161748051428951</v>
      </c>
    </row>
    <row r="21" spans="1:12" s="110" customFormat="1" ht="15" customHeight="1" x14ac:dyDescent="0.2">
      <c r="A21" s="120"/>
      <c r="B21" s="119"/>
      <c r="C21" s="258" t="s">
        <v>106</v>
      </c>
      <c r="E21" s="113">
        <v>49.844877801696846</v>
      </c>
      <c r="F21" s="115">
        <v>15745</v>
      </c>
      <c r="G21" s="114">
        <v>15707</v>
      </c>
      <c r="H21" s="114">
        <v>15624</v>
      </c>
      <c r="I21" s="114">
        <v>15401</v>
      </c>
      <c r="J21" s="140">
        <v>15149</v>
      </c>
      <c r="K21" s="114">
        <v>596</v>
      </c>
      <c r="L21" s="116">
        <v>3.9342530860122782</v>
      </c>
    </row>
    <row r="22" spans="1:12" s="110" customFormat="1" ht="15" customHeight="1" x14ac:dyDescent="0.2">
      <c r="A22" s="120"/>
      <c r="B22" s="119"/>
      <c r="C22" s="258" t="s">
        <v>107</v>
      </c>
      <c r="E22" s="113">
        <v>50.155122198303154</v>
      </c>
      <c r="F22" s="115">
        <v>15843</v>
      </c>
      <c r="G22" s="114">
        <v>15643</v>
      </c>
      <c r="H22" s="114">
        <v>15421</v>
      </c>
      <c r="I22" s="114">
        <v>15252</v>
      </c>
      <c r="J22" s="140">
        <v>14873</v>
      </c>
      <c r="K22" s="114">
        <v>970</v>
      </c>
      <c r="L22" s="116">
        <v>6.5218852955019164</v>
      </c>
    </row>
    <row r="23" spans="1:12" s="110" customFormat="1" ht="15" customHeight="1" x14ac:dyDescent="0.2">
      <c r="A23" s="120"/>
      <c r="B23" s="121" t="s">
        <v>111</v>
      </c>
      <c r="C23" s="258"/>
      <c r="E23" s="113">
        <v>1.3192049901204912</v>
      </c>
      <c r="F23" s="115">
        <v>2043</v>
      </c>
      <c r="G23" s="114">
        <v>2059</v>
      </c>
      <c r="H23" s="114">
        <v>2015</v>
      </c>
      <c r="I23" s="114">
        <v>1946</v>
      </c>
      <c r="J23" s="140">
        <v>1843</v>
      </c>
      <c r="K23" s="114">
        <v>200</v>
      </c>
      <c r="L23" s="116">
        <v>10.851871947911015</v>
      </c>
    </row>
    <row r="24" spans="1:12" s="110" customFormat="1" ht="15" customHeight="1" x14ac:dyDescent="0.2">
      <c r="A24" s="120"/>
      <c r="B24" s="119"/>
      <c r="C24" s="258" t="s">
        <v>106</v>
      </c>
      <c r="E24" s="113">
        <v>63.680861478218304</v>
      </c>
      <c r="F24" s="115">
        <v>1301</v>
      </c>
      <c r="G24" s="114">
        <v>1318</v>
      </c>
      <c r="H24" s="114">
        <v>1266</v>
      </c>
      <c r="I24" s="114">
        <v>1245</v>
      </c>
      <c r="J24" s="140">
        <v>1172</v>
      </c>
      <c r="K24" s="114">
        <v>129</v>
      </c>
      <c r="L24" s="116">
        <v>11.006825938566553</v>
      </c>
    </row>
    <row r="25" spans="1:12" s="110" customFormat="1" ht="15" customHeight="1" x14ac:dyDescent="0.2">
      <c r="A25" s="120"/>
      <c r="B25" s="119"/>
      <c r="C25" s="258" t="s">
        <v>107</v>
      </c>
      <c r="E25" s="113">
        <v>36.319138521781696</v>
      </c>
      <c r="F25" s="115">
        <v>742</v>
      </c>
      <c r="G25" s="114">
        <v>741</v>
      </c>
      <c r="H25" s="114">
        <v>749</v>
      </c>
      <c r="I25" s="114">
        <v>701</v>
      </c>
      <c r="J25" s="140">
        <v>671</v>
      </c>
      <c r="K25" s="114">
        <v>71</v>
      </c>
      <c r="L25" s="116">
        <v>10.581222056631892</v>
      </c>
    </row>
    <row r="26" spans="1:12" s="110" customFormat="1" ht="15" customHeight="1" x14ac:dyDescent="0.2">
      <c r="A26" s="120"/>
      <c r="C26" s="121" t="s">
        <v>187</v>
      </c>
      <c r="D26" s="110" t="s">
        <v>188</v>
      </c>
      <c r="E26" s="113">
        <v>0.37645448323066394</v>
      </c>
      <c r="F26" s="115">
        <v>583</v>
      </c>
      <c r="G26" s="114">
        <v>585</v>
      </c>
      <c r="H26" s="114">
        <v>613</v>
      </c>
      <c r="I26" s="114">
        <v>522</v>
      </c>
      <c r="J26" s="140">
        <v>473</v>
      </c>
      <c r="K26" s="114">
        <v>110</v>
      </c>
      <c r="L26" s="116">
        <v>23.255813953488371</v>
      </c>
    </row>
    <row r="27" spans="1:12" s="110" customFormat="1" ht="15" customHeight="1" x14ac:dyDescent="0.2">
      <c r="A27" s="120"/>
      <c r="B27" s="119"/>
      <c r="D27" s="259" t="s">
        <v>106</v>
      </c>
      <c r="E27" s="113">
        <v>55.5746140651801</v>
      </c>
      <c r="F27" s="115">
        <v>324</v>
      </c>
      <c r="G27" s="114">
        <v>325</v>
      </c>
      <c r="H27" s="114">
        <v>308</v>
      </c>
      <c r="I27" s="114">
        <v>273</v>
      </c>
      <c r="J27" s="140">
        <v>236</v>
      </c>
      <c r="K27" s="114">
        <v>88</v>
      </c>
      <c r="L27" s="116">
        <v>37.288135593220339</v>
      </c>
    </row>
    <row r="28" spans="1:12" s="110" customFormat="1" ht="15" customHeight="1" x14ac:dyDescent="0.2">
      <c r="A28" s="120"/>
      <c r="B28" s="119"/>
      <c r="D28" s="259" t="s">
        <v>107</v>
      </c>
      <c r="E28" s="113">
        <v>44.4253859348199</v>
      </c>
      <c r="F28" s="115">
        <v>259</v>
      </c>
      <c r="G28" s="114">
        <v>260</v>
      </c>
      <c r="H28" s="114">
        <v>305</v>
      </c>
      <c r="I28" s="114">
        <v>249</v>
      </c>
      <c r="J28" s="140">
        <v>237</v>
      </c>
      <c r="K28" s="114">
        <v>22</v>
      </c>
      <c r="L28" s="116">
        <v>9.2827004219409286</v>
      </c>
    </row>
    <row r="29" spans="1:12" s="110" customFormat="1" ht="24.95" customHeight="1" x14ac:dyDescent="0.2">
      <c r="A29" s="604" t="s">
        <v>189</v>
      </c>
      <c r="B29" s="605"/>
      <c r="C29" s="605"/>
      <c r="D29" s="606"/>
      <c r="E29" s="113">
        <v>93.768160861648141</v>
      </c>
      <c r="F29" s="115">
        <v>145215</v>
      </c>
      <c r="G29" s="114">
        <v>145972</v>
      </c>
      <c r="H29" s="114">
        <v>146475</v>
      </c>
      <c r="I29" s="114">
        <v>144020</v>
      </c>
      <c r="J29" s="140">
        <v>143803</v>
      </c>
      <c r="K29" s="114">
        <v>1412</v>
      </c>
      <c r="L29" s="116">
        <v>0.98189884772918512</v>
      </c>
    </row>
    <row r="30" spans="1:12" s="110" customFormat="1" ht="15" customHeight="1" x14ac:dyDescent="0.2">
      <c r="A30" s="120"/>
      <c r="B30" s="119"/>
      <c r="C30" s="258" t="s">
        <v>106</v>
      </c>
      <c r="E30" s="113">
        <v>49.97348758737045</v>
      </c>
      <c r="F30" s="115">
        <v>72569</v>
      </c>
      <c r="G30" s="114">
        <v>73081</v>
      </c>
      <c r="H30" s="114">
        <v>73567</v>
      </c>
      <c r="I30" s="114">
        <v>72106</v>
      </c>
      <c r="J30" s="140">
        <v>72043</v>
      </c>
      <c r="K30" s="114">
        <v>526</v>
      </c>
      <c r="L30" s="116">
        <v>0.73011951195813607</v>
      </c>
    </row>
    <row r="31" spans="1:12" s="110" customFormat="1" ht="15" customHeight="1" x14ac:dyDescent="0.2">
      <c r="A31" s="120"/>
      <c r="B31" s="119"/>
      <c r="C31" s="258" t="s">
        <v>107</v>
      </c>
      <c r="E31" s="113">
        <v>50.02651241262955</v>
      </c>
      <c r="F31" s="115">
        <v>72646</v>
      </c>
      <c r="G31" s="114">
        <v>72891</v>
      </c>
      <c r="H31" s="114">
        <v>72908</v>
      </c>
      <c r="I31" s="114">
        <v>71914</v>
      </c>
      <c r="J31" s="140">
        <v>71760</v>
      </c>
      <c r="K31" s="114">
        <v>886</v>
      </c>
      <c r="L31" s="116">
        <v>1.2346711259754739</v>
      </c>
    </row>
    <row r="32" spans="1:12" s="110" customFormat="1" ht="15" customHeight="1" x14ac:dyDescent="0.2">
      <c r="A32" s="120"/>
      <c r="B32" s="119" t="s">
        <v>117</v>
      </c>
      <c r="C32" s="258"/>
      <c r="E32" s="113">
        <v>6.1724329420273012</v>
      </c>
      <c r="F32" s="115">
        <v>9559</v>
      </c>
      <c r="G32" s="114">
        <v>9627</v>
      </c>
      <c r="H32" s="114">
        <v>9461</v>
      </c>
      <c r="I32" s="114">
        <v>9305</v>
      </c>
      <c r="J32" s="140">
        <v>8995</v>
      </c>
      <c r="K32" s="114">
        <v>564</v>
      </c>
      <c r="L32" s="116">
        <v>6.2701500833796553</v>
      </c>
    </row>
    <row r="33" spans="1:12" s="110" customFormat="1" ht="15" customHeight="1" x14ac:dyDescent="0.2">
      <c r="A33" s="120"/>
      <c r="B33" s="119"/>
      <c r="C33" s="258" t="s">
        <v>106</v>
      </c>
      <c r="E33" s="113">
        <v>60.790877706873104</v>
      </c>
      <c r="F33" s="115">
        <v>5811</v>
      </c>
      <c r="G33" s="114">
        <v>5942</v>
      </c>
      <c r="H33" s="114">
        <v>5870</v>
      </c>
      <c r="I33" s="114">
        <v>5811</v>
      </c>
      <c r="J33" s="140">
        <v>5607</v>
      </c>
      <c r="K33" s="114">
        <v>204</v>
      </c>
      <c r="L33" s="116">
        <v>3.6383092562867843</v>
      </c>
    </row>
    <row r="34" spans="1:12" s="110" customFormat="1" ht="15" customHeight="1" x14ac:dyDescent="0.2">
      <c r="A34" s="120"/>
      <c r="B34" s="119"/>
      <c r="C34" s="258" t="s">
        <v>107</v>
      </c>
      <c r="E34" s="113">
        <v>39.209122293126896</v>
      </c>
      <c r="F34" s="115">
        <v>3748</v>
      </c>
      <c r="G34" s="114">
        <v>3685</v>
      </c>
      <c r="H34" s="114">
        <v>3591</v>
      </c>
      <c r="I34" s="114">
        <v>3494</v>
      </c>
      <c r="J34" s="140">
        <v>3388</v>
      </c>
      <c r="K34" s="114">
        <v>360</v>
      </c>
      <c r="L34" s="116">
        <v>10.625737898465172</v>
      </c>
    </row>
    <row r="35" spans="1:12" s="110" customFormat="1" ht="24.95" customHeight="1" x14ac:dyDescent="0.2">
      <c r="A35" s="604" t="s">
        <v>190</v>
      </c>
      <c r="B35" s="605"/>
      <c r="C35" s="605"/>
      <c r="D35" s="606"/>
      <c r="E35" s="113">
        <v>65.647075536270066</v>
      </c>
      <c r="F35" s="115">
        <v>101665</v>
      </c>
      <c r="G35" s="114">
        <v>102597</v>
      </c>
      <c r="H35" s="114">
        <v>103191</v>
      </c>
      <c r="I35" s="114">
        <v>100951</v>
      </c>
      <c r="J35" s="140">
        <v>101262</v>
      </c>
      <c r="K35" s="114">
        <v>403</v>
      </c>
      <c r="L35" s="116">
        <v>0.39797752365151784</v>
      </c>
    </row>
    <row r="36" spans="1:12" s="110" customFormat="1" ht="15" customHeight="1" x14ac:dyDescent="0.2">
      <c r="A36" s="120"/>
      <c r="B36" s="119"/>
      <c r="C36" s="258" t="s">
        <v>106</v>
      </c>
      <c r="E36" s="113">
        <v>64.004327939802295</v>
      </c>
      <c r="F36" s="115">
        <v>65070</v>
      </c>
      <c r="G36" s="114">
        <v>65699</v>
      </c>
      <c r="H36" s="114">
        <v>66177</v>
      </c>
      <c r="I36" s="114">
        <v>64843</v>
      </c>
      <c r="J36" s="140">
        <v>64985</v>
      </c>
      <c r="K36" s="114">
        <v>85</v>
      </c>
      <c r="L36" s="116">
        <v>0.13079941524967301</v>
      </c>
    </row>
    <row r="37" spans="1:12" s="110" customFormat="1" ht="15" customHeight="1" x14ac:dyDescent="0.2">
      <c r="A37" s="120"/>
      <c r="B37" s="119"/>
      <c r="C37" s="258" t="s">
        <v>107</v>
      </c>
      <c r="E37" s="113">
        <v>35.995672060197705</v>
      </c>
      <c r="F37" s="115">
        <v>36595</v>
      </c>
      <c r="G37" s="114">
        <v>36898</v>
      </c>
      <c r="H37" s="114">
        <v>37014</v>
      </c>
      <c r="I37" s="114">
        <v>36108</v>
      </c>
      <c r="J37" s="140">
        <v>36277</v>
      </c>
      <c r="K37" s="114">
        <v>318</v>
      </c>
      <c r="L37" s="116">
        <v>0.87658847203462253</v>
      </c>
    </row>
    <row r="38" spans="1:12" s="110" customFormat="1" ht="15" customHeight="1" x14ac:dyDescent="0.2">
      <c r="A38" s="120"/>
      <c r="B38" s="119" t="s">
        <v>182</v>
      </c>
      <c r="C38" s="258"/>
      <c r="E38" s="113">
        <v>34.352924463729934</v>
      </c>
      <c r="F38" s="115">
        <v>53201</v>
      </c>
      <c r="G38" s="114">
        <v>53094</v>
      </c>
      <c r="H38" s="114">
        <v>52838</v>
      </c>
      <c r="I38" s="114">
        <v>52486</v>
      </c>
      <c r="J38" s="140">
        <v>51631</v>
      </c>
      <c r="K38" s="114">
        <v>1570</v>
      </c>
      <c r="L38" s="116">
        <v>3.0408088164087466</v>
      </c>
    </row>
    <row r="39" spans="1:12" s="110" customFormat="1" ht="15" customHeight="1" x14ac:dyDescent="0.2">
      <c r="A39" s="120"/>
      <c r="B39" s="119"/>
      <c r="C39" s="258" t="s">
        <v>106</v>
      </c>
      <c r="E39" s="113">
        <v>25.121708238566946</v>
      </c>
      <c r="F39" s="115">
        <v>13365</v>
      </c>
      <c r="G39" s="114">
        <v>13377</v>
      </c>
      <c r="H39" s="114">
        <v>13311</v>
      </c>
      <c r="I39" s="114">
        <v>13134</v>
      </c>
      <c r="J39" s="140">
        <v>12717</v>
      </c>
      <c r="K39" s="114">
        <v>648</v>
      </c>
      <c r="L39" s="116">
        <v>5.0955414012738851</v>
      </c>
    </row>
    <row r="40" spans="1:12" s="110" customFormat="1" ht="15" customHeight="1" x14ac:dyDescent="0.2">
      <c r="A40" s="120"/>
      <c r="B40" s="119"/>
      <c r="C40" s="258" t="s">
        <v>107</v>
      </c>
      <c r="E40" s="113">
        <v>74.878291761433061</v>
      </c>
      <c r="F40" s="115">
        <v>39836</v>
      </c>
      <c r="G40" s="114">
        <v>39717</v>
      </c>
      <c r="H40" s="114">
        <v>39527</v>
      </c>
      <c r="I40" s="114">
        <v>39352</v>
      </c>
      <c r="J40" s="140">
        <v>38914</v>
      </c>
      <c r="K40" s="114">
        <v>922</v>
      </c>
      <c r="L40" s="116">
        <v>2.3693272344143494</v>
      </c>
    </row>
    <row r="41" spans="1:12" s="110" customFormat="1" ht="24.75" customHeight="1" x14ac:dyDescent="0.2">
      <c r="A41" s="604" t="s">
        <v>518</v>
      </c>
      <c r="B41" s="605"/>
      <c r="C41" s="605"/>
      <c r="D41" s="606"/>
      <c r="E41" s="113">
        <v>5.2509911794712849</v>
      </c>
      <c r="F41" s="115">
        <v>8132</v>
      </c>
      <c r="G41" s="114">
        <v>8873</v>
      </c>
      <c r="H41" s="114">
        <v>8916</v>
      </c>
      <c r="I41" s="114">
        <v>7093</v>
      </c>
      <c r="J41" s="140">
        <v>7881</v>
      </c>
      <c r="K41" s="114">
        <v>251</v>
      </c>
      <c r="L41" s="116">
        <v>3.1848750158609311</v>
      </c>
    </row>
    <row r="42" spans="1:12" s="110" customFormat="1" ht="15" customHeight="1" x14ac:dyDescent="0.2">
      <c r="A42" s="120"/>
      <c r="B42" s="119"/>
      <c r="C42" s="258" t="s">
        <v>106</v>
      </c>
      <c r="E42" s="113">
        <v>52.816035415641906</v>
      </c>
      <c r="F42" s="115">
        <v>4295</v>
      </c>
      <c r="G42" s="114">
        <v>4805</v>
      </c>
      <c r="H42" s="114">
        <v>4865</v>
      </c>
      <c r="I42" s="114">
        <v>3736</v>
      </c>
      <c r="J42" s="140">
        <v>4168</v>
      </c>
      <c r="K42" s="114">
        <v>127</v>
      </c>
      <c r="L42" s="116">
        <v>3.0470249520153549</v>
      </c>
    </row>
    <row r="43" spans="1:12" s="110" customFormat="1" ht="15" customHeight="1" x14ac:dyDescent="0.2">
      <c r="A43" s="123"/>
      <c r="B43" s="124"/>
      <c r="C43" s="260" t="s">
        <v>107</v>
      </c>
      <c r="D43" s="261"/>
      <c r="E43" s="125">
        <v>47.183964584358094</v>
      </c>
      <c r="F43" s="143">
        <v>3837</v>
      </c>
      <c r="G43" s="144">
        <v>4068</v>
      </c>
      <c r="H43" s="144">
        <v>4051</v>
      </c>
      <c r="I43" s="144">
        <v>3357</v>
      </c>
      <c r="J43" s="145">
        <v>3713</v>
      </c>
      <c r="K43" s="144">
        <v>124</v>
      </c>
      <c r="L43" s="146">
        <v>3.3396175599245894</v>
      </c>
    </row>
    <row r="44" spans="1:12" s="110" customFormat="1" ht="45.75" customHeight="1" x14ac:dyDescent="0.2">
      <c r="A44" s="604" t="s">
        <v>191</v>
      </c>
      <c r="B44" s="605"/>
      <c r="C44" s="605"/>
      <c r="D44" s="606"/>
      <c r="E44" s="113">
        <v>1.0841630829233013</v>
      </c>
      <c r="F44" s="115">
        <v>1679</v>
      </c>
      <c r="G44" s="114">
        <v>1710</v>
      </c>
      <c r="H44" s="114">
        <v>1715</v>
      </c>
      <c r="I44" s="114">
        <v>1684</v>
      </c>
      <c r="J44" s="140">
        <v>1714</v>
      </c>
      <c r="K44" s="114">
        <v>-35</v>
      </c>
      <c r="L44" s="116">
        <v>-2.0420070011668612</v>
      </c>
    </row>
    <row r="45" spans="1:12" s="110" customFormat="1" ht="15" customHeight="1" x14ac:dyDescent="0.2">
      <c r="A45" s="120"/>
      <c r="B45" s="119"/>
      <c r="C45" s="258" t="s">
        <v>106</v>
      </c>
      <c r="E45" s="113">
        <v>56.045265038713517</v>
      </c>
      <c r="F45" s="115">
        <v>941</v>
      </c>
      <c r="G45" s="114">
        <v>965</v>
      </c>
      <c r="H45" s="114">
        <v>971</v>
      </c>
      <c r="I45" s="114">
        <v>955</v>
      </c>
      <c r="J45" s="140">
        <v>967</v>
      </c>
      <c r="K45" s="114">
        <v>-26</v>
      </c>
      <c r="L45" s="116">
        <v>-2.688728024819028</v>
      </c>
    </row>
    <row r="46" spans="1:12" s="110" customFormat="1" ht="15" customHeight="1" x14ac:dyDescent="0.2">
      <c r="A46" s="123"/>
      <c r="B46" s="124"/>
      <c r="C46" s="260" t="s">
        <v>107</v>
      </c>
      <c r="D46" s="261"/>
      <c r="E46" s="125">
        <v>43.954734961286483</v>
      </c>
      <c r="F46" s="143">
        <v>738</v>
      </c>
      <c r="G46" s="144">
        <v>745</v>
      </c>
      <c r="H46" s="144">
        <v>744</v>
      </c>
      <c r="I46" s="144">
        <v>729</v>
      </c>
      <c r="J46" s="145">
        <v>747</v>
      </c>
      <c r="K46" s="144">
        <v>-9</v>
      </c>
      <c r="L46" s="146">
        <v>-1.2048192771084338</v>
      </c>
    </row>
    <row r="47" spans="1:12" s="110" customFormat="1" ht="39" customHeight="1" x14ac:dyDescent="0.2">
      <c r="A47" s="604" t="s">
        <v>519</v>
      </c>
      <c r="B47" s="607"/>
      <c r="C47" s="607"/>
      <c r="D47" s="608"/>
      <c r="E47" s="113">
        <v>0.4720209729701807</v>
      </c>
      <c r="F47" s="115">
        <v>731</v>
      </c>
      <c r="G47" s="114">
        <v>775</v>
      </c>
      <c r="H47" s="114">
        <v>745</v>
      </c>
      <c r="I47" s="114">
        <v>682</v>
      </c>
      <c r="J47" s="140">
        <v>719</v>
      </c>
      <c r="K47" s="114">
        <v>12</v>
      </c>
      <c r="L47" s="116">
        <v>1.6689847009735743</v>
      </c>
    </row>
    <row r="48" spans="1:12" s="110" customFormat="1" ht="15" customHeight="1" x14ac:dyDescent="0.2">
      <c r="A48" s="120"/>
      <c r="B48" s="119"/>
      <c r="C48" s="258" t="s">
        <v>106</v>
      </c>
      <c r="E48" s="113">
        <v>36.525307797537621</v>
      </c>
      <c r="F48" s="115">
        <v>267</v>
      </c>
      <c r="G48" s="114">
        <v>273</v>
      </c>
      <c r="H48" s="114">
        <v>263</v>
      </c>
      <c r="I48" s="114">
        <v>256</v>
      </c>
      <c r="J48" s="140">
        <v>271</v>
      </c>
      <c r="K48" s="114">
        <v>-4</v>
      </c>
      <c r="L48" s="116">
        <v>-1.4760147601476015</v>
      </c>
    </row>
    <row r="49" spans="1:12" s="110" customFormat="1" ht="15" customHeight="1" x14ac:dyDescent="0.2">
      <c r="A49" s="123"/>
      <c r="B49" s="124"/>
      <c r="C49" s="260" t="s">
        <v>107</v>
      </c>
      <c r="D49" s="261"/>
      <c r="E49" s="125">
        <v>63.474692202462379</v>
      </c>
      <c r="F49" s="143">
        <v>464</v>
      </c>
      <c r="G49" s="144">
        <v>502</v>
      </c>
      <c r="H49" s="144">
        <v>482</v>
      </c>
      <c r="I49" s="144">
        <v>426</v>
      </c>
      <c r="J49" s="145">
        <v>448</v>
      </c>
      <c r="K49" s="144">
        <v>16</v>
      </c>
      <c r="L49" s="146">
        <v>3.5714285714285716</v>
      </c>
    </row>
    <row r="50" spans="1:12" s="110" customFormat="1" ht="24.95" customHeight="1" x14ac:dyDescent="0.2">
      <c r="A50" s="609" t="s">
        <v>192</v>
      </c>
      <c r="B50" s="610"/>
      <c r="C50" s="610"/>
      <c r="D50" s="611"/>
      <c r="E50" s="262">
        <v>12.769103612155025</v>
      </c>
      <c r="F50" s="263">
        <v>19775</v>
      </c>
      <c r="G50" s="264">
        <v>20442</v>
      </c>
      <c r="H50" s="264">
        <v>20325</v>
      </c>
      <c r="I50" s="264">
        <v>18845</v>
      </c>
      <c r="J50" s="265">
        <v>18914</v>
      </c>
      <c r="K50" s="263">
        <v>861</v>
      </c>
      <c r="L50" s="266">
        <v>4.5521835677276092</v>
      </c>
    </row>
    <row r="51" spans="1:12" s="110" customFormat="1" ht="15" customHeight="1" x14ac:dyDescent="0.2">
      <c r="A51" s="120"/>
      <c r="B51" s="119"/>
      <c r="C51" s="258" t="s">
        <v>106</v>
      </c>
      <c r="E51" s="113">
        <v>55.140328697850819</v>
      </c>
      <c r="F51" s="115">
        <v>10904</v>
      </c>
      <c r="G51" s="114">
        <v>11250</v>
      </c>
      <c r="H51" s="114">
        <v>11312</v>
      </c>
      <c r="I51" s="114">
        <v>10498</v>
      </c>
      <c r="J51" s="140">
        <v>10515</v>
      </c>
      <c r="K51" s="114">
        <v>389</v>
      </c>
      <c r="L51" s="116">
        <v>3.6994769377080363</v>
      </c>
    </row>
    <row r="52" spans="1:12" s="110" customFormat="1" ht="15" customHeight="1" x14ac:dyDescent="0.2">
      <c r="A52" s="120"/>
      <c r="B52" s="119"/>
      <c r="C52" s="258" t="s">
        <v>107</v>
      </c>
      <c r="E52" s="113">
        <v>44.859671302149181</v>
      </c>
      <c r="F52" s="115">
        <v>8871</v>
      </c>
      <c r="G52" s="114">
        <v>9192</v>
      </c>
      <c r="H52" s="114">
        <v>9013</v>
      </c>
      <c r="I52" s="114">
        <v>8347</v>
      </c>
      <c r="J52" s="140">
        <v>8399</v>
      </c>
      <c r="K52" s="114">
        <v>472</v>
      </c>
      <c r="L52" s="116">
        <v>5.6197166329324917</v>
      </c>
    </row>
    <row r="53" spans="1:12" s="110" customFormat="1" ht="15" customHeight="1" x14ac:dyDescent="0.2">
      <c r="A53" s="120"/>
      <c r="B53" s="119"/>
      <c r="C53" s="258" t="s">
        <v>187</v>
      </c>
      <c r="D53" s="110" t="s">
        <v>193</v>
      </c>
      <c r="E53" s="113">
        <v>27.747155499367889</v>
      </c>
      <c r="F53" s="115">
        <v>5487</v>
      </c>
      <c r="G53" s="114">
        <v>6270</v>
      </c>
      <c r="H53" s="114">
        <v>6264</v>
      </c>
      <c r="I53" s="114">
        <v>4871</v>
      </c>
      <c r="J53" s="140">
        <v>5330</v>
      </c>
      <c r="K53" s="114">
        <v>157</v>
      </c>
      <c r="L53" s="116">
        <v>2.9455909943714822</v>
      </c>
    </row>
    <row r="54" spans="1:12" s="110" customFormat="1" ht="15" customHeight="1" x14ac:dyDescent="0.2">
      <c r="A54" s="120"/>
      <c r="B54" s="119"/>
      <c r="D54" s="267" t="s">
        <v>194</v>
      </c>
      <c r="E54" s="113">
        <v>54.000364497904137</v>
      </c>
      <c r="F54" s="115">
        <v>2963</v>
      </c>
      <c r="G54" s="114">
        <v>3353</v>
      </c>
      <c r="H54" s="114">
        <v>3416</v>
      </c>
      <c r="I54" s="114">
        <v>2637</v>
      </c>
      <c r="J54" s="140">
        <v>2889</v>
      </c>
      <c r="K54" s="114">
        <v>74</v>
      </c>
      <c r="L54" s="116">
        <v>2.5614399446175149</v>
      </c>
    </row>
    <row r="55" spans="1:12" s="110" customFormat="1" ht="15" customHeight="1" x14ac:dyDescent="0.2">
      <c r="A55" s="120"/>
      <c r="B55" s="119"/>
      <c r="D55" s="267" t="s">
        <v>195</v>
      </c>
      <c r="E55" s="113">
        <v>45.999635502095863</v>
      </c>
      <c r="F55" s="115">
        <v>2524</v>
      </c>
      <c r="G55" s="114">
        <v>2917</v>
      </c>
      <c r="H55" s="114">
        <v>2848</v>
      </c>
      <c r="I55" s="114">
        <v>2234</v>
      </c>
      <c r="J55" s="140">
        <v>2441</v>
      </c>
      <c r="K55" s="114">
        <v>83</v>
      </c>
      <c r="L55" s="116">
        <v>3.4002458009012702</v>
      </c>
    </row>
    <row r="56" spans="1:12" s="110" customFormat="1" ht="15" customHeight="1" x14ac:dyDescent="0.2">
      <c r="A56" s="120"/>
      <c r="B56" s="119" t="s">
        <v>196</v>
      </c>
      <c r="C56" s="258"/>
      <c r="E56" s="113">
        <v>59.949892164839284</v>
      </c>
      <c r="F56" s="115">
        <v>92842</v>
      </c>
      <c r="G56" s="114">
        <v>92952</v>
      </c>
      <c r="H56" s="114">
        <v>93500</v>
      </c>
      <c r="I56" s="114">
        <v>93206</v>
      </c>
      <c r="J56" s="140">
        <v>93042</v>
      </c>
      <c r="K56" s="114">
        <v>-200</v>
      </c>
      <c r="L56" s="116">
        <v>-0.21495668622772512</v>
      </c>
    </row>
    <row r="57" spans="1:12" s="110" customFormat="1" ht="15" customHeight="1" x14ac:dyDescent="0.2">
      <c r="A57" s="120"/>
      <c r="B57" s="119"/>
      <c r="C57" s="258" t="s">
        <v>106</v>
      </c>
      <c r="E57" s="113">
        <v>48.293875616639021</v>
      </c>
      <c r="F57" s="115">
        <v>44837</v>
      </c>
      <c r="G57" s="114">
        <v>44980</v>
      </c>
      <c r="H57" s="114">
        <v>45380</v>
      </c>
      <c r="I57" s="114">
        <v>45174</v>
      </c>
      <c r="J57" s="140">
        <v>45099</v>
      </c>
      <c r="K57" s="114">
        <v>-262</v>
      </c>
      <c r="L57" s="116">
        <v>-0.58094414510299563</v>
      </c>
    </row>
    <row r="58" spans="1:12" s="110" customFormat="1" ht="15" customHeight="1" x14ac:dyDescent="0.2">
      <c r="A58" s="120"/>
      <c r="B58" s="119"/>
      <c r="C58" s="258" t="s">
        <v>107</v>
      </c>
      <c r="E58" s="113">
        <v>51.706124383360979</v>
      </c>
      <c r="F58" s="115">
        <v>48005</v>
      </c>
      <c r="G58" s="114">
        <v>47972</v>
      </c>
      <c r="H58" s="114">
        <v>48120</v>
      </c>
      <c r="I58" s="114">
        <v>48032</v>
      </c>
      <c r="J58" s="140">
        <v>47943</v>
      </c>
      <c r="K58" s="114">
        <v>62</v>
      </c>
      <c r="L58" s="116">
        <v>0.12932023444507018</v>
      </c>
    </row>
    <row r="59" spans="1:12" s="110" customFormat="1" ht="15" customHeight="1" x14ac:dyDescent="0.2">
      <c r="A59" s="120"/>
      <c r="B59" s="119"/>
      <c r="C59" s="258" t="s">
        <v>105</v>
      </c>
      <c r="D59" s="110" t="s">
        <v>197</v>
      </c>
      <c r="E59" s="113">
        <v>93.401693199198633</v>
      </c>
      <c r="F59" s="115">
        <v>86716</v>
      </c>
      <c r="G59" s="114">
        <v>86816</v>
      </c>
      <c r="H59" s="114">
        <v>87399</v>
      </c>
      <c r="I59" s="114">
        <v>87201</v>
      </c>
      <c r="J59" s="140">
        <v>87086</v>
      </c>
      <c r="K59" s="114">
        <v>-370</v>
      </c>
      <c r="L59" s="116">
        <v>-0.42486737248237377</v>
      </c>
    </row>
    <row r="60" spans="1:12" s="110" customFormat="1" ht="15" customHeight="1" x14ac:dyDescent="0.2">
      <c r="A60" s="120"/>
      <c r="B60" s="119"/>
      <c r="C60" s="258"/>
      <c r="D60" s="267" t="s">
        <v>198</v>
      </c>
      <c r="E60" s="113">
        <v>46.716868859264729</v>
      </c>
      <c r="F60" s="115">
        <v>40511</v>
      </c>
      <c r="G60" s="114">
        <v>40645</v>
      </c>
      <c r="H60" s="114">
        <v>41065</v>
      </c>
      <c r="I60" s="114">
        <v>40915</v>
      </c>
      <c r="J60" s="140">
        <v>40872</v>
      </c>
      <c r="K60" s="114">
        <v>-361</v>
      </c>
      <c r="L60" s="116">
        <v>-0.88324525347426108</v>
      </c>
    </row>
    <row r="61" spans="1:12" s="110" customFormat="1" ht="15" customHeight="1" x14ac:dyDescent="0.2">
      <c r="A61" s="120"/>
      <c r="B61" s="119"/>
      <c r="C61" s="258"/>
      <c r="D61" s="267" t="s">
        <v>199</v>
      </c>
      <c r="E61" s="113">
        <v>53.283131140735271</v>
      </c>
      <c r="F61" s="115">
        <v>46205</v>
      </c>
      <c r="G61" s="114">
        <v>46171</v>
      </c>
      <c r="H61" s="114">
        <v>46334</v>
      </c>
      <c r="I61" s="114">
        <v>46286</v>
      </c>
      <c r="J61" s="140">
        <v>46214</v>
      </c>
      <c r="K61" s="114">
        <v>-9</v>
      </c>
      <c r="L61" s="116">
        <v>-1.9474618081100965E-2</v>
      </c>
    </row>
    <row r="62" spans="1:12" s="110" customFormat="1" ht="15" customHeight="1" x14ac:dyDescent="0.2">
      <c r="A62" s="120"/>
      <c r="B62" s="119"/>
      <c r="C62" s="258"/>
      <c r="D62" s="258" t="s">
        <v>200</v>
      </c>
      <c r="E62" s="113">
        <v>6.5983068008013612</v>
      </c>
      <c r="F62" s="115">
        <v>6126</v>
      </c>
      <c r="G62" s="114">
        <v>6136</v>
      </c>
      <c r="H62" s="114">
        <v>6101</v>
      </c>
      <c r="I62" s="114">
        <v>6005</v>
      </c>
      <c r="J62" s="140">
        <v>5956</v>
      </c>
      <c r="K62" s="114">
        <v>170</v>
      </c>
      <c r="L62" s="116">
        <v>2.8542646071188718</v>
      </c>
    </row>
    <row r="63" spans="1:12" s="110" customFormat="1" ht="15" customHeight="1" x14ac:dyDescent="0.2">
      <c r="A63" s="120"/>
      <c r="B63" s="119"/>
      <c r="C63" s="258"/>
      <c r="D63" s="267" t="s">
        <v>198</v>
      </c>
      <c r="E63" s="113">
        <v>70.617042115572971</v>
      </c>
      <c r="F63" s="115">
        <v>4326</v>
      </c>
      <c r="G63" s="114">
        <v>4335</v>
      </c>
      <c r="H63" s="114">
        <v>4315</v>
      </c>
      <c r="I63" s="114">
        <v>4259</v>
      </c>
      <c r="J63" s="140">
        <v>4227</v>
      </c>
      <c r="K63" s="114">
        <v>99</v>
      </c>
      <c r="L63" s="116">
        <v>2.3420865862313698</v>
      </c>
    </row>
    <row r="64" spans="1:12" s="110" customFormat="1" ht="15" customHeight="1" x14ac:dyDescent="0.2">
      <c r="A64" s="120"/>
      <c r="B64" s="119"/>
      <c r="C64" s="258"/>
      <c r="D64" s="267" t="s">
        <v>199</v>
      </c>
      <c r="E64" s="113">
        <v>29.382957884427032</v>
      </c>
      <c r="F64" s="115">
        <v>1800</v>
      </c>
      <c r="G64" s="114">
        <v>1801</v>
      </c>
      <c r="H64" s="114">
        <v>1786</v>
      </c>
      <c r="I64" s="114">
        <v>1746</v>
      </c>
      <c r="J64" s="140">
        <v>1729</v>
      </c>
      <c r="K64" s="114">
        <v>71</v>
      </c>
      <c r="L64" s="116">
        <v>4.1064198958935805</v>
      </c>
    </row>
    <row r="65" spans="1:12" s="110" customFormat="1" ht="15" customHeight="1" x14ac:dyDescent="0.2">
      <c r="A65" s="120"/>
      <c r="B65" s="119" t="s">
        <v>201</v>
      </c>
      <c r="C65" s="258"/>
      <c r="E65" s="113">
        <v>18.381697725775833</v>
      </c>
      <c r="F65" s="115">
        <v>28467</v>
      </c>
      <c r="G65" s="114">
        <v>28096</v>
      </c>
      <c r="H65" s="114">
        <v>27726</v>
      </c>
      <c r="I65" s="114">
        <v>27101</v>
      </c>
      <c r="J65" s="140">
        <v>26505</v>
      </c>
      <c r="K65" s="114">
        <v>1962</v>
      </c>
      <c r="L65" s="116">
        <v>7.4023769100169776</v>
      </c>
    </row>
    <row r="66" spans="1:12" s="110" customFormat="1" ht="15" customHeight="1" x14ac:dyDescent="0.2">
      <c r="A66" s="120"/>
      <c r="B66" s="119"/>
      <c r="C66" s="258" t="s">
        <v>106</v>
      </c>
      <c r="E66" s="113">
        <v>51.701970702919169</v>
      </c>
      <c r="F66" s="115">
        <v>14718</v>
      </c>
      <c r="G66" s="114">
        <v>14575</v>
      </c>
      <c r="H66" s="114">
        <v>14358</v>
      </c>
      <c r="I66" s="114">
        <v>14034</v>
      </c>
      <c r="J66" s="140">
        <v>13726</v>
      </c>
      <c r="K66" s="114">
        <v>992</v>
      </c>
      <c r="L66" s="116">
        <v>7.2271601340521636</v>
      </c>
    </row>
    <row r="67" spans="1:12" s="110" customFormat="1" ht="15" customHeight="1" x14ac:dyDescent="0.2">
      <c r="A67" s="120"/>
      <c r="B67" s="119"/>
      <c r="C67" s="258" t="s">
        <v>107</v>
      </c>
      <c r="E67" s="113">
        <v>48.298029297080831</v>
      </c>
      <c r="F67" s="115">
        <v>13749</v>
      </c>
      <c r="G67" s="114">
        <v>13521</v>
      </c>
      <c r="H67" s="114">
        <v>13368</v>
      </c>
      <c r="I67" s="114">
        <v>13067</v>
      </c>
      <c r="J67" s="140">
        <v>12779</v>
      </c>
      <c r="K67" s="114">
        <v>970</v>
      </c>
      <c r="L67" s="116">
        <v>7.5905782925111511</v>
      </c>
    </row>
    <row r="68" spans="1:12" s="110" customFormat="1" ht="15" customHeight="1" x14ac:dyDescent="0.2">
      <c r="A68" s="120"/>
      <c r="B68" s="119"/>
      <c r="C68" s="258" t="s">
        <v>105</v>
      </c>
      <c r="D68" s="110" t="s">
        <v>202</v>
      </c>
      <c r="E68" s="113">
        <v>19.921312396810343</v>
      </c>
      <c r="F68" s="115">
        <v>5671</v>
      </c>
      <c r="G68" s="114">
        <v>5582</v>
      </c>
      <c r="H68" s="114">
        <v>5411</v>
      </c>
      <c r="I68" s="114">
        <v>5175</v>
      </c>
      <c r="J68" s="140">
        <v>4913</v>
      </c>
      <c r="K68" s="114">
        <v>758</v>
      </c>
      <c r="L68" s="116">
        <v>15.428455119071851</v>
      </c>
    </row>
    <row r="69" spans="1:12" s="110" customFormat="1" ht="15" customHeight="1" x14ac:dyDescent="0.2">
      <c r="A69" s="120"/>
      <c r="B69" s="119"/>
      <c r="C69" s="258"/>
      <c r="D69" s="267" t="s">
        <v>198</v>
      </c>
      <c r="E69" s="113">
        <v>50.114618233115856</v>
      </c>
      <c r="F69" s="115">
        <v>2842</v>
      </c>
      <c r="G69" s="114">
        <v>2804</v>
      </c>
      <c r="H69" s="114">
        <v>2692</v>
      </c>
      <c r="I69" s="114">
        <v>2542</v>
      </c>
      <c r="J69" s="140">
        <v>2404</v>
      </c>
      <c r="K69" s="114">
        <v>438</v>
      </c>
      <c r="L69" s="116">
        <v>18.21963394342762</v>
      </c>
    </row>
    <row r="70" spans="1:12" s="110" customFormat="1" ht="15" customHeight="1" x14ac:dyDescent="0.2">
      <c r="A70" s="120"/>
      <c r="B70" s="119"/>
      <c r="C70" s="258"/>
      <c r="D70" s="267" t="s">
        <v>199</v>
      </c>
      <c r="E70" s="113">
        <v>49.885381766884144</v>
      </c>
      <c r="F70" s="115">
        <v>2829</v>
      </c>
      <c r="G70" s="114">
        <v>2778</v>
      </c>
      <c r="H70" s="114">
        <v>2719</v>
      </c>
      <c r="I70" s="114">
        <v>2633</v>
      </c>
      <c r="J70" s="140">
        <v>2509</v>
      </c>
      <c r="K70" s="114">
        <v>320</v>
      </c>
      <c r="L70" s="116">
        <v>12.754085292945396</v>
      </c>
    </row>
    <row r="71" spans="1:12" s="110" customFormat="1" ht="15" customHeight="1" x14ac:dyDescent="0.2">
      <c r="A71" s="120"/>
      <c r="B71" s="119"/>
      <c r="C71" s="258"/>
      <c r="D71" s="110" t="s">
        <v>203</v>
      </c>
      <c r="E71" s="113">
        <v>70.860996943829704</v>
      </c>
      <c r="F71" s="115">
        <v>20172</v>
      </c>
      <c r="G71" s="114">
        <v>19931</v>
      </c>
      <c r="H71" s="114">
        <v>19755</v>
      </c>
      <c r="I71" s="114">
        <v>19425</v>
      </c>
      <c r="J71" s="140">
        <v>19167</v>
      </c>
      <c r="K71" s="114">
        <v>1005</v>
      </c>
      <c r="L71" s="116">
        <v>5.2433870715291908</v>
      </c>
    </row>
    <row r="72" spans="1:12" s="110" customFormat="1" ht="15" customHeight="1" x14ac:dyDescent="0.2">
      <c r="A72" s="120"/>
      <c r="B72" s="119"/>
      <c r="C72" s="258"/>
      <c r="D72" s="267" t="s">
        <v>198</v>
      </c>
      <c r="E72" s="113">
        <v>51.96807455879437</v>
      </c>
      <c r="F72" s="115">
        <v>10483</v>
      </c>
      <c r="G72" s="114">
        <v>10417</v>
      </c>
      <c r="H72" s="114">
        <v>10333</v>
      </c>
      <c r="I72" s="114">
        <v>10184</v>
      </c>
      <c r="J72" s="140">
        <v>10062</v>
      </c>
      <c r="K72" s="114">
        <v>421</v>
      </c>
      <c r="L72" s="116">
        <v>4.1840588352216264</v>
      </c>
    </row>
    <row r="73" spans="1:12" s="110" customFormat="1" ht="15" customHeight="1" x14ac:dyDescent="0.2">
      <c r="A73" s="120"/>
      <c r="B73" s="119"/>
      <c r="C73" s="258"/>
      <c r="D73" s="267" t="s">
        <v>199</v>
      </c>
      <c r="E73" s="113">
        <v>48.03192544120563</v>
      </c>
      <c r="F73" s="115">
        <v>9689</v>
      </c>
      <c r="G73" s="114">
        <v>9514</v>
      </c>
      <c r="H73" s="114">
        <v>9422</v>
      </c>
      <c r="I73" s="114">
        <v>9241</v>
      </c>
      <c r="J73" s="140">
        <v>9105</v>
      </c>
      <c r="K73" s="114">
        <v>584</v>
      </c>
      <c r="L73" s="116">
        <v>6.4140582097748489</v>
      </c>
    </row>
    <row r="74" spans="1:12" s="110" customFormat="1" ht="15" customHeight="1" x14ac:dyDescent="0.2">
      <c r="A74" s="120"/>
      <c r="B74" s="119"/>
      <c r="C74" s="258"/>
      <c r="D74" s="110" t="s">
        <v>204</v>
      </c>
      <c r="E74" s="113">
        <v>9.2176906593599615</v>
      </c>
      <c r="F74" s="115">
        <v>2624</v>
      </c>
      <c r="G74" s="114">
        <v>2583</v>
      </c>
      <c r="H74" s="114">
        <v>2560</v>
      </c>
      <c r="I74" s="114">
        <v>2501</v>
      </c>
      <c r="J74" s="140">
        <v>2425</v>
      </c>
      <c r="K74" s="114">
        <v>199</v>
      </c>
      <c r="L74" s="116">
        <v>8.2061855670103085</v>
      </c>
    </row>
    <row r="75" spans="1:12" s="110" customFormat="1" ht="15" customHeight="1" x14ac:dyDescent="0.2">
      <c r="A75" s="120"/>
      <c r="B75" s="119"/>
      <c r="C75" s="258"/>
      <c r="D75" s="267" t="s">
        <v>198</v>
      </c>
      <c r="E75" s="113">
        <v>53.086890243902438</v>
      </c>
      <c r="F75" s="115">
        <v>1393</v>
      </c>
      <c r="G75" s="114">
        <v>1354</v>
      </c>
      <c r="H75" s="114">
        <v>1333</v>
      </c>
      <c r="I75" s="114">
        <v>1308</v>
      </c>
      <c r="J75" s="140">
        <v>1260</v>
      </c>
      <c r="K75" s="114">
        <v>133</v>
      </c>
      <c r="L75" s="116">
        <v>10.555555555555555</v>
      </c>
    </row>
    <row r="76" spans="1:12" s="110" customFormat="1" ht="15" customHeight="1" x14ac:dyDescent="0.2">
      <c r="A76" s="120"/>
      <c r="B76" s="119"/>
      <c r="C76" s="258"/>
      <c r="D76" s="267" t="s">
        <v>199</v>
      </c>
      <c r="E76" s="113">
        <v>46.913109756097562</v>
      </c>
      <c r="F76" s="115">
        <v>1231</v>
      </c>
      <c r="G76" s="114">
        <v>1229</v>
      </c>
      <c r="H76" s="114">
        <v>1227</v>
      </c>
      <c r="I76" s="114">
        <v>1193</v>
      </c>
      <c r="J76" s="140">
        <v>1165</v>
      </c>
      <c r="K76" s="114">
        <v>66</v>
      </c>
      <c r="L76" s="116">
        <v>5.6652360515021458</v>
      </c>
    </row>
    <row r="77" spans="1:12" s="110" customFormat="1" ht="15" customHeight="1" x14ac:dyDescent="0.2">
      <c r="A77" s="534"/>
      <c r="B77" s="119" t="s">
        <v>205</v>
      </c>
      <c r="C77" s="268"/>
      <c r="D77" s="182"/>
      <c r="E77" s="113">
        <v>8.8993064972298637</v>
      </c>
      <c r="F77" s="115">
        <v>13782</v>
      </c>
      <c r="G77" s="114">
        <v>14201</v>
      </c>
      <c r="H77" s="114">
        <v>14478</v>
      </c>
      <c r="I77" s="114">
        <v>14285</v>
      </c>
      <c r="J77" s="140">
        <v>14432</v>
      </c>
      <c r="K77" s="114">
        <v>-650</v>
      </c>
      <c r="L77" s="116">
        <v>-4.5038802660753881</v>
      </c>
    </row>
    <row r="78" spans="1:12" s="110" customFormat="1" ht="15" customHeight="1" x14ac:dyDescent="0.2">
      <c r="A78" s="120"/>
      <c r="B78" s="119"/>
      <c r="C78" s="268" t="s">
        <v>106</v>
      </c>
      <c r="D78" s="182"/>
      <c r="E78" s="113">
        <v>57.872587432883471</v>
      </c>
      <c r="F78" s="115">
        <v>7976</v>
      </c>
      <c r="G78" s="114">
        <v>8271</v>
      </c>
      <c r="H78" s="114">
        <v>8438</v>
      </c>
      <c r="I78" s="114">
        <v>8271</v>
      </c>
      <c r="J78" s="140">
        <v>8362</v>
      </c>
      <c r="K78" s="114">
        <v>-386</v>
      </c>
      <c r="L78" s="116">
        <v>-4.616120545324085</v>
      </c>
    </row>
    <row r="79" spans="1:12" s="110" customFormat="1" ht="15" customHeight="1" x14ac:dyDescent="0.2">
      <c r="A79" s="123"/>
      <c r="B79" s="124"/>
      <c r="C79" s="260" t="s">
        <v>107</v>
      </c>
      <c r="D79" s="261"/>
      <c r="E79" s="125">
        <v>42.127412567116529</v>
      </c>
      <c r="F79" s="143">
        <v>5806</v>
      </c>
      <c r="G79" s="144">
        <v>5930</v>
      </c>
      <c r="H79" s="144">
        <v>6040</v>
      </c>
      <c r="I79" s="144">
        <v>6014</v>
      </c>
      <c r="J79" s="145">
        <v>6070</v>
      </c>
      <c r="K79" s="144">
        <v>-264</v>
      </c>
      <c r="L79" s="146">
        <v>-4.3492586490939047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154866</v>
      </c>
      <c r="E11" s="114">
        <v>155691</v>
      </c>
      <c r="F11" s="114">
        <v>156029</v>
      </c>
      <c r="G11" s="114">
        <v>153437</v>
      </c>
      <c r="H11" s="140">
        <v>152893</v>
      </c>
      <c r="I11" s="115">
        <v>1973</v>
      </c>
      <c r="J11" s="116">
        <v>1.2904449516982466</v>
      </c>
    </row>
    <row r="12" spans="1:15" s="110" customFormat="1" ht="24.95" customHeight="1" x14ac:dyDescent="0.2">
      <c r="A12" s="193" t="s">
        <v>132</v>
      </c>
      <c r="B12" s="194" t="s">
        <v>133</v>
      </c>
      <c r="C12" s="113">
        <v>0.51657562021360404</v>
      </c>
      <c r="D12" s="115">
        <v>800</v>
      </c>
      <c r="E12" s="114">
        <v>870</v>
      </c>
      <c r="F12" s="114">
        <v>839</v>
      </c>
      <c r="G12" s="114">
        <v>840</v>
      </c>
      <c r="H12" s="140">
        <v>828</v>
      </c>
      <c r="I12" s="115">
        <v>-28</v>
      </c>
      <c r="J12" s="116">
        <v>-3.3816425120772946</v>
      </c>
    </row>
    <row r="13" spans="1:15" s="110" customFormat="1" ht="24.95" customHeight="1" x14ac:dyDescent="0.2">
      <c r="A13" s="193" t="s">
        <v>134</v>
      </c>
      <c r="B13" s="199" t="s">
        <v>214</v>
      </c>
      <c r="C13" s="113">
        <v>1.2352614518357805</v>
      </c>
      <c r="D13" s="115">
        <v>1913</v>
      </c>
      <c r="E13" s="114">
        <v>1932</v>
      </c>
      <c r="F13" s="114">
        <v>1907</v>
      </c>
      <c r="G13" s="114">
        <v>1879</v>
      </c>
      <c r="H13" s="140">
        <v>1945</v>
      </c>
      <c r="I13" s="115">
        <v>-32</v>
      </c>
      <c r="J13" s="116">
        <v>-1.6452442159383034</v>
      </c>
    </row>
    <row r="14" spans="1:15" s="287" customFormat="1" ht="24" customHeight="1" x14ac:dyDescent="0.2">
      <c r="A14" s="193" t="s">
        <v>215</v>
      </c>
      <c r="B14" s="199" t="s">
        <v>137</v>
      </c>
      <c r="C14" s="113">
        <v>11.430527036276523</v>
      </c>
      <c r="D14" s="115">
        <v>17702</v>
      </c>
      <c r="E14" s="114">
        <v>17533</v>
      </c>
      <c r="F14" s="114">
        <v>17655</v>
      </c>
      <c r="G14" s="114">
        <v>17268</v>
      </c>
      <c r="H14" s="140">
        <v>17219</v>
      </c>
      <c r="I14" s="115">
        <v>483</v>
      </c>
      <c r="J14" s="116">
        <v>2.8050409431442014</v>
      </c>
      <c r="K14" s="110"/>
      <c r="L14" s="110"/>
      <c r="M14" s="110"/>
      <c r="N14" s="110"/>
      <c r="O14" s="110"/>
    </row>
    <row r="15" spans="1:15" s="110" customFormat="1" ht="24.75" customHeight="1" x14ac:dyDescent="0.2">
      <c r="A15" s="193" t="s">
        <v>216</v>
      </c>
      <c r="B15" s="199" t="s">
        <v>217</v>
      </c>
      <c r="C15" s="113">
        <v>2.6132269187555695</v>
      </c>
      <c r="D15" s="115">
        <v>4047</v>
      </c>
      <c r="E15" s="114">
        <v>4042</v>
      </c>
      <c r="F15" s="114">
        <v>4136</v>
      </c>
      <c r="G15" s="114">
        <v>4026</v>
      </c>
      <c r="H15" s="140">
        <v>3928</v>
      </c>
      <c r="I15" s="115">
        <v>119</v>
      </c>
      <c r="J15" s="116">
        <v>3.0295315682281059</v>
      </c>
    </row>
    <row r="16" spans="1:15" s="287" customFormat="1" ht="24.95" customHeight="1" x14ac:dyDescent="0.2">
      <c r="A16" s="193" t="s">
        <v>218</v>
      </c>
      <c r="B16" s="199" t="s">
        <v>141</v>
      </c>
      <c r="C16" s="113">
        <v>8.4789430862810438</v>
      </c>
      <c r="D16" s="115">
        <v>13131</v>
      </c>
      <c r="E16" s="114">
        <v>12973</v>
      </c>
      <c r="F16" s="114">
        <v>12988</v>
      </c>
      <c r="G16" s="114">
        <v>12651</v>
      </c>
      <c r="H16" s="140">
        <v>12726</v>
      </c>
      <c r="I16" s="115">
        <v>405</v>
      </c>
      <c r="J16" s="116">
        <v>3.1824611032531824</v>
      </c>
      <c r="K16" s="110"/>
      <c r="L16" s="110"/>
      <c r="M16" s="110"/>
      <c r="N16" s="110"/>
      <c r="O16" s="110"/>
    </row>
    <row r="17" spans="1:15" s="110" customFormat="1" ht="24.95" customHeight="1" x14ac:dyDescent="0.2">
      <c r="A17" s="193" t="s">
        <v>219</v>
      </c>
      <c r="B17" s="199" t="s">
        <v>220</v>
      </c>
      <c r="C17" s="113">
        <v>0.33835703123991062</v>
      </c>
      <c r="D17" s="115">
        <v>524</v>
      </c>
      <c r="E17" s="114">
        <v>518</v>
      </c>
      <c r="F17" s="114">
        <v>531</v>
      </c>
      <c r="G17" s="114">
        <v>591</v>
      </c>
      <c r="H17" s="140">
        <v>565</v>
      </c>
      <c r="I17" s="115">
        <v>-41</v>
      </c>
      <c r="J17" s="116">
        <v>-7.2566371681415927</v>
      </c>
    </row>
    <row r="18" spans="1:15" s="287" customFormat="1" ht="24.95" customHeight="1" x14ac:dyDescent="0.2">
      <c r="A18" s="201" t="s">
        <v>144</v>
      </c>
      <c r="B18" s="202" t="s">
        <v>145</v>
      </c>
      <c r="C18" s="113">
        <v>4.6943809486911263</v>
      </c>
      <c r="D18" s="115">
        <v>7270</v>
      </c>
      <c r="E18" s="114">
        <v>7316</v>
      </c>
      <c r="F18" s="114">
        <v>7348</v>
      </c>
      <c r="G18" s="114">
        <v>7098</v>
      </c>
      <c r="H18" s="140">
        <v>7012</v>
      </c>
      <c r="I18" s="115">
        <v>258</v>
      </c>
      <c r="J18" s="116">
        <v>3.6794067313177412</v>
      </c>
      <c r="K18" s="110"/>
      <c r="L18" s="110"/>
      <c r="M18" s="110"/>
      <c r="N18" s="110"/>
      <c r="O18" s="110"/>
    </row>
    <row r="19" spans="1:15" s="110" customFormat="1" ht="24.95" customHeight="1" x14ac:dyDescent="0.2">
      <c r="A19" s="193" t="s">
        <v>146</v>
      </c>
      <c r="B19" s="199" t="s">
        <v>147</v>
      </c>
      <c r="C19" s="113">
        <v>12.366174628388412</v>
      </c>
      <c r="D19" s="115">
        <v>19151</v>
      </c>
      <c r="E19" s="114">
        <v>19476</v>
      </c>
      <c r="F19" s="114">
        <v>19679</v>
      </c>
      <c r="G19" s="114">
        <v>19348</v>
      </c>
      <c r="H19" s="140">
        <v>19373</v>
      </c>
      <c r="I19" s="115">
        <v>-222</v>
      </c>
      <c r="J19" s="116">
        <v>-1.1459247406183863</v>
      </c>
    </row>
    <row r="20" spans="1:15" s="287" customFormat="1" ht="24.95" customHeight="1" x14ac:dyDescent="0.2">
      <c r="A20" s="193" t="s">
        <v>148</v>
      </c>
      <c r="B20" s="199" t="s">
        <v>149</v>
      </c>
      <c r="C20" s="113">
        <v>4.7524957059651571</v>
      </c>
      <c r="D20" s="115">
        <v>7360</v>
      </c>
      <c r="E20" s="114">
        <v>7174</v>
      </c>
      <c r="F20" s="114">
        <v>6988</v>
      </c>
      <c r="G20" s="114">
        <v>6860</v>
      </c>
      <c r="H20" s="140">
        <v>6754</v>
      </c>
      <c r="I20" s="115">
        <v>606</v>
      </c>
      <c r="J20" s="116">
        <v>8.9724607639917089</v>
      </c>
      <c r="K20" s="110"/>
      <c r="L20" s="110"/>
      <c r="M20" s="110"/>
      <c r="N20" s="110"/>
      <c r="O20" s="110"/>
    </row>
    <row r="21" spans="1:15" s="110" customFormat="1" ht="24.95" customHeight="1" x14ac:dyDescent="0.2">
      <c r="A21" s="201" t="s">
        <v>150</v>
      </c>
      <c r="B21" s="202" t="s">
        <v>151</v>
      </c>
      <c r="C21" s="113">
        <v>3.4152105691371895</v>
      </c>
      <c r="D21" s="115">
        <v>5289</v>
      </c>
      <c r="E21" s="114">
        <v>5346</v>
      </c>
      <c r="F21" s="114">
        <v>5457</v>
      </c>
      <c r="G21" s="114">
        <v>5383</v>
      </c>
      <c r="H21" s="140">
        <v>5049</v>
      </c>
      <c r="I21" s="115">
        <v>240</v>
      </c>
      <c r="J21" s="116">
        <v>4.7534165181224006</v>
      </c>
    </row>
    <row r="22" spans="1:15" s="110" customFormat="1" ht="24.95" customHeight="1" x14ac:dyDescent="0.2">
      <c r="A22" s="201" t="s">
        <v>152</v>
      </c>
      <c r="B22" s="199" t="s">
        <v>153</v>
      </c>
      <c r="C22" s="113">
        <v>3.4642852530574819</v>
      </c>
      <c r="D22" s="115">
        <v>5365</v>
      </c>
      <c r="E22" s="114">
        <v>5331</v>
      </c>
      <c r="F22" s="114">
        <v>5351</v>
      </c>
      <c r="G22" s="114">
        <v>5039</v>
      </c>
      <c r="H22" s="140">
        <v>4973</v>
      </c>
      <c r="I22" s="115">
        <v>392</v>
      </c>
      <c r="J22" s="116">
        <v>7.8825658556203502</v>
      </c>
    </row>
    <row r="23" spans="1:15" s="110" customFormat="1" ht="24.95" customHeight="1" x14ac:dyDescent="0.2">
      <c r="A23" s="193" t="s">
        <v>154</v>
      </c>
      <c r="B23" s="199" t="s">
        <v>155</v>
      </c>
      <c r="C23" s="113">
        <v>3.6276522929500343</v>
      </c>
      <c r="D23" s="115">
        <v>5618</v>
      </c>
      <c r="E23" s="114">
        <v>5734</v>
      </c>
      <c r="F23" s="114">
        <v>5742</v>
      </c>
      <c r="G23" s="114">
        <v>5701</v>
      </c>
      <c r="H23" s="140">
        <v>5734</v>
      </c>
      <c r="I23" s="115">
        <v>-116</v>
      </c>
      <c r="J23" s="116">
        <v>-2.0230205790024414</v>
      </c>
    </row>
    <row r="24" spans="1:15" s="110" customFormat="1" ht="24.95" customHeight="1" x14ac:dyDescent="0.2">
      <c r="A24" s="193" t="s">
        <v>156</v>
      </c>
      <c r="B24" s="199" t="s">
        <v>221</v>
      </c>
      <c r="C24" s="113">
        <v>7.9765732956233126</v>
      </c>
      <c r="D24" s="115">
        <v>12353</v>
      </c>
      <c r="E24" s="114">
        <v>12266</v>
      </c>
      <c r="F24" s="114">
        <v>12251</v>
      </c>
      <c r="G24" s="114">
        <v>11872</v>
      </c>
      <c r="H24" s="140">
        <v>11813</v>
      </c>
      <c r="I24" s="115">
        <v>540</v>
      </c>
      <c r="J24" s="116">
        <v>4.5712350799966135</v>
      </c>
    </row>
    <row r="25" spans="1:15" s="110" customFormat="1" ht="24.95" customHeight="1" x14ac:dyDescent="0.2">
      <c r="A25" s="193" t="s">
        <v>222</v>
      </c>
      <c r="B25" s="204" t="s">
        <v>159</v>
      </c>
      <c r="C25" s="113">
        <v>6.3048054447070374</v>
      </c>
      <c r="D25" s="115">
        <v>9764</v>
      </c>
      <c r="E25" s="114">
        <v>10068</v>
      </c>
      <c r="F25" s="114">
        <v>10307</v>
      </c>
      <c r="G25" s="114">
        <v>10404</v>
      </c>
      <c r="H25" s="140">
        <v>10500</v>
      </c>
      <c r="I25" s="115">
        <v>-736</v>
      </c>
      <c r="J25" s="116">
        <v>-7.0095238095238095</v>
      </c>
    </row>
    <row r="26" spans="1:15" s="110" customFormat="1" ht="24.95" customHeight="1" x14ac:dyDescent="0.2">
      <c r="A26" s="201">
        <v>782.78300000000002</v>
      </c>
      <c r="B26" s="203" t="s">
        <v>160</v>
      </c>
      <c r="C26" s="113">
        <v>1.8745237818501155</v>
      </c>
      <c r="D26" s="115">
        <v>2903</v>
      </c>
      <c r="E26" s="114">
        <v>3145</v>
      </c>
      <c r="F26" s="114">
        <v>3477</v>
      </c>
      <c r="G26" s="114">
        <v>3472</v>
      </c>
      <c r="H26" s="140">
        <v>3419</v>
      </c>
      <c r="I26" s="115">
        <v>-516</v>
      </c>
      <c r="J26" s="116">
        <v>-15.092132202398362</v>
      </c>
    </row>
    <row r="27" spans="1:15" s="110" customFormat="1" ht="24.95" customHeight="1" x14ac:dyDescent="0.2">
      <c r="A27" s="193" t="s">
        <v>161</v>
      </c>
      <c r="B27" s="199" t="s">
        <v>223</v>
      </c>
      <c r="C27" s="113">
        <v>8.221300995699508</v>
      </c>
      <c r="D27" s="115">
        <v>12732</v>
      </c>
      <c r="E27" s="114">
        <v>12756</v>
      </c>
      <c r="F27" s="114">
        <v>12722</v>
      </c>
      <c r="G27" s="114">
        <v>12502</v>
      </c>
      <c r="H27" s="140">
        <v>12488</v>
      </c>
      <c r="I27" s="115">
        <v>244</v>
      </c>
      <c r="J27" s="116">
        <v>1.9538757206918642</v>
      </c>
    </row>
    <row r="28" spans="1:15" s="110" customFormat="1" ht="24.95" customHeight="1" x14ac:dyDescent="0.2">
      <c r="A28" s="193" t="s">
        <v>163</v>
      </c>
      <c r="B28" s="199" t="s">
        <v>164</v>
      </c>
      <c r="C28" s="113">
        <v>5.1521960921054335</v>
      </c>
      <c r="D28" s="115">
        <v>7979</v>
      </c>
      <c r="E28" s="114">
        <v>8046</v>
      </c>
      <c r="F28" s="114">
        <v>7922</v>
      </c>
      <c r="G28" s="114">
        <v>7852</v>
      </c>
      <c r="H28" s="140">
        <v>7870</v>
      </c>
      <c r="I28" s="115">
        <v>109</v>
      </c>
      <c r="J28" s="116">
        <v>1.3850063532401524</v>
      </c>
    </row>
    <row r="29" spans="1:15" s="110" customFormat="1" ht="24.95" customHeight="1" x14ac:dyDescent="0.2">
      <c r="A29" s="193">
        <v>86</v>
      </c>
      <c r="B29" s="199" t="s">
        <v>165</v>
      </c>
      <c r="C29" s="113">
        <v>10.046750093629331</v>
      </c>
      <c r="D29" s="115">
        <v>15559</v>
      </c>
      <c r="E29" s="114">
        <v>15486</v>
      </c>
      <c r="F29" s="114">
        <v>15354</v>
      </c>
      <c r="G29" s="114">
        <v>15275</v>
      </c>
      <c r="H29" s="140">
        <v>15259</v>
      </c>
      <c r="I29" s="115">
        <v>300</v>
      </c>
      <c r="J29" s="116">
        <v>1.9660528212857986</v>
      </c>
    </row>
    <row r="30" spans="1:15" s="110" customFormat="1" ht="24.95" customHeight="1" x14ac:dyDescent="0.2">
      <c r="A30" s="193">
        <v>87.88</v>
      </c>
      <c r="B30" s="204" t="s">
        <v>166</v>
      </c>
      <c r="C30" s="113">
        <v>8.6481216019009981</v>
      </c>
      <c r="D30" s="115">
        <v>13393</v>
      </c>
      <c r="E30" s="114">
        <v>13396</v>
      </c>
      <c r="F30" s="114">
        <v>13241</v>
      </c>
      <c r="G30" s="114">
        <v>13053</v>
      </c>
      <c r="H30" s="140">
        <v>13102</v>
      </c>
      <c r="I30" s="115">
        <v>291</v>
      </c>
      <c r="J30" s="116">
        <v>2.2210349564951914</v>
      </c>
    </row>
    <row r="31" spans="1:15" s="110" customFormat="1" ht="24.95" customHeight="1" x14ac:dyDescent="0.2">
      <c r="A31" s="193" t="s">
        <v>167</v>
      </c>
      <c r="B31" s="199" t="s">
        <v>168</v>
      </c>
      <c r="C31" s="113">
        <v>6.27187374891842</v>
      </c>
      <c r="D31" s="115">
        <v>9713</v>
      </c>
      <c r="E31" s="114">
        <v>9815</v>
      </c>
      <c r="F31" s="114">
        <v>9788</v>
      </c>
      <c r="G31" s="114">
        <v>9590</v>
      </c>
      <c r="H31" s="140">
        <v>9554</v>
      </c>
      <c r="I31" s="115">
        <v>159</v>
      </c>
      <c r="J31" s="116">
        <v>1.6642244086246598</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0.51657562021360404</v>
      </c>
      <c r="D34" s="115">
        <v>800</v>
      </c>
      <c r="E34" s="114">
        <v>870</v>
      </c>
      <c r="F34" s="114">
        <v>839</v>
      </c>
      <c r="G34" s="114">
        <v>840</v>
      </c>
      <c r="H34" s="140">
        <v>828</v>
      </c>
      <c r="I34" s="115">
        <v>-28</v>
      </c>
      <c r="J34" s="116">
        <v>-3.3816425120772946</v>
      </c>
    </row>
    <row r="35" spans="1:10" s="110" customFormat="1" ht="24.95" customHeight="1" x14ac:dyDescent="0.2">
      <c r="A35" s="292" t="s">
        <v>171</v>
      </c>
      <c r="B35" s="293" t="s">
        <v>172</v>
      </c>
      <c r="C35" s="113">
        <v>17.360169436803432</v>
      </c>
      <c r="D35" s="115">
        <v>26885</v>
      </c>
      <c r="E35" s="114">
        <v>26781</v>
      </c>
      <c r="F35" s="114">
        <v>26910</v>
      </c>
      <c r="G35" s="114">
        <v>26245</v>
      </c>
      <c r="H35" s="140">
        <v>26176</v>
      </c>
      <c r="I35" s="115">
        <v>709</v>
      </c>
      <c r="J35" s="116">
        <v>2.7085880195599024</v>
      </c>
    </row>
    <row r="36" spans="1:10" s="110" customFormat="1" ht="24.95" customHeight="1" x14ac:dyDescent="0.2">
      <c r="A36" s="294" t="s">
        <v>173</v>
      </c>
      <c r="B36" s="295" t="s">
        <v>174</v>
      </c>
      <c r="C36" s="125">
        <v>82.121963503932434</v>
      </c>
      <c r="D36" s="143">
        <v>127179</v>
      </c>
      <c r="E36" s="144">
        <v>128039</v>
      </c>
      <c r="F36" s="144">
        <v>128279</v>
      </c>
      <c r="G36" s="144">
        <v>126351</v>
      </c>
      <c r="H36" s="145">
        <v>125888</v>
      </c>
      <c r="I36" s="143">
        <v>1291</v>
      </c>
      <c r="J36" s="146">
        <v>1.0255147432638536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2020-09-28T07:05:14Z</dcterms:created>
  <dcterms:modified xsi:type="dcterms:W3CDTF">2020-09-28T10:32:27Z</dcterms:modified>
</cp:coreProperties>
</file>