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s="1"/>
  <c r="G71" i="24"/>
  <c r="F71" i="24"/>
  <c r="E71" i="24"/>
  <c r="L70" i="24"/>
  <c r="H70" i="24" s="1"/>
  <c r="I70" i="24"/>
  <c r="G70" i="24"/>
  <c r="F70" i="24"/>
  <c r="E70" i="24"/>
  <c r="L69" i="24"/>
  <c r="H69" i="24" s="1"/>
  <c r="G69" i="24"/>
  <c r="F69" i="24"/>
  <c r="E69" i="24"/>
  <c r="L68" i="24"/>
  <c r="H68" i="24" s="1"/>
  <c r="I68" i="24"/>
  <c r="G68" i="24"/>
  <c r="F68" i="24"/>
  <c r="E68" i="24"/>
  <c r="L67" i="24"/>
  <c r="H67" i="24" s="1"/>
  <c r="I67" i="24" s="1"/>
  <c r="G67" i="24"/>
  <c r="F67" i="24"/>
  <c r="E67" i="24"/>
  <c r="L66" i="24"/>
  <c r="H66" i="24" s="1"/>
  <c r="I66" i="24"/>
  <c r="G66" i="24"/>
  <c r="F66" i="24"/>
  <c r="E66" i="24"/>
  <c r="L65" i="24"/>
  <c r="H65" i="24" s="1"/>
  <c r="I65" i="24" s="1"/>
  <c r="G65" i="24"/>
  <c r="F65" i="24"/>
  <c r="E65" i="24"/>
  <c r="L64" i="24"/>
  <c r="H64" i="24" s="1"/>
  <c r="I64" i="24"/>
  <c r="G64" i="24"/>
  <c r="F64" i="24"/>
  <c r="E64" i="24"/>
  <c r="L63" i="24"/>
  <c r="H63" i="24" s="1"/>
  <c r="I63" i="24" s="1"/>
  <c r="G63" i="24"/>
  <c r="F63" i="24"/>
  <c r="E63" i="24"/>
  <c r="L62" i="24"/>
  <c r="H62" i="24" s="1"/>
  <c r="I62" i="24"/>
  <c r="G62" i="24"/>
  <c r="F62" i="24"/>
  <c r="E62" i="24"/>
  <c r="L61" i="24"/>
  <c r="H61" i="24" s="1"/>
  <c r="G61" i="24"/>
  <c r="F61" i="24"/>
  <c r="E61" i="24"/>
  <c r="L60" i="24"/>
  <c r="H60" i="24" s="1"/>
  <c r="I60" i="24"/>
  <c r="G60" i="24"/>
  <c r="F60" i="24"/>
  <c r="E60" i="24"/>
  <c r="L59" i="24"/>
  <c r="H59" i="24" s="1"/>
  <c r="I59" i="24" s="1"/>
  <c r="G59" i="24"/>
  <c r="F59" i="24"/>
  <c r="E59" i="24"/>
  <c r="L58" i="24"/>
  <c r="H58" i="24" s="1"/>
  <c r="I58" i="24"/>
  <c r="G58" i="24"/>
  <c r="F58" i="24"/>
  <c r="E58" i="24"/>
  <c r="L57" i="24"/>
  <c r="H57" i="24" s="1"/>
  <c r="I57" i="24" s="1"/>
  <c r="G57" i="24"/>
  <c r="F57" i="24"/>
  <c r="E57" i="24"/>
  <c r="L56" i="24"/>
  <c r="H56" i="24" s="1"/>
  <c r="I56" i="24"/>
  <c r="G56" i="24"/>
  <c r="F56" i="24"/>
  <c r="E56" i="24"/>
  <c r="L55" i="24"/>
  <c r="H55" i="24" s="1"/>
  <c r="I55" i="24" s="1"/>
  <c r="G55" i="24"/>
  <c r="F55" i="24"/>
  <c r="E55" i="24"/>
  <c r="L54" i="24"/>
  <c r="H54" i="24" s="1"/>
  <c r="I54" i="24"/>
  <c r="G54" i="24"/>
  <c r="F54" i="24"/>
  <c r="E54" i="24"/>
  <c r="L53" i="24"/>
  <c r="H53" i="24" s="1"/>
  <c r="G53" i="24"/>
  <c r="F53" i="24"/>
  <c r="E53" i="24"/>
  <c r="L52" i="24"/>
  <c r="H52" i="24" s="1"/>
  <c r="I52" i="24"/>
  <c r="G52" i="24"/>
  <c r="F52" i="24"/>
  <c r="E52" i="24"/>
  <c r="L51" i="24"/>
  <c r="H51" i="24" s="1"/>
  <c r="I51" i="24" s="1"/>
  <c r="G51" i="24"/>
  <c r="F51" i="24"/>
  <c r="E51" i="24"/>
  <c r="L44" i="24"/>
  <c r="I44" i="24"/>
  <c r="F44" i="24"/>
  <c r="D44" i="24"/>
  <c r="C44" i="24"/>
  <c r="M44" i="24" s="1"/>
  <c r="B44" i="24"/>
  <c r="K44" i="24" s="1"/>
  <c r="M43" i="24"/>
  <c r="J43" i="24"/>
  <c r="G43" i="24"/>
  <c r="E43" i="24"/>
  <c r="C43" i="24"/>
  <c r="I43" i="24" s="1"/>
  <c r="B43" i="24"/>
  <c r="L42" i="24"/>
  <c r="I42" i="24"/>
  <c r="F42" i="24"/>
  <c r="D42" i="24"/>
  <c r="C42" i="24"/>
  <c r="M42" i="24" s="1"/>
  <c r="B42" i="24"/>
  <c r="K42" i="24" s="1"/>
  <c r="M41" i="24"/>
  <c r="G41" i="24"/>
  <c r="E41" i="24"/>
  <c r="C41" i="24"/>
  <c r="I41" i="24" s="1"/>
  <c r="B41" i="24"/>
  <c r="L40" i="24"/>
  <c r="I40" i="24"/>
  <c r="F40" i="24"/>
  <c r="D40" i="24"/>
  <c r="C40" i="24"/>
  <c r="M40" i="24" s="1"/>
  <c r="B40" i="24"/>
  <c r="K40" i="24" s="1"/>
  <c r="M36" i="24"/>
  <c r="L36" i="24"/>
  <c r="K36" i="24"/>
  <c r="J36" i="24"/>
  <c r="I36" i="24"/>
  <c r="H36" i="24"/>
  <c r="G36" i="24"/>
  <c r="F36" i="24"/>
  <c r="E36" i="24"/>
  <c r="D36" i="24"/>
  <c r="K57" i="15"/>
  <c r="L57" i="15" s="1"/>
  <c r="C38" i="24"/>
  <c r="C37" i="24"/>
  <c r="C35" i="24"/>
  <c r="C34" i="24"/>
  <c r="C33" i="24"/>
  <c r="C32" i="24"/>
  <c r="C31" i="24"/>
  <c r="C30" i="24"/>
  <c r="C29" i="24"/>
  <c r="C28" i="24"/>
  <c r="L28" i="24" s="1"/>
  <c r="C27" i="24"/>
  <c r="C26" i="24"/>
  <c r="C25" i="24"/>
  <c r="C24" i="24"/>
  <c r="C23" i="24"/>
  <c r="C22" i="24"/>
  <c r="C21" i="24"/>
  <c r="C20" i="24"/>
  <c r="L20" i="24" s="1"/>
  <c r="C19" i="24"/>
  <c r="C18" i="24"/>
  <c r="C17" i="24"/>
  <c r="C16" i="24"/>
  <c r="C15" i="24"/>
  <c r="C9" i="24"/>
  <c r="C8" i="24"/>
  <c r="C7" i="24"/>
  <c r="B39" i="24"/>
  <c r="B38" i="24"/>
  <c r="B37" i="24"/>
  <c r="B35" i="24"/>
  <c r="B34" i="24"/>
  <c r="D34" i="24" s="1"/>
  <c r="B33" i="24"/>
  <c r="B32" i="24"/>
  <c r="B31" i="24"/>
  <c r="H31" i="24" s="1"/>
  <c r="B30" i="24"/>
  <c r="B29" i="24"/>
  <c r="B28" i="24"/>
  <c r="B27" i="24"/>
  <c r="B26" i="24"/>
  <c r="D26" i="24" s="1"/>
  <c r="B25" i="24"/>
  <c r="B24" i="24"/>
  <c r="B23" i="24"/>
  <c r="H23" i="24" s="1"/>
  <c r="B22" i="24"/>
  <c r="B21" i="24"/>
  <c r="B20" i="24"/>
  <c r="B19" i="24"/>
  <c r="B18" i="24"/>
  <c r="B17" i="24"/>
  <c r="B16" i="24"/>
  <c r="B15" i="24"/>
  <c r="H15" i="24" s="1"/>
  <c r="B9" i="24"/>
  <c r="B8" i="24"/>
  <c r="B7" i="24"/>
  <c r="F9" i="24" l="1"/>
  <c r="D9" i="24"/>
  <c r="J9" i="24"/>
  <c r="K9" i="24"/>
  <c r="H9" i="24"/>
  <c r="H37" i="24"/>
  <c r="F37" i="24"/>
  <c r="D37" i="24"/>
  <c r="K37" i="24"/>
  <c r="J37" i="24"/>
  <c r="K8" i="24"/>
  <c r="J8" i="24"/>
  <c r="H8" i="24"/>
  <c r="F8" i="24"/>
  <c r="D8" i="24"/>
  <c r="H39" i="24"/>
  <c r="F39" i="24"/>
  <c r="D39" i="24"/>
  <c r="K39" i="24"/>
  <c r="I16" i="24"/>
  <c r="M16" i="24"/>
  <c r="E16" i="24"/>
  <c r="L16" i="24"/>
  <c r="G16" i="24"/>
  <c r="F25" i="24"/>
  <c r="D25" i="24"/>
  <c r="J25" i="24"/>
  <c r="K25" i="24"/>
  <c r="H25" i="24"/>
  <c r="K28" i="24"/>
  <c r="J28" i="24"/>
  <c r="H28" i="24"/>
  <c r="F28" i="24"/>
  <c r="D28" i="24"/>
  <c r="G19" i="24"/>
  <c r="M19" i="24"/>
  <c r="E19" i="24"/>
  <c r="L19" i="24"/>
  <c r="I19" i="24"/>
  <c r="I22" i="24"/>
  <c r="M22" i="24"/>
  <c r="E22" i="24"/>
  <c r="L22" i="24"/>
  <c r="G22" i="24"/>
  <c r="G35" i="24"/>
  <c r="M35" i="24"/>
  <c r="E35" i="24"/>
  <c r="L35" i="24"/>
  <c r="I35" i="24"/>
  <c r="H41" i="24"/>
  <c r="F41" i="24"/>
  <c r="D41" i="24"/>
  <c r="K41" i="24"/>
  <c r="J41" i="24"/>
  <c r="K61" i="24"/>
  <c r="J61" i="24"/>
  <c r="I61" i="24"/>
  <c r="F29" i="24"/>
  <c r="D29" i="24"/>
  <c r="J29" i="24"/>
  <c r="K29" i="24"/>
  <c r="H29" i="24"/>
  <c r="K32" i="24"/>
  <c r="J32" i="24"/>
  <c r="H32" i="24"/>
  <c r="F32" i="24"/>
  <c r="D32" i="24"/>
  <c r="G23" i="24"/>
  <c r="M23" i="24"/>
  <c r="E23" i="24"/>
  <c r="L23" i="24"/>
  <c r="I23" i="24"/>
  <c r="I26" i="24"/>
  <c r="M26" i="24"/>
  <c r="E26" i="24"/>
  <c r="L26" i="24"/>
  <c r="G26" i="24"/>
  <c r="F35" i="24"/>
  <c r="D35" i="24"/>
  <c r="J35" i="24"/>
  <c r="K35" i="24"/>
  <c r="H35" i="24"/>
  <c r="K16" i="24"/>
  <c r="J16" i="24"/>
  <c r="H16" i="24"/>
  <c r="F16" i="24"/>
  <c r="D16" i="24"/>
  <c r="F23" i="24"/>
  <c r="D23" i="24"/>
  <c r="J23" i="24"/>
  <c r="K23" i="24"/>
  <c r="K26" i="24"/>
  <c r="J26" i="24"/>
  <c r="H26" i="24"/>
  <c r="F26" i="24"/>
  <c r="G7" i="24"/>
  <c r="M7" i="24"/>
  <c r="E7" i="24"/>
  <c r="L7" i="24"/>
  <c r="I7" i="24"/>
  <c r="G9" i="24"/>
  <c r="M9" i="24"/>
  <c r="E9" i="24"/>
  <c r="L9" i="24"/>
  <c r="I9" i="24"/>
  <c r="G17" i="24"/>
  <c r="M17" i="24"/>
  <c r="E17" i="24"/>
  <c r="L17" i="24"/>
  <c r="I17" i="24"/>
  <c r="I20" i="24"/>
  <c r="M20" i="24"/>
  <c r="E20" i="24"/>
  <c r="G20" i="24"/>
  <c r="G33" i="24"/>
  <c r="M33" i="24"/>
  <c r="E33" i="24"/>
  <c r="L33" i="24"/>
  <c r="I33" i="24"/>
  <c r="I37" i="24"/>
  <c r="G37" i="24"/>
  <c r="L37" i="24"/>
  <c r="M37" i="24"/>
  <c r="E37" i="24"/>
  <c r="F17" i="24"/>
  <c r="D17" i="24"/>
  <c r="J17" i="24"/>
  <c r="K17" i="24"/>
  <c r="H17" i="24"/>
  <c r="K20" i="24"/>
  <c r="J20" i="24"/>
  <c r="H20" i="24"/>
  <c r="F20" i="24"/>
  <c r="D20" i="24"/>
  <c r="F33" i="24"/>
  <c r="D33" i="24"/>
  <c r="J33" i="24"/>
  <c r="K33" i="24"/>
  <c r="H33" i="24"/>
  <c r="I8" i="24"/>
  <c r="M8" i="24"/>
  <c r="E8" i="24"/>
  <c r="G8" i="24"/>
  <c r="C14" i="24"/>
  <c r="C6" i="24"/>
  <c r="G27" i="24"/>
  <c r="M27" i="24"/>
  <c r="E27" i="24"/>
  <c r="L27" i="24"/>
  <c r="I27" i="24"/>
  <c r="I30" i="24"/>
  <c r="M30" i="24"/>
  <c r="E30" i="24"/>
  <c r="L30" i="24"/>
  <c r="G30" i="24"/>
  <c r="K53" i="24"/>
  <c r="J53" i="24"/>
  <c r="I53" i="24"/>
  <c r="K69" i="24"/>
  <c r="J69" i="24"/>
  <c r="I69" i="24"/>
  <c r="F19" i="24"/>
  <c r="D19" i="24"/>
  <c r="J19" i="24"/>
  <c r="K19" i="24"/>
  <c r="H19" i="24"/>
  <c r="F7" i="24"/>
  <c r="D7" i="24"/>
  <c r="J7" i="24"/>
  <c r="K7" i="24"/>
  <c r="H7" i="24"/>
  <c r="B14" i="24"/>
  <c r="B6" i="24"/>
  <c r="F27" i="24"/>
  <c r="D27" i="24"/>
  <c r="J27" i="24"/>
  <c r="K27" i="24"/>
  <c r="H27" i="24"/>
  <c r="K30" i="24"/>
  <c r="J30" i="24"/>
  <c r="H30" i="24"/>
  <c r="F30" i="24"/>
  <c r="D30" i="24"/>
  <c r="G21" i="24"/>
  <c r="M21" i="24"/>
  <c r="E21" i="24"/>
  <c r="L21" i="24"/>
  <c r="I21" i="24"/>
  <c r="I24" i="24"/>
  <c r="M24" i="24"/>
  <c r="E24" i="24"/>
  <c r="L24" i="24"/>
  <c r="G24" i="24"/>
  <c r="M38" i="24"/>
  <c r="E38" i="24"/>
  <c r="L38" i="24"/>
  <c r="G38" i="24"/>
  <c r="I38" i="24"/>
  <c r="L8" i="24"/>
  <c r="K22" i="24"/>
  <c r="J22" i="24"/>
  <c r="H22" i="24"/>
  <c r="F22" i="24"/>
  <c r="D22" i="24"/>
  <c r="I32" i="24"/>
  <c r="M32" i="24"/>
  <c r="E32" i="24"/>
  <c r="L32" i="24"/>
  <c r="G32" i="24"/>
  <c r="F21" i="24"/>
  <c r="D21" i="24"/>
  <c r="J21" i="24"/>
  <c r="K21" i="24"/>
  <c r="H21" i="24"/>
  <c r="K24" i="24"/>
  <c r="J24" i="24"/>
  <c r="H24" i="24"/>
  <c r="F24" i="24"/>
  <c r="D24" i="24"/>
  <c r="D38" i="24"/>
  <c r="K38" i="24"/>
  <c r="J38" i="24"/>
  <c r="H38" i="24"/>
  <c r="F38" i="24"/>
  <c r="G15" i="24"/>
  <c r="M15" i="24"/>
  <c r="E15" i="24"/>
  <c r="L15" i="24"/>
  <c r="I15" i="24"/>
  <c r="I18" i="24"/>
  <c r="M18" i="24"/>
  <c r="E18" i="24"/>
  <c r="L18" i="24"/>
  <c r="G18" i="24"/>
  <c r="G31" i="24"/>
  <c r="M31" i="24"/>
  <c r="E31" i="24"/>
  <c r="L31" i="24"/>
  <c r="I31" i="24"/>
  <c r="I34" i="24"/>
  <c r="M34" i="24"/>
  <c r="E34" i="24"/>
  <c r="L34" i="24"/>
  <c r="G34" i="24"/>
  <c r="G29" i="24"/>
  <c r="M29" i="24"/>
  <c r="E29" i="24"/>
  <c r="L29" i="24"/>
  <c r="I29" i="24"/>
  <c r="J39" i="24"/>
  <c r="F15" i="24"/>
  <c r="D15" i="24"/>
  <c r="J15" i="24"/>
  <c r="K15" i="24"/>
  <c r="K18" i="24"/>
  <c r="J18" i="24"/>
  <c r="H18" i="24"/>
  <c r="F18" i="24"/>
  <c r="F31" i="24"/>
  <c r="D31" i="24"/>
  <c r="J31" i="24"/>
  <c r="K31" i="24"/>
  <c r="K34" i="24"/>
  <c r="J34" i="24"/>
  <c r="H34" i="24"/>
  <c r="F34" i="24"/>
  <c r="G25" i="24"/>
  <c r="M25" i="24"/>
  <c r="E25" i="24"/>
  <c r="L25" i="24"/>
  <c r="I25" i="24"/>
  <c r="I28" i="24"/>
  <c r="M28" i="24"/>
  <c r="E28" i="24"/>
  <c r="G28" i="24"/>
  <c r="D18" i="24"/>
  <c r="B45" i="24"/>
  <c r="I77" i="24"/>
  <c r="K58" i="24"/>
  <c r="J58" i="24"/>
  <c r="K66" i="24"/>
  <c r="J66" i="24"/>
  <c r="K74" i="24"/>
  <c r="J74" i="24"/>
  <c r="K55" i="24"/>
  <c r="J55" i="24"/>
  <c r="K63" i="24"/>
  <c r="J63" i="24"/>
  <c r="K71" i="24"/>
  <c r="J71" i="24"/>
  <c r="K52" i="24"/>
  <c r="J52" i="24"/>
  <c r="K60" i="24"/>
  <c r="J60" i="24"/>
  <c r="K68" i="24"/>
  <c r="J68" i="24"/>
  <c r="C45" i="24"/>
  <c r="C39" i="24"/>
  <c r="H43" i="24"/>
  <c r="F43" i="24"/>
  <c r="D43" i="24"/>
  <c r="K43" i="24"/>
  <c r="K57" i="24"/>
  <c r="J57" i="24"/>
  <c r="K65" i="24"/>
  <c r="J65" i="24"/>
  <c r="K73" i="24"/>
  <c r="J73" i="24"/>
  <c r="K54" i="24"/>
  <c r="J54" i="24"/>
  <c r="K62" i="24"/>
  <c r="J62" i="24"/>
  <c r="K70" i="24"/>
  <c r="J70" i="24"/>
  <c r="K51" i="24"/>
  <c r="J51" i="24"/>
  <c r="K59" i="24"/>
  <c r="J59" i="24"/>
  <c r="K67" i="24"/>
  <c r="J67" i="24"/>
  <c r="K75" i="24"/>
  <c r="J75" i="24"/>
  <c r="K56" i="24"/>
  <c r="J56" i="24"/>
  <c r="K64" i="24"/>
  <c r="J64" i="24"/>
  <c r="K72" i="24"/>
  <c r="J72" i="24"/>
  <c r="G40" i="24"/>
  <c r="G42" i="24"/>
  <c r="G44" i="24"/>
  <c r="H40" i="24"/>
  <c r="L41" i="24"/>
  <c r="H42" i="24"/>
  <c r="L43" i="24"/>
  <c r="H44" i="24"/>
  <c r="J40" i="24"/>
  <c r="J42" i="24"/>
  <c r="J44" i="24"/>
  <c r="E40" i="24"/>
  <c r="E42" i="24"/>
  <c r="E44" i="24"/>
  <c r="I79" i="24" l="1"/>
  <c r="H45" i="24"/>
  <c r="F45" i="24"/>
  <c r="D45" i="24"/>
  <c r="K45" i="24"/>
  <c r="J45" i="24"/>
  <c r="K6" i="24"/>
  <c r="J6" i="24"/>
  <c r="H6" i="24"/>
  <c r="F6" i="24"/>
  <c r="D6" i="24"/>
  <c r="K14" i="24"/>
  <c r="J14" i="24"/>
  <c r="H14" i="24"/>
  <c r="F14" i="24"/>
  <c r="D14" i="24"/>
  <c r="I14" i="24"/>
  <c r="M14" i="24"/>
  <c r="E14" i="24"/>
  <c r="L14" i="24"/>
  <c r="G14" i="24"/>
  <c r="J77" i="24"/>
  <c r="I39" i="24"/>
  <c r="G39" i="24"/>
  <c r="L39" i="24"/>
  <c r="E39" i="24"/>
  <c r="M39" i="24"/>
  <c r="K77" i="24"/>
  <c r="I45" i="24"/>
  <c r="G45" i="24"/>
  <c r="M45" i="24"/>
  <c r="E45" i="24"/>
  <c r="L45" i="24"/>
  <c r="I6" i="24"/>
  <c r="M6" i="24"/>
  <c r="E6" i="24"/>
  <c r="L6" i="24"/>
  <c r="G6" i="24"/>
  <c r="J79" i="24" l="1"/>
  <c r="J78" i="24"/>
  <c r="K79" i="24"/>
  <c r="K78" i="24"/>
  <c r="I78" i="24"/>
  <c r="I83" i="24" l="1"/>
  <c r="I82" i="24"/>
  <c r="I81" i="24"/>
</calcChain>
</file>

<file path=xl/sharedStrings.xml><?xml version="1.0" encoding="utf-8"?>
<sst xmlns="http://schemas.openxmlformats.org/spreadsheetml/2006/main" count="1694" uniqueCount="521">
  <si>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</si>
  <si>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</si>
  <si>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</si>
  <si>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</si>
  <si>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</si>
  <si>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</si>
  <si>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</si>
  <si>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</si>
  <si>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</si>
  <si>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</si>
  <si>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</si>
  <si>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</si>
  <si>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</si>
  <si>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Lübeck (135)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</si>
  <si>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</si>
  <si>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</si>
  <si>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</si>
  <si>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</si>
  <si>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</si>
  <si>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</si>
  <si>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</si>
  <si>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</si>
  <si>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</si>
  <si>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</si>
  <si>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</si>
  <si>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</si>
  <si>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</si>
  <si>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</si>
  <si>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</si>
  <si>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</si>
  <si>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</si>
  <si>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</si>
  <si>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</si>
  <si>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</si>
  <si>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</si>
  <si>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</si>
  <si>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</si>
  <si>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</si>
  <si>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</si>
  <si>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</si>
  <si>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</si>
  <si>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</si>
  <si>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</si>
  <si>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</si>
  <si>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</si>
  <si>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</si>
  <si>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</si>
  <si>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</si>
  <si>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</si>
  <si>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</si>
  <si>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</si>
  <si>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</si>
  <si>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</si>
  <si>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</si>
  <si>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</si>
  <si>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</si>
  <si>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</si>
  <si>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</si>
  <si>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</si>
  <si>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</si>
  <si>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</si>
  <si>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</si>
  <si>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</si>
  <si>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</si>
  <si>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</si>
  <si>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</si>
  <si>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</si>
  <si>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</si>
  <si>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</si>
  <si>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</si>
  <si>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</si>
  <si>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</si>
  <si>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</si>
  <si>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</si>
  <si>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</si>
  <si>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</si>
  <si>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</si>
  <si>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</si>
  <si>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</si>
  <si>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</si>
  <si>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</si>
  <si>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</si>
  <si>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</si>
  <si>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</si>
  <si>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</si>
  <si>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</si>
  <si>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</si>
  <si>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</si>
  <si>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</si>
  <si>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</si>
  <si>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</si>
  <si>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</si>
  <si>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Lübeck (135);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</si>
  <si>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</si>
  <si>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</si>
  <si>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</si>
  <si>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</si>
  <si>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</si>
  <si>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</si>
  <si>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</si>
  <si>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</si>
  <si>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</si>
  <si>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</si>
  <si>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</si>
  <si>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</si>
  <si>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</si>
  <si>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</si>
  <si>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</si>
  <si>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</si>
  <si>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</si>
  <si>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</si>
  <si>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</si>
  <si>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</si>
  <si>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</si>
  <si>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</si>
  <si>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</si>
  <si>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</si>
  <si>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</si>
  <si>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</si>
  <si>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</si>
  <si>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</si>
  <si>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</si>
  <si>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</si>
  <si>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</si>
  <si>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</si>
  <si>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</si>
  <si>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</si>
  <si>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</si>
  <si>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</si>
  <si>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</si>
  <si>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</si>
  <si>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</si>
  <si>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</si>
  <si>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</si>
  <si>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</si>
  <si>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</si>
  <si>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</si>
  <si>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</si>
  <si>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</si>
  <si>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</si>
  <si>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</si>
  <si>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</si>
  <si>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</si>
  <si>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</si>
  <si>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</si>
  <si>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</si>
  <si>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</si>
  <si>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</si>
  <si>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</si>
  <si>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</si>
  <si>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</si>
  <si>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</si>
  <si>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</si>
  <si>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</si>
  <si>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</si>
  <si>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</si>
  <si>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</si>
  <si>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</si>
  <si>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</si>
  <si>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</si>
  <si>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</si>
  <si>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</si>
  <si>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</si>
  <si>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</si>
  <si>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</si>
  <si>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</si>
  <si>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</si>
  <si>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</si>
  <si>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</si>
  <si>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</si>
  <si>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</si>
  <si>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</si>
  <si>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</si>
  <si>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</si>
  <si>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</si>
  <si>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</si>
  <si>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</si>
  <si>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</si>
  <si>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</si>
  <si>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</si>
  <si>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</si>
  <si>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</si>
  <si>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</si>
  <si>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Lübeck (135)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</si>
  <si>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</si>
  <si>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</si>
  <si>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</si>
  <si>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</si>
  <si>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</si>
  <si>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</si>
  <si>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</si>
  <si>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</si>
  <si>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</si>
  <si>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</si>
  <si>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</si>
  <si>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</si>
  <si>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</si>
  <si>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</si>
  <si>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</si>
  <si>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</si>
  <si>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</si>
  <si>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</si>
  <si>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</si>
  <si>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</si>
  <si>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</si>
  <si>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</si>
  <si>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</si>
  <si>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</si>
  <si>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</si>
  <si>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</si>
  <si>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</si>
  <si>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</si>
  <si>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</si>
  <si>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</si>
  <si>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</si>
  <si>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</si>
  <si>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</si>
  <si>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</si>
  <si>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</si>
  <si>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</si>
  <si>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</si>
  <si>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</si>
  <si>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</si>
  <si>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</si>
  <si>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</si>
  <si>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</si>
  <si>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</si>
  <si>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</si>
  <si>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</si>
  <si>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</si>
  <si>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</si>
  <si>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</si>
  <si>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</si>
  <si>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</si>
  <si>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</si>
  <si>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</si>
  <si>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</si>
  <si>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</si>
  <si>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</si>
  <si>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</si>
  <si>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</si>
  <si>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</si>
  <si>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</si>
  <si>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</si>
  <si>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</si>
  <si>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</si>
  <si>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</si>
  <si>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</si>
  <si>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</si>
  <si>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</si>
  <si>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</si>
  <si>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</si>
  <si>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</si>
  <si>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</si>
  <si>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</si>
  <si>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</si>
  <si>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</si>
  <si>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</si>
  <si>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</si>
  <si>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</si>
  <si>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</si>
  <si>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</si>
  <si>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</si>
  <si>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</si>
  <si>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</si>
  <si>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</si>
  <si>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</si>
  <si>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</si>
  <si>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</si>
  <si>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</si>
  <si>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</si>
  <si>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</si>
  <si>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</si>
  <si>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</si>
  <si>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</si>
  <si>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</si>
  <si>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</si>
  <si>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</si>
  <si>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</si>
  <si>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</si>
  <si>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</si>
  <si>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</si>
  <si>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</si>
  <si>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</si>
  <si>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</si>
  <si>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</si>
  <si>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</si>
  <si>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</si>
  <si>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</si>
  <si>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</si>
  <si>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</si>
  <si>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</si>
  <si>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</si>
  <si>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</si>
  <si>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</si>
  <si>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</si>
  <si>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</si>
  <si>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</si>
  <si>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</si>
  <si>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</si>
  <si>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</si>
  <si>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</si>
  <si>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</si>
  <si>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</si>
  <si>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</si>
  <si>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</si>
  <si>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</si>
  <si>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</si>
  <si>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</si>
  <si>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</si>
  <si>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</si>
  <si>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</si>
  <si>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</si>
  <si>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</si>
  <si>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</si>
  <si>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</si>
  <si>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</si>
  <si>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</si>
  <si>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</si>
  <si>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</si>
  <si>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</si>
  <si>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</si>
  <si>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</si>
  <si>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</si>
  <si>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</si>
  <si>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</si>
  <si>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</si>
  <si>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Lübeck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</si>
  <si>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</si>
  <si>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</si>
  <si>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</si>
  <si>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</si>
  <si>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</si>
  <si>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</si>
  <si>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</si>
  <si>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</si>
  <si>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</si>
  <si>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</si>
  <si>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</si>
  <si>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</si>
  <si>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</si>
  <si>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</si>
  <si>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</si>
  <si>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</si>
  <si>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</si>
  <si>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</si>
  <si>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</si>
  <si>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</si>
  <si>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</si>
  <si>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</si>
  <si>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</si>
  <si>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</si>
  <si>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</si>
  <si>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</si>
  <si>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</si>
  <si>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</si>
  <si>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</si>
  <si>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</si>
  <si>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</si>
  <si>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</si>
  <si>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</si>
  <si>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</si>
  <si>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</si>
  <si>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</si>
  <si>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</si>
  <si>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</si>
  <si>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</si>
  <si>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</si>
  <si>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</si>
  <si>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</si>
  <si>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</si>
  <si>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</si>
  <si>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</si>
  <si>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</si>
  <si>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Lübeck (135);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</si>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</sst>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{CC161382-70E9-4959-BCE4-5D6263E770F2}</c15:txfldGUID>
                      <c15:f>Daten_Diagramme!$D$6</c15:f>
                      <c15:dlblFieldTableCache>
                        <c:ptCount val="1"/>
                        <c:pt idx="0">
                          <c:v>1.7</c:v>
                        </c:pt>
                      </c15:dlblFieldTableCache>
                    </c15:dlblFTEntry>
                  </c15:dlblFieldTable>
                  <c15:showDataLabelsRange val="0"/>
                </c:ext>
                <c:ext xmlns:c16="http://schemas.microsoft.com/office/drawing/2014/chart" uri="{C3380CC4-5D6E-409C-BE32-E72D297353CC}">
                  <c16:uniqueId val="{00000000-BFF7-4DC9-BAA2-1DA5E556C406}"/>
                </c:ext>
              </c:extLst>
            </c:dLbl>
            <c:dLbl>
              <c:idx val="1"/>
              <c:tx>
                <c:strRef>
                  <c:f>Daten_Diagramme!$D$7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{05F42D39-1215-4C58-96BB-24591B7440B5}</c15:txfldGUID>
                      <c15:f>Daten_Diagramme!$D$7</c15:f>
                      <c15:dlblFieldTableCache>
                        <c:ptCount val="1"/>
                        <c:pt idx="0">
                          <c:v>1.5</c:v>
                        </c:pt>
                      </c15:dlblFieldTableCache>
                    </c15:dlblFTEntry>
                  </c15:dlblFieldTable>
                  <c15:showDataLabelsRange val="0"/>
                </c:ext>
                <c:ext xmlns:c16="http://schemas.microsoft.com/office/drawing/2014/chart" uri="{C3380CC4-5D6E-409C-BE32-E72D297353CC}">
                  <c16:uniqueId val="{00000001-BFF7-4DC9-BAA2-1DA5E556C40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{6762C658-5D8C-4715-9CD1-FAD0C7BA7FCE}</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BFF7-4DC9-BAA2-1DA5E556C40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{CF2A0380-3131-432D-9646-E0340BFACD73}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FF7-4DC9-BAA2-1DA5E556C40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1.6633308026778937</c:v>
                </c:pt>
                <c:pt idx="1">
                  <c:v>1.4830148993482757</c:v>
                </c:pt>
                <c:pt idx="2">
                  <c:v>1.1186464311118853</c:v>
                </c:pt>
                <c:pt idx="3">
                  <c:v>1.0875687030768</c:v>
                </c:pt>
              </c:numCache>
            </c:numRef>
          </c:val>
          <c:extLst>
            <c:ext xmlns:c16="http://schemas.microsoft.com/office/drawing/2014/chart" uri="{C3380CC4-5D6E-409C-BE32-E72D297353CC}">
              <c16:uniqueId val="{00000004-BFF7-4DC9-BAA2-1DA5E556C40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{49715B93-8C92-4945-A913-889D3DF23969}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FF7-4DC9-BAA2-1DA5E556C40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{BE8E81B2-3642-4F38-BEA6-755B1DD96E5F}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FF7-4DC9-BAA2-1DA5E556C40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{F34B1636-09AA-4053-BF91-D54E9DDEC44E}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FF7-4DC9-BAA2-1DA5E556C40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{DD954EA4-E0F3-4356-8BBC-931F3D6BBA71}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FF7-4DC9-BAA2-1DA5E556C40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FF7-4DC9-BAA2-1DA5E556C40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FF7-4DC9-BAA2-1DA5E556C40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{1C18695A-6C17-45EE-BDB4-7AFE07A139E9}</c15:txfldGUID>
                      <c15:f>Daten_Diagramme!$E$6</c15:f>
                      <c15:dlblFieldTableCache>
                        <c:ptCount val="1"/>
                        <c:pt idx="0">
                          <c:v>-3.3</c:v>
                        </c:pt>
                      </c15:dlblFieldTableCache>
                    </c15:dlblFTEntry>
                  </c15:dlblFieldTable>
                  <c15:showDataLabelsRange val="0"/>
                </c:ext>
                <c:ext xmlns:c16="http://schemas.microsoft.com/office/drawing/2014/chart" uri="{C3380CC4-5D6E-409C-BE32-E72D297353CC}">
                  <c16:uniqueId val="{00000000-7017-461A-B651-5F84765EBDE8}"/>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{2AB28FCF-B4CB-4DC8-BE4E-F389ED915320}</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7017-461A-B651-5F84765EBDE8}"/>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{BF01DA63-A8A2-4472-8211-62C2975C6FAB}</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7017-461A-B651-5F84765EBDE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{70C5C463-0A7F-4C81-BE46-68ECED1D5A70}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017-461A-B651-5F84765EBDE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-3.2949017710768902</c:v>
                </c:pt>
                <c:pt idx="1">
                  <c:v>-3.0848062839072679</c:v>
                </c:pt>
                <c:pt idx="2">
                  <c:v>-2.7637010795899166</c:v>
                </c:pt>
                <c:pt idx="3">
                  <c:v>-2.8655893304673015</c:v>
                </c:pt>
              </c:numCache>
            </c:numRef>
          </c:val>
          <c:extLst>
            <c:ext xmlns:c16="http://schemas.microsoft.com/office/drawing/2014/chart" uri="{C3380CC4-5D6E-409C-BE32-E72D297353CC}">
              <c16:uniqueId val="{00000004-7017-461A-B651-5F84765EBDE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{7FBC8BFD-EA73-431A-8409-0B2FBE6FBCA3}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017-461A-B651-5F84765EBDE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{54760D33-C1D1-4802-9121-0AA9457D6E8E}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017-461A-B651-5F84765EBDE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{CA88497D-B5EF-45D6-9440-82910D8168FD}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017-461A-B651-5F84765EBDE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{A176FDA7-3DB6-4D8A-857E-DBEDC819E2B9}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017-461A-B651-5F84765EBDE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017-461A-B651-5F84765EBDE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017-461A-B651-5F84765EBDE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{420C5825-256A-418B-BBB3-D65E93E2ACDB}</c15:txfldGUID>
                      <c15:f>Daten_Diagramme!$D$14</c15:f>
                      <c15:dlblFieldTableCache>
                        <c:ptCount val="1"/>
                        <c:pt idx="0">
                          <c:v>1.7</c:v>
                        </c:pt>
                      </c15:dlblFieldTableCache>
                    </c15:dlblFTEntry>
                  </c15:dlblFieldTable>
                  <c15:showDataLabelsRange val="0"/>
                </c:ext>
                <c:ext xmlns:c16="http://schemas.microsoft.com/office/drawing/2014/chart" uri="{C3380CC4-5D6E-409C-BE32-E72D297353CC}">
                  <c16:uniqueId val="{00000000-4A5F-437D-9DAD-987BE5BF93EA}"/>
                </c:ext>
              </c:extLst>
            </c:dLbl>
            <c:dLbl>
              <c:idx val="1"/>
              <c:tx>
                <c:strRef>
                  <c:f>Daten_Diagramme!$D$15</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{C22E72C4-0DA4-41AD-923A-34A6EE913D7D}</c15:txfldGUID>
                      <c15:f>Daten_Diagramme!$D$15</c15:f>
                      <c15:dlblFieldTableCache>
                        <c:ptCount val="1"/>
                        <c:pt idx="0">
                          <c:v>-5.0</c:v>
                        </c:pt>
                      </c15:dlblFieldTableCache>
                    </c15:dlblFTEntry>
                  </c15:dlblFieldTable>
                  <c15:showDataLabelsRange val="0"/>
                </c:ext>
                <c:ext xmlns:c16="http://schemas.microsoft.com/office/drawing/2014/chart" uri="{C3380CC4-5D6E-409C-BE32-E72D297353CC}">
                  <c16:uniqueId val="{00000001-4A5F-437D-9DAD-987BE5BF93EA}"/>
                </c:ext>
              </c:extLst>
            </c:dLbl>
            <c:dLbl>
              <c:idx val="2"/>
              <c:tx>
                <c:strRef>
                  <c:f>Daten_Diagramme!$D$16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{B7F640DD-91EA-48A5-9242-55AC93992830}</c15:txfldGUID>
                      <c15:f>Daten_Diagramme!$D$16</c15:f>
                      <c15:dlblFieldTableCache>
                        <c:ptCount val="1"/>
                        <c:pt idx="0">
                          <c:v>2.4</c:v>
                        </c:pt>
                      </c15:dlblFieldTableCache>
                    </c15:dlblFTEntry>
                  </c15:dlblFieldTable>
                  <c15:showDataLabelsRange val="0"/>
                </c:ext>
                <c:ext xmlns:c16="http://schemas.microsoft.com/office/drawing/2014/chart" uri="{C3380CC4-5D6E-409C-BE32-E72D297353CC}">
                  <c16:uniqueId val="{00000002-4A5F-437D-9DAD-987BE5BF93EA}"/>
                </c:ext>
              </c:extLst>
            </c:dLbl>
            <c:dLbl>
              <c:idx val="3"/>
              <c:tx>
                <c:strRef>
                  <c:f>Daten_Diagramme!$D$17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{3AB08555-07EB-46DD-9E42-CBE819FA19B3}</c15:txfldGUID>
                      <c15:f>Daten_Diagramme!$D$17</c15:f>
                      <c15:dlblFieldTableCache>
                        <c:ptCount val="1"/>
                        <c:pt idx="0">
                          <c:v>0.8</c:v>
                        </c:pt>
                      </c15:dlblFieldTableCache>
                    </c15:dlblFTEntry>
                  </c15:dlblFieldTable>
                  <c15:showDataLabelsRange val="0"/>
                </c:ext>
                <c:ext xmlns:c16="http://schemas.microsoft.com/office/drawing/2014/chart" uri="{C3380CC4-5D6E-409C-BE32-E72D297353CC}">
                  <c16:uniqueId val="{00000003-4A5F-437D-9DAD-987BE5BF93EA}"/>
                </c:ext>
              </c:extLst>
            </c:dLbl>
            <c:dLbl>
              <c:idx val="4"/>
              <c:tx>
                <c:strRef>
                  <c:f>Daten_Diagramme!$D$18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{D4AACBC8-3882-4F77-B136-CE0543A6C62E}</c15:txfldGUID>
                      <c15:f>Daten_Diagramme!$D$18</c15:f>
                      <c15:dlblFieldTableCache>
                        <c:ptCount val="1"/>
                        <c:pt idx="0">
                          <c:v>2.5</c:v>
                        </c:pt>
                      </c15:dlblFieldTableCache>
                    </c15:dlblFTEntry>
                  </c15:dlblFieldTable>
                  <c15:showDataLabelsRange val="0"/>
                </c:ext>
                <c:ext xmlns:c16="http://schemas.microsoft.com/office/drawing/2014/chart" uri="{C3380CC4-5D6E-409C-BE32-E72D297353CC}">
                  <c16:uniqueId val="{00000004-4A5F-437D-9DAD-987BE5BF93EA}"/>
                </c:ext>
              </c:extLst>
            </c:dLbl>
            <c:dLbl>
              <c:idx val="5"/>
              <c:tx>
                <c:strRef>
                  <c:f>Daten_Diagramme!$D$19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{8B03708B-D8BC-4B14-BA1C-948FC3CBB130}</c15:txfldGUID>
                      <c15:f>Daten_Diagramme!$D$19</c15:f>
                      <c15:dlblFieldTableCache>
                        <c:ptCount val="1"/>
                        <c:pt idx="0">
                          <c:v>0.2</c:v>
                        </c:pt>
                      </c15:dlblFieldTableCache>
                    </c15:dlblFTEntry>
                  </c15:dlblFieldTable>
                  <c15:showDataLabelsRange val="0"/>
                </c:ext>
                <c:ext xmlns:c16="http://schemas.microsoft.com/office/drawing/2014/chart" uri="{C3380CC4-5D6E-409C-BE32-E72D297353CC}">
                  <c16:uniqueId val="{00000005-4A5F-437D-9DAD-987BE5BF93EA}"/>
                </c:ext>
              </c:extLst>
            </c:dLbl>
            <c:dLbl>
              <c:idx val="6"/>
              <c:tx>
                <c:strRef>
                  <c:f>Daten_Diagramme!$D$20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{F713FD9C-CA83-4D60-854E-BCDAA76E781B}</c15:txfldGUID>
                      <c15:f>Daten_Diagramme!$D$20</c15:f>
                      <c15:dlblFieldTableCache>
                        <c:ptCount val="1"/>
                        <c:pt idx="0">
                          <c:v>-1.7</c:v>
                        </c:pt>
                      </c15:dlblFieldTableCache>
                    </c15:dlblFTEntry>
                  </c15:dlblFieldTable>
                  <c15:showDataLabelsRange val="0"/>
                </c:ext>
                <c:ext xmlns:c16="http://schemas.microsoft.com/office/drawing/2014/chart" uri="{C3380CC4-5D6E-409C-BE32-E72D297353CC}">
                  <c16:uniqueId val="{00000006-4A5F-437D-9DAD-987BE5BF93EA}"/>
                </c:ext>
              </c:extLst>
            </c:dLbl>
            <c:dLbl>
              <c:idx val="7"/>
              <c:tx>
                <c:strRef>
                  <c:f>Daten_Diagramme!$D$21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{CDCD6AD3-A48A-4B64-8111-EEE4B7B373B6}</c15:txfldGUID>
                      <c15:f>Daten_Diagramme!$D$21</c15:f>
                      <c15:dlblFieldTableCache>
                        <c:ptCount val="1"/>
                        <c:pt idx="0">
                          <c:v>0.6</c:v>
                        </c:pt>
                      </c15:dlblFieldTableCache>
                    </c15:dlblFTEntry>
                  </c15:dlblFieldTable>
                  <c15:showDataLabelsRange val="0"/>
                </c:ext>
                <c:ext xmlns:c16="http://schemas.microsoft.com/office/drawing/2014/chart" uri="{C3380CC4-5D6E-409C-BE32-E72D297353CC}">
                  <c16:uniqueId val="{00000007-4A5F-437D-9DAD-987BE5BF93EA}"/>
                </c:ext>
              </c:extLst>
            </c:dLbl>
            <c:dLbl>
              <c:idx val="8"/>
              <c:tx>
                <c:strRef>
                  <c:f>Daten_Diagramme!$D$22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{03C7103A-13C2-406B-90F2-395079CB9E28}</c15:txfldGUID>
                      <c15:f>Daten_Diagramme!$D$22</c15:f>
                      <c15:dlblFieldTableCache>
                        <c:ptCount val="1"/>
                        <c:pt idx="0">
                          <c:v>1.0</c:v>
                        </c:pt>
                      </c15:dlblFieldTableCache>
                    </c15:dlblFTEntry>
                  </c15:dlblFieldTable>
                  <c15:showDataLabelsRange val="0"/>
                </c:ext>
                <c:ext xmlns:c16="http://schemas.microsoft.com/office/drawing/2014/chart" uri="{C3380CC4-5D6E-409C-BE32-E72D297353CC}">
                  <c16:uniqueId val="{00000008-4A5F-437D-9DAD-987BE5BF93EA}"/>
                </c:ext>
              </c:extLst>
            </c:dLbl>
            <c:dLbl>
              <c:idx val="9"/>
              <c:tx>
                <c:strRef>
                  <c:f>Daten_Diagramme!$D$23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{9DDA58FC-2B3E-4768-9C68-E21C00CE27D2}</c15:txfldGUID>
                      <c15:f>Daten_Diagramme!$D$23</c15:f>
                      <c15:dlblFieldTableCache>
                        <c:ptCount val="1"/>
                        <c:pt idx="0">
                          <c:v>1.2</c:v>
                        </c:pt>
                      </c15:dlblFieldTableCache>
                    </c15:dlblFTEntry>
                  </c15:dlblFieldTable>
                  <c15:showDataLabelsRange val="0"/>
                </c:ext>
                <c:ext xmlns:c16="http://schemas.microsoft.com/office/drawing/2014/chart" uri="{C3380CC4-5D6E-409C-BE32-E72D297353CC}">
                  <c16:uniqueId val="{00000009-4A5F-437D-9DAD-987BE5BF93EA}"/>
                </c:ext>
              </c:extLst>
            </c:dLbl>
            <c:dLbl>
              <c:idx val="10"/>
              <c:tx>
                <c:strRef>
                  <c:f>Daten_Diagramme!$D$24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{B6681D02-2705-4901-9880-14221258EBE9}</c15:txfldGUID>
                      <c15:f>Daten_Diagramme!$D$24</c15:f>
                      <c15:dlblFieldTableCache>
                        <c:ptCount val="1"/>
                        <c:pt idx="0">
                          <c:v>-0.8</c:v>
                        </c:pt>
                      </c15:dlblFieldTableCache>
                    </c15:dlblFTEntry>
                  </c15:dlblFieldTable>
                  <c15:showDataLabelsRange val="0"/>
                </c:ext>
                <c:ext xmlns:c16="http://schemas.microsoft.com/office/drawing/2014/chart" uri="{C3380CC4-5D6E-409C-BE32-E72D297353CC}">
                  <c16:uniqueId val="{0000000A-4A5F-437D-9DAD-987BE5BF93EA}"/>
                </c:ext>
              </c:extLst>
            </c:dLbl>
            <c:dLbl>
              <c:idx val="11"/>
              <c:tx>
                <c:strRef>
                  <c:f>Daten_Diagramme!$D$25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{4A63C8C9-BF58-4804-925C-B53C46E2A79B}</c15:txfldGUID>
                      <c15:f>Daten_Diagramme!$D$25</c15:f>
                      <c15:dlblFieldTableCache>
                        <c:ptCount val="1"/>
                        <c:pt idx="0">
                          <c:v>3.7</c:v>
                        </c:pt>
                      </c15:dlblFieldTableCache>
                    </c15:dlblFTEntry>
                  </c15:dlblFieldTable>
                  <c15:showDataLabelsRange val="0"/>
                </c:ext>
                <c:ext xmlns:c16="http://schemas.microsoft.com/office/drawing/2014/chart" uri="{C3380CC4-5D6E-409C-BE32-E72D297353CC}">
                  <c16:uniqueId val="{0000000B-4A5F-437D-9DAD-987BE5BF93EA}"/>
                </c:ext>
              </c:extLst>
            </c:dLbl>
            <c:dLbl>
              <c:idx val="12"/>
              <c:tx>
                <c:strRef>
                  <c:f>Daten_Diagramme!$D$26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{D14C6A1B-443A-4021-BFCE-09FB4FE564EB}</c15:txfldGUID>
                      <c15:f>Daten_Diagramme!$D$26</c15:f>
                      <c15:dlblFieldTableCache>
                        <c:ptCount val="1"/>
                        <c:pt idx="0">
                          <c:v>1.2</c:v>
                        </c:pt>
                      </c15:dlblFieldTableCache>
                    </c15:dlblFTEntry>
                  </c15:dlblFieldTable>
                  <c15:showDataLabelsRange val="0"/>
                </c:ext>
                <c:ext xmlns:c16="http://schemas.microsoft.com/office/drawing/2014/chart" uri="{C3380CC4-5D6E-409C-BE32-E72D297353CC}">
                  <c16:uniqueId val="{0000000C-4A5F-437D-9DAD-987BE5BF93EA}"/>
                </c:ext>
              </c:extLst>
            </c:dLbl>
            <c:dLbl>
              <c:idx val="13"/>
              <c:tx>
                <c:strRef>
                  <c:f>Daten_Diagramme!$D$27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{E4C1A083-BD84-41C4-B054-227FE1A0D8CC}</c15:txfldGUID>
                      <c15:f>Daten_Diagramme!$D$27</c15:f>
                      <c15:dlblFieldTableCache>
                        <c:ptCount val="1"/>
                        <c:pt idx="0">
                          <c:v>-1.1</c:v>
                        </c:pt>
                      </c15:dlblFieldTableCache>
                    </c15:dlblFTEntry>
                  </c15:dlblFieldTable>
                  <c15:showDataLabelsRange val="0"/>
                </c:ext>
                <c:ext xmlns:c16="http://schemas.microsoft.com/office/drawing/2014/chart" uri="{C3380CC4-5D6E-409C-BE32-E72D297353CC}">
                  <c16:uniqueId val="{0000000D-4A5F-437D-9DAD-987BE5BF93EA}"/>
                </c:ext>
              </c:extLst>
            </c:dLbl>
            <c:dLbl>
              <c:idx val="14"/>
              <c:tx>
                <c:strRef>
                  <c:f>Daten_Diagramme!$D$28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{65B314FD-40DB-4545-805A-2981A44E88E6}</c15:txfldGUID>
                      <c15:f>Daten_Diagramme!$D$28</c15:f>
                      <c15:dlblFieldTableCache>
                        <c:ptCount val="1"/>
                        <c:pt idx="0">
                          <c:v>3.8</c:v>
                        </c:pt>
                      </c15:dlblFieldTableCache>
                    </c15:dlblFTEntry>
                  </c15:dlblFieldTable>
                  <c15:showDataLabelsRange val="0"/>
                </c:ext>
                <c:ext xmlns:c16="http://schemas.microsoft.com/office/drawing/2014/chart" uri="{C3380CC4-5D6E-409C-BE32-E72D297353CC}">
                  <c16:uniqueId val="{0000000E-4A5F-437D-9DAD-987BE5BF93EA}"/>
                </c:ext>
              </c:extLst>
            </c:dLbl>
            <c:dLbl>
              <c:idx val="15"/>
              <c:tx>
                <c:strRef>
                  <c:f>Daten_Diagramme!$D$29</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{04CEE852-80ED-4A57-954B-81C22FE24B12}</c15:txfldGUID>
                      <c15:f>Daten_Diagramme!$D$29</c15:f>
                      <c15:dlblFieldTableCache>
                        <c:ptCount val="1"/>
                        <c:pt idx="0">
                          <c:v>5.8</c:v>
                        </c:pt>
                      </c15:dlblFieldTableCache>
                    </c15:dlblFTEntry>
                  </c15:dlblFieldTable>
                  <c15:showDataLabelsRange val="0"/>
                </c:ext>
                <c:ext xmlns:c16="http://schemas.microsoft.com/office/drawing/2014/chart" uri="{C3380CC4-5D6E-409C-BE32-E72D297353CC}">
                  <c16:uniqueId val="{0000000F-4A5F-437D-9DAD-987BE5BF93EA}"/>
                </c:ext>
              </c:extLst>
            </c:dLbl>
            <c:dLbl>
              <c:idx val="16"/>
              <c:tx>
                <c:strRef>
                  <c:f>Daten_Diagramme!$D$30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{D6958C57-C1AC-446F-94EC-E39B38216B42}</c15:txfldGUID>
                      <c15:f>Daten_Diagramme!$D$30</c15:f>
                      <c15:dlblFieldTableCache>
                        <c:ptCount val="1"/>
                        <c:pt idx="0">
                          <c:v>2.4</c:v>
                        </c:pt>
                      </c15:dlblFieldTableCache>
                    </c15:dlblFTEntry>
                  </c15:dlblFieldTable>
                  <c15:showDataLabelsRange val="0"/>
                </c:ext>
                <c:ext xmlns:c16="http://schemas.microsoft.com/office/drawing/2014/chart" uri="{C3380CC4-5D6E-409C-BE32-E72D297353CC}">
                  <c16:uniqueId val="{00000010-4A5F-437D-9DAD-987BE5BF93EA}"/>
                </c:ext>
              </c:extLst>
            </c:dLbl>
            <c:dLbl>
              <c:idx val="17"/>
              <c:tx>
                <c:strRef>
                  <c:f>Daten_Diagramme!$D$31</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{3CF9D8FA-3C83-4FBF-A5B1-5653ABD07CA2}</c15:txfldGUID>
                      <c15:f>Daten_Diagramme!$D$31</c15:f>
                      <c15:dlblFieldTableCache>
                        <c:ptCount val="1"/>
                        <c:pt idx="0">
                          <c:v>6.2</c:v>
                        </c:pt>
                      </c15:dlblFieldTableCache>
                    </c15:dlblFTEntry>
                  </c15:dlblFieldTable>
                  <c15:showDataLabelsRange val="0"/>
                </c:ext>
                <c:ext xmlns:c16="http://schemas.microsoft.com/office/drawing/2014/chart" uri="{C3380CC4-5D6E-409C-BE32-E72D297353CC}">
                  <c16:uniqueId val="{00000011-4A5F-437D-9DAD-987BE5BF93EA}"/>
                </c:ext>
              </c:extLst>
            </c:dLbl>
            <c:dLbl>
              <c:idx val="18"/>
              <c:tx>
                <c:strRef>
                  <c:f>Daten_Diagramme!$D$32</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{0D5A760F-7146-4FE7-9A52-8F2FB483ED5D}</c15:txfldGUID>
                      <c15:f>Daten_Diagramme!$D$32</c15:f>
                      <c15:dlblFieldTableCache>
                        <c:ptCount val="1"/>
                        <c:pt idx="0">
                          <c:v>-3.6</c:v>
                        </c:pt>
                      </c15:dlblFieldTableCache>
                    </c15:dlblFTEntry>
                  </c15:dlblFieldTable>
                  <c15:showDataLabelsRange val="0"/>
                </c:ext>
                <c:ext xmlns:c16="http://schemas.microsoft.com/office/drawing/2014/chart" uri="{C3380CC4-5D6E-409C-BE32-E72D297353CC}">
                  <c16:uniqueId val="{00000012-4A5F-437D-9DAD-987BE5BF93EA}"/>
                </c:ext>
              </c:extLst>
            </c:dLbl>
            <c:dLbl>
              <c:idx val="19"/>
              <c:tx>
                <c:strRef>
                  <c:f>Daten_Diagramme!$D$33</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{D725D0B3-83D1-4F98-A754-BA6B0E6248C6}</c15:txfldGUID>
                      <c15:f>Daten_Diagramme!$D$33</c15:f>
                      <c15:dlblFieldTableCache>
                        <c:ptCount val="1"/>
                        <c:pt idx="0">
                          <c:v>10.8</c:v>
                        </c:pt>
                      </c15:dlblFieldTableCache>
                    </c15:dlblFTEntry>
                  </c15:dlblFieldTable>
                  <c15:showDataLabelsRange val="0"/>
                </c:ext>
                <c:ext xmlns:c16="http://schemas.microsoft.com/office/drawing/2014/chart" uri="{C3380CC4-5D6E-409C-BE32-E72D297353CC}">
                  <c16:uniqueId val="{00000013-4A5F-437D-9DAD-987BE5BF93EA}"/>
                </c:ext>
              </c:extLst>
            </c:dLbl>
            <c:dLbl>
              <c:idx val="20"/>
              <c:tx>
                <c:strRef>
                  <c:f>Daten_Diagramme!$D$34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{A031285D-AD3D-4A83-A064-5CD9AB369A56}</c15:txfldGUID>
                      <c15:f>Daten_Diagramme!$D$34</c15:f>
                      <c15:dlblFieldTableCache>
                        <c:ptCount val="1"/>
                        <c:pt idx="0">
                          <c:v>3.1</c:v>
                        </c:pt>
                      </c15:dlblFieldTableCache>
                    </c15:dlblFTEntry>
                  </c15:dlblFieldTable>
                  <c15:showDataLabelsRange val="0"/>
                </c:ext>
                <c:ext xmlns:c16="http://schemas.microsoft.com/office/drawing/2014/chart" uri="{C3380CC4-5D6E-409C-BE32-E72D297353CC}">
                  <c16:uniqueId val="{00000014-4A5F-437D-9DAD-987BE5BF93EA}"/>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{2889CDC6-A885-4CDF-8675-9DFC6294FEF0}</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4A5F-437D-9DAD-987BE5BF93E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{827B184A-CB07-4AA1-8CBC-BFE1AE263CF2}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A5F-437D-9DAD-987BE5BF93EA}"/>
                </c:ext>
              </c:extLst>
            </c:dLbl>
            <c:dLbl>
              <c:idx val="23"/>
              <c:tx>
                <c:strRef>
                  <c:f>Daten_Diagramme!$D$37</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{8A7B9290-E951-477B-8B64-E7CE68F7D040}</c15:txfldGUID>
                      <c15:f>Daten_Diagramme!$D$37</c15:f>
                      <c15:dlblFieldTableCache>
                        <c:ptCount val="1"/>
                        <c:pt idx="0">
                          <c:v>-5.0</c:v>
                        </c:pt>
                      </c15:dlblFieldTableCache>
                    </c15:dlblFTEntry>
                  </c15:dlblFieldTable>
                  <c15:showDataLabelsRange val="0"/>
                </c:ext>
                <c:ext xmlns:c16="http://schemas.microsoft.com/office/drawing/2014/chart" uri="{C3380CC4-5D6E-409C-BE32-E72D297353CC}">
                  <c16:uniqueId val="{00000017-4A5F-437D-9DAD-987BE5BF93EA}"/>
                </c:ext>
              </c:extLst>
            </c:dLbl>
            <c:dLbl>
              <c:idx val="24"/>
              <c:layout>
                <c:manualLayout>
                  <c:x val="4.7769028871392123E-3"/>
                  <c:y val="-4.6876052205785108E-5"/>
                </c:manualLayout>
              </c:layout>
              <c:tx>
                <c:strRef>
                  <c:f>Daten_Diagramme!$D$38</c:f>
                  <c:strCache>
                    <c:ptCount val="1"/>
                    <c:pt idx="0">
                      <c:v>0.9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{86D3CD1E-7845-4D03-A60B-50525FA2AC74}</c15:txfldGUID>
                      <c15:f>Daten_Diagramme!$D$38</c15:f>
                      <c15:dlblFieldTableCache>
                        <c:ptCount val="1"/>
                        <c:pt idx="0">
                          <c:v>0.9</c:v>
                        </c:pt>
                      </c15:dlblFieldTableCache>
                    </c15:dlblFTEntry>
                  </c15:dlblFieldTable>
                  <c15:showDataLabelsRange val="0"/>
                </c:ext>
                <c:ext xmlns:c16="http://schemas.microsoft.com/office/drawing/2014/chart" uri="{C3380CC4-5D6E-409C-BE32-E72D297353CC}">
                  <c16:uniqueId val="{00000018-4A5F-437D-9DAD-987BE5BF93EA}"/>
                </c:ext>
              </c:extLst>
            </c:dLbl>
            <c:dLbl>
              <c:idx val="25"/>
              <c:tx>
                <c:strRef>
                  <c:f>Daten_Diagramme!$D$39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{15D1623F-2B36-4184-AC93-AA174D7EAD4C}</c15:txfldGUID>
                      <c15:f>Daten_Diagramme!$D$39</c15:f>
                      <c15:dlblFieldTableCache>
                        <c:ptCount val="1"/>
                        <c:pt idx="0">
                          <c:v>1.9</c:v>
                        </c:pt>
                      </c15:dlblFieldTableCache>
                    </c15:dlblFTEntry>
                  </c15:dlblFieldTable>
                  <c15:showDataLabelsRange val="0"/>
                </c:ext>
                <c:ext xmlns:c16="http://schemas.microsoft.com/office/drawing/2014/chart" uri="{C3380CC4-5D6E-409C-BE32-E72D297353CC}">
                  <c16:uniqueId val="{00000019-4A5F-437D-9DAD-987BE5BF93E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{67ECD1D9-BF27-4A0E-AA7A-407F1D5D89C1}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A5F-437D-9DAD-987BE5BF93E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{A27F69FE-6CFA-48BF-A90B-B4F54E96EB9D}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A5F-437D-9DAD-987BE5BF93E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{1B99D06D-7419-41FC-828D-852BF7236E17}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A5F-437D-9DAD-987BE5BF93E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{F3F2D3E2-7D9C-462C-8CE9-F75E6E34B89C}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A5F-437D-9DAD-987BE5BF93E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{127C7D08-3AF7-48C7-A271-D2A401367783}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A5F-437D-9DAD-987BE5BF93EA}"/>
                </c:ext>
              </c:extLst>
            </c:dLbl>
            <c:dLbl>
              <c:idx val="31"/>
              <c:tx>
                <c:strRef>
                  <c:f>Daten_Diagramme!$D$45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{D8B01847-A6B2-4699-8E7B-890CC5304B5D}</c15:txfldGUID>
                      <c15:f>Daten_Diagramme!$D$45</c15:f>
                      <c15:dlblFieldTableCache>
                        <c:ptCount val="1"/>
                        <c:pt idx="0">
                          <c:v>1.9</c:v>
                        </c:pt>
                      </c15:dlblFieldTableCache>
                    </c15:dlblFTEntry>
                  </c15:dlblFieldTable>
                  <c15:showDataLabelsRange val="0"/>
                </c:ext>
                <c:ext xmlns:c16="http://schemas.microsoft.com/office/drawing/2014/chart" uri="{C3380CC4-5D6E-409C-BE32-E72D297353CC}">
                  <c16:uniqueId val="{0000001F-4A5F-437D-9DAD-987BE5BF93E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1.6633308026778937</c:v>
                </c:pt>
                <c:pt idx="1">
                  <c:v>-5.0196850393700787</c:v>
                </c:pt>
                <c:pt idx="2">
                  <c:v>2.429969625379683</c:v>
                </c:pt>
                <c:pt idx="3">
                  <c:v>0.79598689938228095</c:v>
                </c:pt>
                <c:pt idx="4">
                  <c:v>2.5431861804222651</c:v>
                </c:pt>
                <c:pt idx="5">
                  <c:v>0.17371601208459214</c:v>
                </c:pt>
                <c:pt idx="6">
                  <c:v>-1.6895874263261297</c:v>
                </c:pt>
                <c:pt idx="7">
                  <c:v>0.6376811594202898</c:v>
                </c:pt>
                <c:pt idx="8">
                  <c:v>1.0426947007080025</c:v>
                </c:pt>
                <c:pt idx="9">
                  <c:v>1.1510791366906474</c:v>
                </c:pt>
                <c:pt idx="10">
                  <c:v>-0.82714740190880165</c:v>
                </c:pt>
                <c:pt idx="11">
                  <c:v>3.7206037206037208</c:v>
                </c:pt>
                <c:pt idx="12">
                  <c:v>1.2075905692926969</c:v>
                </c:pt>
                <c:pt idx="13">
                  <c:v>-1.1216859279401767</c:v>
                </c:pt>
                <c:pt idx="14">
                  <c:v>3.7528926451353253</c:v>
                </c:pt>
                <c:pt idx="15">
                  <c:v>5.8437686344663087</c:v>
                </c:pt>
                <c:pt idx="16">
                  <c:v>2.407075682937752</c:v>
                </c:pt>
                <c:pt idx="17">
                  <c:v>6.1973018549747048</c:v>
                </c:pt>
                <c:pt idx="18">
                  <c:v>-3.62381363244176</c:v>
                </c:pt>
                <c:pt idx="19">
                  <c:v>10.839083018028044</c:v>
                </c:pt>
                <c:pt idx="20">
                  <c:v>3.1446540880503147</c:v>
                </c:pt>
                <c:pt idx="21">
                  <c:v>0</c:v>
                </c:pt>
                <c:pt idx="23">
                  <c:v>-5.0196850393700787</c:v>
                </c:pt>
                <c:pt idx="24">
                  <c:v>0.89333221316754885</c:v>
                </c:pt>
                <c:pt idx="25">
                  <c:v>1.9428953461826957</c:v>
                </c:pt>
              </c:numCache>
            </c:numRef>
          </c:val>
          <c:extLst>
            <c:ext xmlns:c16="http://schemas.microsoft.com/office/drawing/2014/chart" uri="{C3380CC4-5D6E-409C-BE32-E72D297353CC}">
              <c16:uniqueId val="{00000020-4A5F-437D-9DAD-987BE5BF93E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{B204C015-0910-4D69-BAEF-1DB09E6D1140}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A5F-437D-9DAD-987BE5BF93E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{B5C58ED9-1593-40A8-A831-A43D1397BD65}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A5F-437D-9DAD-987BE5BF93E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{B9A2373F-59C0-4522-BC08-015FF54DDA46}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A5F-437D-9DAD-987BE5BF93E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{90B6C948-0F85-431A-A1D8-3A191B2224B8}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A5F-437D-9DAD-987BE5BF93E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{CFD54DF1-0415-4EBD-B90C-8D36059CF3E2}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A5F-437D-9DAD-987BE5BF93E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{62CEFAB6-8D9A-47E5-B082-7C3B305116AB}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A5F-437D-9DAD-987BE5BF93E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{21AE73C6-889A-44B8-8B41-4BD99F027A4D}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A5F-437D-9DAD-987BE5BF93E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{FC9B0801-AD39-4F04-94EB-C04C05B1B590}</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A5F-437D-9DAD-987BE5BF93E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{A9050A2F-81CB-4359-B3BC-C8DF938800E8}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A5F-437D-9DAD-987BE5BF93E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{E70877F9-3075-460F-84AA-7FB0CEC0195C}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A5F-437D-9DAD-987BE5BF93E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{5EBF9FD2-8490-4B33-A128-F309AF8ABEB3}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A5F-437D-9DAD-987BE5BF93E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{BEEBE0A9-C27E-4F09-97F5-89DAE1E743C3}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A5F-437D-9DAD-987BE5BF93E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{AC20060D-C1D9-481A-9A65-5A215F2A3D35}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A5F-437D-9DAD-987BE5BF93E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{1AD5990A-39D1-4FB3-8D3F-130F009B25D2}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A5F-437D-9DAD-987BE5BF93E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{A8F6A6DD-441A-4435-8949-39662B1FB1D1}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A5F-437D-9DAD-987BE5BF93E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{2FC1826A-A2AF-4C6C-BFB8-642AACA37754}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A5F-437D-9DAD-987BE5BF93E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{ACBA31CC-CC6E-4FD2-90F0-F946D81A64EB}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A5F-437D-9DAD-987BE5BF93E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{B46C6E83-7F11-4B25-B7DF-0E7F506CA893}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A5F-437D-9DAD-987BE5BF93E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{BC472F6E-D3C8-400F-819E-4AB326EDD639}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A5F-437D-9DAD-987BE5BF93E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{7A1D12A3-A827-4077-A601-237B64F6BABF}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A5F-437D-9DAD-987BE5BF93E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{BE004003-D601-4694-BCBD-11CBD5EB374F}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A5F-437D-9DAD-987BE5BF93E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{979DCE74-8327-4B2E-AD12-13EC859DEC91}</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A5F-437D-9DAD-987BE5BF93E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{7098E4C4-1888-48B9-84D0-F229B88BA427}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A5F-437D-9DAD-987BE5BF93E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{AEA0D715-D7E0-4511-A741-4C8ACC457621}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A5F-437D-9DAD-987BE5BF93E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{FD27CBC7-129C-4281-BCB2-BB4B4013C589}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A5F-437D-9DAD-987BE5BF93E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{5BC9B02D-9796-47C9-A4CD-0B311E75F57C}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A5F-437D-9DAD-987BE5BF93E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{99F63C1C-DCF9-4195-B96D-29B3B68F4F18}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A5F-437D-9DAD-987BE5BF93E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{E7B9255D-8F61-492D-AEB8-ECED70576024}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A5F-437D-9DAD-987BE5BF93E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{8B3AD5BA-53EB-4169-BE77-1CE4D94E916C}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A5F-437D-9DAD-987BE5BF93E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{F81F3E72-4EC4-4457-9EC7-4561D4050394}</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A5F-437D-9DAD-987BE5BF93E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{1DF578F7-E6F5-484E-A1EE-9F4E59BB766D}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A5F-437D-9DAD-987BE5BF93E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{9958944C-0513-447D-93E6-75EE7D4E3C0B}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A5F-437D-9DAD-987BE5BF93E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4A5F-437D-9DAD-987BE5BF93E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4A5F-437D-9DAD-987BE5BF93E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{8148EA1E-475D-4778-935D-58E22BC6815E}</c15:txfldGUID>
                      <c15:f>Daten_Diagramme!$E$14</c15:f>
                      <c15:dlblFieldTableCache>
                        <c:ptCount val="1"/>
                        <c:pt idx="0">
                          <c:v>-3.3</c:v>
                        </c:pt>
                      </c15:dlblFieldTableCache>
                    </c15:dlblFTEntry>
                  </c15:dlblFieldTable>
                  <c15:showDataLabelsRange val="0"/>
                </c:ext>
                <c:ext xmlns:c16="http://schemas.microsoft.com/office/drawing/2014/chart" uri="{C3380CC4-5D6E-409C-BE32-E72D297353CC}">
                  <c16:uniqueId val="{00000000-E80D-4CE9-B3D6-0D18AA1D907F}"/>
                </c:ext>
              </c:extLst>
            </c:dLbl>
            <c:dLbl>
              <c:idx val="1"/>
              <c:tx>
                <c:strRef>
                  <c:f>Daten_Diagramme!$E$15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{B18175D0-3132-4D2E-84A0-928BE5FC11F1}</c15:txfldGUID>
                      <c15:f>Daten_Diagramme!$E$15</c15:f>
                      <c15:dlblFieldTableCache>
                        <c:ptCount val="1"/>
                        <c:pt idx="0">
                          <c:v>2.1</c:v>
                        </c:pt>
                      </c15:dlblFieldTableCache>
                    </c15:dlblFTEntry>
                  </c15:dlblFieldTable>
                  <c15:showDataLabelsRange val="0"/>
                </c:ext>
                <c:ext xmlns:c16="http://schemas.microsoft.com/office/drawing/2014/chart" uri="{C3380CC4-5D6E-409C-BE32-E72D297353CC}">
                  <c16:uniqueId val="{00000001-E80D-4CE9-B3D6-0D18AA1D907F}"/>
                </c:ext>
              </c:extLst>
            </c:dLbl>
            <c:dLbl>
              <c:idx val="2"/>
              <c:tx>
                <c:strRef>
                  <c:f>Daten_Diagramme!$E$16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{45CFB9CB-462B-4C93-8AE8-333D019F4BA0}</c15:txfldGUID>
                      <c15:f>Daten_Diagramme!$E$16</c15:f>
                      <c15:dlblFieldTableCache>
                        <c:ptCount val="1"/>
                        <c:pt idx="0">
                          <c:v>-2.0</c:v>
                        </c:pt>
                      </c15:dlblFieldTableCache>
                    </c15:dlblFTEntry>
                  </c15:dlblFieldTable>
                  <c15:showDataLabelsRange val="0"/>
                </c:ext>
                <c:ext xmlns:c16="http://schemas.microsoft.com/office/drawing/2014/chart" uri="{C3380CC4-5D6E-409C-BE32-E72D297353CC}">
                  <c16:uniqueId val="{00000002-E80D-4CE9-B3D6-0D18AA1D907F}"/>
                </c:ext>
              </c:extLst>
            </c:dLbl>
            <c:dLbl>
              <c:idx val="3"/>
              <c:tx>
                <c:strRef>
                  <c:f>Daten_Diagramme!$E$17</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{4BBBAE54-50EE-476A-8993-ABBFE1B538D4}</c15:txfldGUID>
                      <c15:f>Daten_Diagramme!$E$17</c15:f>
                      <c15:dlblFieldTableCache>
                        <c:ptCount val="1"/>
                        <c:pt idx="0">
                          <c:v>-7.4</c:v>
                        </c:pt>
                      </c15:dlblFieldTableCache>
                    </c15:dlblFTEntry>
                  </c15:dlblFieldTable>
                  <c15:showDataLabelsRange val="0"/>
                </c:ext>
                <c:ext xmlns:c16="http://schemas.microsoft.com/office/drawing/2014/chart" uri="{C3380CC4-5D6E-409C-BE32-E72D297353CC}">
                  <c16:uniqueId val="{00000003-E80D-4CE9-B3D6-0D18AA1D907F}"/>
                </c:ext>
              </c:extLst>
            </c:dLbl>
            <c:dLbl>
              <c:idx val="4"/>
              <c:tx>
                <c:strRef>
                  <c:f>Daten_Diagramme!$E$18</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{28745724-0919-4B73-A9BC-90A1B24EDDFA}</c15:txfldGUID>
                      <c15:f>Daten_Diagramme!$E$18</c15:f>
                      <c15:dlblFieldTableCache>
                        <c:ptCount val="1"/>
                        <c:pt idx="0">
                          <c:v>-11.0</c:v>
                        </c:pt>
                      </c15:dlblFieldTableCache>
                    </c15:dlblFTEntry>
                  </c15:dlblFieldTable>
                  <c15:showDataLabelsRange val="0"/>
                </c:ext>
                <c:ext xmlns:c16="http://schemas.microsoft.com/office/drawing/2014/chart" uri="{C3380CC4-5D6E-409C-BE32-E72D297353CC}">
                  <c16:uniqueId val="{00000004-E80D-4CE9-B3D6-0D18AA1D907F}"/>
                </c:ext>
              </c:extLst>
            </c:dLbl>
            <c:dLbl>
              <c:idx val="5"/>
              <c:tx>
                <c:strRef>
                  <c:f>Daten_Diagramme!$E$19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{5519E58B-6199-4E60-B864-0108AD6F9FEA}</c15:txfldGUID>
                      <c15:f>Daten_Diagramme!$E$19</c15:f>
                      <c15:dlblFieldTableCache>
                        <c:ptCount val="1"/>
                        <c:pt idx="0">
                          <c:v>-2.3</c:v>
                        </c:pt>
                      </c15:dlblFieldTableCache>
                    </c15:dlblFTEntry>
                  </c15:dlblFieldTable>
                  <c15:showDataLabelsRange val="0"/>
                </c:ext>
                <c:ext xmlns:c16="http://schemas.microsoft.com/office/drawing/2014/chart" uri="{C3380CC4-5D6E-409C-BE32-E72D297353CC}">
                  <c16:uniqueId val="{00000005-E80D-4CE9-B3D6-0D18AA1D907F}"/>
                </c:ext>
              </c:extLst>
            </c:dLbl>
            <c:dLbl>
              <c:idx val="6"/>
              <c:tx>
                <c:strRef>
                  <c:f>Daten_Diagramme!$E$20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{C7A17023-8ED8-4F38-A2D0-BAE5F0BDA1B7}</c15:txfldGUID>
                      <c15:f>Daten_Diagramme!$E$20</c15:f>
                      <c15:dlblFieldTableCache>
                        <c:ptCount val="1"/>
                        <c:pt idx="0">
                          <c:v>0.5</c:v>
                        </c:pt>
                      </c15:dlblFieldTableCache>
                    </c15:dlblFTEntry>
                  </c15:dlblFieldTable>
                  <c15:showDataLabelsRange val="0"/>
                </c:ext>
                <c:ext xmlns:c16="http://schemas.microsoft.com/office/drawing/2014/chart" uri="{C3380CC4-5D6E-409C-BE32-E72D297353CC}">
                  <c16:uniqueId val="{00000006-E80D-4CE9-B3D6-0D18AA1D907F}"/>
                </c:ext>
              </c:extLst>
            </c:dLbl>
            <c:dLbl>
              <c:idx val="7"/>
              <c:tx>
                <c:strRef>
                  <c:f>Daten_Diagramme!$E$21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{D042CB37-A8C5-4DE4-97B6-096C4072257B}</c15:txfldGUID>
                      <c15:f>Daten_Diagramme!$E$21</c15:f>
                      <c15:dlblFieldTableCache>
                        <c:ptCount val="1"/>
                        <c:pt idx="0">
                          <c:v>-1.3</c:v>
                        </c:pt>
                      </c15:dlblFieldTableCache>
                    </c15:dlblFTEntry>
                  </c15:dlblFieldTable>
                  <c15:showDataLabelsRange val="0"/>
                </c:ext>
                <c:ext xmlns:c16="http://schemas.microsoft.com/office/drawing/2014/chart" uri="{C3380CC4-5D6E-409C-BE32-E72D297353CC}">
                  <c16:uniqueId val="{00000007-E80D-4CE9-B3D6-0D18AA1D907F}"/>
                </c:ext>
              </c:extLst>
            </c:dLbl>
            <c:dLbl>
              <c:idx val="8"/>
              <c:tx>
                <c:strRef>
                  <c:f>Daten_Diagramme!$E$22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{8B6890B0-C450-4FDC-918D-FE942E96C4AF}</c15:txfldGUID>
                      <c15:f>Daten_Diagramme!$E$22</c15:f>
                      <c15:dlblFieldTableCache>
                        <c:ptCount val="1"/>
                        <c:pt idx="0">
                          <c:v>-3.2</c:v>
                        </c:pt>
                      </c15:dlblFieldTableCache>
                    </c15:dlblFTEntry>
                  </c15:dlblFieldTable>
                  <c15:showDataLabelsRange val="0"/>
                </c:ext>
                <c:ext xmlns:c16="http://schemas.microsoft.com/office/drawing/2014/chart" uri="{C3380CC4-5D6E-409C-BE32-E72D297353CC}">
                  <c16:uniqueId val="{00000008-E80D-4CE9-B3D6-0D18AA1D907F}"/>
                </c:ext>
              </c:extLst>
            </c:dLbl>
            <c:dLbl>
              <c:idx val="9"/>
              <c:tx>
                <c:strRef>
                  <c:f>Daten_Diagramme!$E$23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{5C8947EB-AEF0-486A-8F7C-D83FA0A0B314}</c15:txfldGUID>
                      <c15:f>Daten_Diagramme!$E$23</c15:f>
                      <c15:dlblFieldTableCache>
                        <c:ptCount val="1"/>
                        <c:pt idx="0">
                          <c:v>1.0</c:v>
                        </c:pt>
                      </c15:dlblFieldTableCache>
                    </c15:dlblFTEntry>
                  </c15:dlblFieldTable>
                  <c15:showDataLabelsRange val="0"/>
                </c:ext>
                <c:ext xmlns:c16="http://schemas.microsoft.com/office/drawing/2014/chart" uri="{C3380CC4-5D6E-409C-BE32-E72D297353CC}">
                  <c16:uniqueId val="{00000009-E80D-4CE9-B3D6-0D18AA1D907F}"/>
                </c:ext>
              </c:extLst>
            </c:dLbl>
            <c:dLbl>
              <c:idx val="10"/>
              <c:tx>
                <c:strRef>
                  <c:f>Daten_Diagramme!$E$24</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{91C61169-8B82-47B1-B9FE-80089468F4E7}</c15:txfldGUID>
                      <c15:f>Daten_Diagramme!$E$24</c15:f>
                      <c15:dlblFieldTableCache>
                        <c:ptCount val="1"/>
                        <c:pt idx="0">
                          <c:v>-12.5</c:v>
                        </c:pt>
                      </c15:dlblFieldTableCache>
                    </c15:dlblFTEntry>
                  </c15:dlblFieldTable>
                  <c15:showDataLabelsRange val="0"/>
                </c:ext>
                <c:ext xmlns:c16="http://schemas.microsoft.com/office/drawing/2014/chart" uri="{C3380CC4-5D6E-409C-BE32-E72D297353CC}">
                  <c16:uniqueId val="{0000000A-E80D-4CE9-B3D6-0D18AA1D907F}"/>
                </c:ext>
              </c:extLst>
            </c:dLbl>
            <c:dLbl>
              <c:idx val="11"/>
              <c:tx>
                <c:strRef>
                  <c:f>Daten_Diagramme!$E$25</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{14D9BD71-51D8-4171-BF85-DAA9F500F3D4}</c15:txfldGUID>
                      <c15:f>Daten_Diagramme!$E$25</c15:f>
                      <c15:dlblFieldTableCache>
                        <c:ptCount val="1"/>
                        <c:pt idx="0">
                          <c:v>9.7</c:v>
                        </c:pt>
                      </c15:dlblFieldTableCache>
                    </c15:dlblFTEntry>
                  </c15:dlblFieldTable>
                  <c15:showDataLabelsRange val="0"/>
                </c:ext>
                <c:ext xmlns:c16="http://schemas.microsoft.com/office/drawing/2014/chart" uri="{C3380CC4-5D6E-409C-BE32-E72D297353CC}">
                  <c16:uniqueId val="{0000000B-E80D-4CE9-B3D6-0D18AA1D907F}"/>
                </c:ext>
              </c:extLst>
            </c:dLbl>
            <c:dLbl>
              <c:idx val="12"/>
              <c:tx>
                <c:strRef>
                  <c:f>Daten_Diagramme!$E$26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{41AE9EE8-EFA8-4164-9EDE-29F8FF5CAD90}</c15:txfldGUID>
                      <c15:f>Daten_Diagramme!$E$26</c15:f>
                      <c15:dlblFieldTableCache>
                        <c:ptCount val="1"/>
                        <c:pt idx="0">
                          <c:v>0.3</c:v>
                        </c:pt>
                      </c15:dlblFieldTableCache>
                    </c15:dlblFTEntry>
                  </c15:dlblFieldTable>
                  <c15:showDataLabelsRange val="0"/>
                </c:ext>
                <c:ext xmlns:c16="http://schemas.microsoft.com/office/drawing/2014/chart" uri="{C3380CC4-5D6E-409C-BE32-E72D297353CC}">
                  <c16:uniqueId val="{0000000C-E80D-4CE9-B3D6-0D18AA1D907F}"/>
                </c:ext>
              </c:extLst>
            </c:dLbl>
            <c:dLbl>
              <c:idx val="13"/>
              <c:tx>
                <c:strRef>
                  <c:f>Daten_Diagramme!$E$27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{7DD1E0B2-79CF-4333-B6C5-DC070C0CCDF7}</c15:txfldGUID>
                      <c15:f>Daten_Diagramme!$E$27</c15:f>
                      <c15:dlblFieldTableCache>
                        <c:ptCount val="1"/>
                        <c:pt idx="0">
                          <c:v>-1.4</c:v>
                        </c:pt>
                      </c15:dlblFieldTableCache>
                    </c15:dlblFTEntry>
                  </c15:dlblFieldTable>
                  <c15:showDataLabelsRange val="0"/>
                </c:ext>
                <c:ext xmlns:c16="http://schemas.microsoft.com/office/drawing/2014/chart" uri="{C3380CC4-5D6E-409C-BE32-E72D297353CC}">
                  <c16:uniqueId val="{0000000D-E80D-4CE9-B3D6-0D18AA1D907F}"/>
                </c:ext>
              </c:extLst>
            </c:dLbl>
            <c:dLbl>
              <c:idx val="14"/>
              <c:tx>
                <c:strRef>
                  <c:f>Daten_Diagramme!$E$28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{740EB947-3C98-46DD-8989-9FA58014D9B3}</c15:txfldGUID>
                      <c15:f>Daten_Diagramme!$E$28</c15:f>
                      <c15:dlblFieldTableCache>
                        <c:ptCount val="1"/>
                        <c:pt idx="0">
                          <c:v>-2.5</c:v>
                        </c:pt>
                      </c15:dlblFieldTableCache>
                    </c15:dlblFTEntry>
                  </c15:dlblFieldTable>
                  <c15:showDataLabelsRange val="0"/>
                </c:ext>
                <c:ext xmlns:c16="http://schemas.microsoft.com/office/drawing/2014/chart" uri="{C3380CC4-5D6E-409C-BE32-E72D297353CC}">
                  <c16:uniqueId val="{0000000E-E80D-4CE9-B3D6-0D18AA1D907F}"/>
                </c:ext>
              </c:extLst>
            </c:dLbl>
            <c:dLbl>
              <c:idx val="15"/>
              <c:tx>
                <c:strRef>
                  <c:f>Daten_Diagramme!$E$29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{5892BAF7-E135-4658-BA27-9AB6B3913028}</c15:txfldGUID>
                      <c15:f>Daten_Diagramme!$E$29</c15:f>
                      <c15:dlblFieldTableCache>
                        <c:ptCount val="1"/>
                        <c:pt idx="0">
                          <c:v>1.1</c:v>
                        </c:pt>
                      </c15:dlblFieldTableCache>
                    </c15:dlblFTEntry>
                  </c15:dlblFieldTable>
                  <c15:showDataLabelsRange val="0"/>
                </c:ext>
                <c:ext xmlns:c16="http://schemas.microsoft.com/office/drawing/2014/chart" uri="{C3380CC4-5D6E-409C-BE32-E72D297353CC}">
                  <c16:uniqueId val="{0000000F-E80D-4CE9-B3D6-0D18AA1D907F}"/>
                </c:ext>
              </c:extLst>
            </c:dLbl>
            <c:dLbl>
              <c:idx val="16"/>
              <c:tx>
                <c:strRef>
                  <c:f>Daten_Diagramme!$E$30</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{181303BD-C24B-4FC4-8C26-7B868094DBC0}</c15:txfldGUID>
                      <c15:f>Daten_Diagramme!$E$30</c15:f>
                      <c15:dlblFieldTableCache>
                        <c:ptCount val="1"/>
                        <c:pt idx="0">
                          <c:v>-0.8</c:v>
                        </c:pt>
                      </c15:dlblFieldTableCache>
                    </c15:dlblFTEntry>
                  </c15:dlblFieldTable>
                  <c15:showDataLabelsRange val="0"/>
                </c:ext>
                <c:ext xmlns:c16="http://schemas.microsoft.com/office/drawing/2014/chart" uri="{C3380CC4-5D6E-409C-BE32-E72D297353CC}">
                  <c16:uniqueId val="{00000010-E80D-4CE9-B3D6-0D18AA1D907F}"/>
                </c:ext>
              </c:extLst>
            </c:dLbl>
            <c:dLbl>
              <c:idx val="17"/>
              <c:tx>
                <c:strRef>
                  <c:f>Daten_Diagramme!$E$31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{184338A8-658F-42A7-B8D4-FA562E1DF6B6}</c15:txfldGUID>
                      <c15:f>Daten_Diagramme!$E$31</c15:f>
                      <c15:dlblFieldTableCache>
                        <c:ptCount val="1"/>
                        <c:pt idx="0">
                          <c:v>-2.3</c:v>
                        </c:pt>
                      </c15:dlblFieldTableCache>
                    </c15:dlblFTEntry>
                  </c15:dlblFieldTable>
                  <c15:showDataLabelsRange val="0"/>
                </c:ext>
                <c:ext xmlns:c16="http://schemas.microsoft.com/office/drawing/2014/chart" uri="{C3380CC4-5D6E-409C-BE32-E72D297353CC}">
                  <c16:uniqueId val="{00000011-E80D-4CE9-B3D6-0D18AA1D907F}"/>
                </c:ext>
              </c:extLst>
            </c:dLbl>
            <c:dLbl>
              <c:idx val="18"/>
              <c:tx>
                <c:strRef>
                  <c:f>Daten_Diagramme!$E$32</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{8FA194B3-E2D1-426A-9FC3-E5DF5D157C18}</c15:txfldGUID>
                      <c15:f>Daten_Diagramme!$E$32</c15:f>
                      <c15:dlblFieldTableCache>
                        <c:ptCount val="1"/>
                        <c:pt idx="0">
                          <c:v>-4.2</c:v>
                        </c:pt>
                      </c15:dlblFieldTableCache>
                    </c15:dlblFTEntry>
                  </c15:dlblFieldTable>
                  <c15:showDataLabelsRange val="0"/>
                </c:ext>
                <c:ext xmlns:c16="http://schemas.microsoft.com/office/drawing/2014/chart" uri="{C3380CC4-5D6E-409C-BE32-E72D297353CC}">
                  <c16:uniqueId val="{00000012-E80D-4CE9-B3D6-0D18AA1D907F}"/>
                </c:ext>
              </c:extLst>
            </c:dLbl>
            <c:dLbl>
              <c:idx val="19"/>
              <c:tx>
                <c:strRef>
                  <c:f>Daten_Diagramme!$E$33</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{91D13643-2C58-4CA3-937C-ECA4D5364982}</c15:txfldGUID>
                      <c15:f>Daten_Diagramme!$E$33</c15:f>
                      <c15:dlblFieldTableCache>
                        <c:ptCount val="1"/>
                        <c:pt idx="0">
                          <c:v>7.6</c:v>
                        </c:pt>
                      </c15:dlblFieldTableCache>
                    </c15:dlblFTEntry>
                  </c15:dlblFieldTable>
                  <c15:showDataLabelsRange val="0"/>
                </c:ext>
                <c:ext xmlns:c16="http://schemas.microsoft.com/office/drawing/2014/chart" uri="{C3380CC4-5D6E-409C-BE32-E72D297353CC}">
                  <c16:uniqueId val="{00000013-E80D-4CE9-B3D6-0D18AA1D907F}"/>
                </c:ext>
              </c:extLst>
            </c:dLbl>
            <c:dLbl>
              <c:idx val="20"/>
              <c:tx>
                <c:strRef>
                  <c:f>Daten_Diagramme!$E$34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{0135EC8A-9BFB-40A1-AE31-97ED9C65B8D3}</c15:txfldGUID>
                      <c15:f>Daten_Diagramme!$E$34</c15:f>
                      <c15:dlblFieldTableCache>
                        <c:ptCount val="1"/>
                        <c:pt idx="0">
                          <c:v>-3.0</c:v>
                        </c:pt>
                      </c15:dlblFieldTableCache>
                    </c15:dlblFTEntry>
                  </c15:dlblFieldTable>
                  <c15:showDataLabelsRange val="0"/>
                </c:ext>
                <c:ext xmlns:c16="http://schemas.microsoft.com/office/drawing/2014/chart" uri="{C3380CC4-5D6E-409C-BE32-E72D297353CC}">
                  <c16:uniqueId val="{00000014-E80D-4CE9-B3D6-0D18AA1D907F}"/>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{6B24B0ED-D40C-4711-9B82-BEFF3E50CB7A}</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E80D-4CE9-B3D6-0D18AA1D907F}"/>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{4320EAC2-B698-415E-B0A4-598859B94427}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80D-4CE9-B3D6-0D18AA1D907F}"/>
                </c:ext>
              </c:extLst>
            </c:dLbl>
            <c:dLbl>
              <c:idx val="23"/>
              <c:tx>
                <c:strRef>
                  <c:f>Daten_Diagramme!$E$37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{040A19AA-9237-4495-BBC4-3B0C7E80662A}</c15:txfldGUID>
                      <c15:f>Daten_Diagramme!$E$37</c15:f>
                      <c15:dlblFieldTableCache>
                        <c:ptCount val="1"/>
                        <c:pt idx="0">
                          <c:v>2.1</c:v>
                        </c:pt>
                      </c15:dlblFieldTableCache>
                    </c15:dlblFTEntry>
                  </c15:dlblFieldTable>
                  <c15:showDataLabelsRange val="0"/>
                </c:ext>
                <c:ext xmlns:c16="http://schemas.microsoft.com/office/drawing/2014/chart" uri="{C3380CC4-5D6E-409C-BE32-E72D297353CC}">
                  <c16:uniqueId val="{00000017-E80D-4CE9-B3D6-0D18AA1D907F}"/>
                </c:ext>
              </c:extLst>
            </c:dLbl>
            <c:dLbl>
              <c:idx val="24"/>
              <c:tx>
                <c:strRef>
                  <c:f>Daten_Diagramme!$E$38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{19F924D5-88AE-4F43-A578-985D68DA5EAA}</c15:txfldGUID>
                      <c15:f>Daten_Diagramme!$E$38</c15:f>
                      <c15:dlblFieldTableCache>
                        <c:ptCount val="1"/>
                        <c:pt idx="0">
                          <c:v>-5.1</c:v>
                        </c:pt>
                      </c15:dlblFieldTableCache>
                    </c15:dlblFTEntry>
                  </c15:dlblFieldTable>
                  <c15:showDataLabelsRange val="0"/>
                </c:ext>
                <c:ext xmlns:c16="http://schemas.microsoft.com/office/drawing/2014/chart" uri="{C3380CC4-5D6E-409C-BE32-E72D297353CC}">
                  <c16:uniqueId val="{00000018-E80D-4CE9-B3D6-0D18AA1D907F}"/>
                </c:ext>
              </c:extLst>
            </c:dLbl>
            <c:dLbl>
              <c:idx val="25"/>
              <c:tx>
                <c:strRef>
                  <c:f>Daten_Diagramme!$E$39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{23548F44-B4E9-4D46-89C3-1C1FEC5420E8}</c15:txfldGUID>
                      <c15:f>Daten_Diagramme!$E$39</c15:f>
                      <c15:dlblFieldTableCache>
                        <c:ptCount val="1"/>
                        <c:pt idx="0">
                          <c:v>-3.2</c:v>
                        </c:pt>
                      </c15:dlblFieldTableCache>
                    </c15:dlblFTEntry>
                  </c15:dlblFieldTable>
                  <c15:showDataLabelsRange val="0"/>
                </c:ext>
                <c:ext xmlns:c16="http://schemas.microsoft.com/office/drawing/2014/chart" uri="{C3380CC4-5D6E-409C-BE32-E72D297353CC}">
                  <c16:uniqueId val="{00000019-E80D-4CE9-B3D6-0D18AA1D907F}"/>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{FBBD6711-8D5C-48D0-84B4-5A18A63E7EB1}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80D-4CE9-B3D6-0D18AA1D907F}"/>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{4C6AF8A9-72E5-4876-8387-964156600F14}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80D-4CE9-B3D6-0D18AA1D907F}"/>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{1CADB12F-A26D-417E-95C0-4DA93CBC036F}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80D-4CE9-B3D6-0D18AA1D907F}"/>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{753952CC-4C3D-4312-AAB6-8333A480153C}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80D-4CE9-B3D6-0D18AA1D907F}"/>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{31262AF9-A212-4633-ACA5-7B500BE22CD3}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80D-4CE9-B3D6-0D18AA1D907F}"/>
                </c:ext>
              </c:extLst>
            </c:dLbl>
            <c:dLbl>
              <c:idx val="31"/>
              <c:tx>
                <c:strRef>
                  <c:f>Daten_Diagramme!$E$45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{82780762-2964-455A-B3E4-EAB95650D038}</c15:txfldGUID>
                      <c15:f>Daten_Diagramme!$E$45</c15:f>
                      <c15:dlblFieldTableCache>
                        <c:ptCount val="1"/>
                        <c:pt idx="0">
                          <c:v>-3.2</c:v>
                        </c:pt>
                      </c15:dlblFieldTableCache>
                    </c15:dlblFTEntry>
                  </c15:dlblFieldTable>
                  <c15:showDataLabelsRange val="0"/>
                </c:ext>
                <c:ext xmlns:c16="http://schemas.microsoft.com/office/drawing/2014/chart" uri="{C3380CC4-5D6E-409C-BE32-E72D297353CC}">
                  <c16:uniqueId val="{0000001F-E80D-4CE9-B3D6-0D18AA1D907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-3.2949017710768902</c:v>
                </c:pt>
                <c:pt idx="1">
                  <c:v>2.0547945205479454</c:v>
                </c:pt>
                <c:pt idx="2">
                  <c:v>-1.9900497512437811</c:v>
                </c:pt>
                <c:pt idx="3">
                  <c:v>-7.4288470815243608</c:v>
                </c:pt>
                <c:pt idx="4">
                  <c:v>-10.989867498051442</c:v>
                </c:pt>
                <c:pt idx="5">
                  <c:v>-2.3102310231023102</c:v>
                </c:pt>
                <c:pt idx="6">
                  <c:v>0.54347826086956519</c:v>
                </c:pt>
                <c:pt idx="7">
                  <c:v>-1.3274336283185841</c:v>
                </c:pt>
                <c:pt idx="8">
                  <c:v>-3.2130860230757996</c:v>
                </c:pt>
                <c:pt idx="9">
                  <c:v>0.96205237840726887</c:v>
                </c:pt>
                <c:pt idx="10">
                  <c:v>-12.458471760797343</c:v>
                </c:pt>
                <c:pt idx="11">
                  <c:v>9.7472924187725631</c:v>
                </c:pt>
                <c:pt idx="12">
                  <c:v>0.34722222222222221</c:v>
                </c:pt>
                <c:pt idx="13">
                  <c:v>-1.3925925925925926</c:v>
                </c:pt>
                <c:pt idx="14">
                  <c:v>-2.5</c:v>
                </c:pt>
                <c:pt idx="15">
                  <c:v>1.0845986984815619</c:v>
                </c:pt>
                <c:pt idx="16">
                  <c:v>-0.78431372549019607</c:v>
                </c:pt>
                <c:pt idx="17">
                  <c:v>-2.3001095290251916</c:v>
                </c:pt>
                <c:pt idx="18">
                  <c:v>-4.193548387096774</c:v>
                </c:pt>
                <c:pt idx="19">
                  <c:v>7.5543478260869561</c:v>
                </c:pt>
                <c:pt idx="20">
                  <c:v>-2.9532800774630839</c:v>
                </c:pt>
                <c:pt idx="21">
                  <c:v>0</c:v>
                </c:pt>
                <c:pt idx="23">
                  <c:v>2.0547945205479454</c:v>
                </c:pt>
                <c:pt idx="24">
                  <c:v>-5.0822561692126911</c:v>
                </c:pt>
                <c:pt idx="25">
                  <c:v>-3.2059000602046961</c:v>
                </c:pt>
              </c:numCache>
            </c:numRef>
          </c:val>
          <c:extLst>
            <c:ext xmlns:c16="http://schemas.microsoft.com/office/drawing/2014/chart" uri="{C3380CC4-5D6E-409C-BE32-E72D297353CC}">
              <c16:uniqueId val="{00000020-E80D-4CE9-B3D6-0D18AA1D907F}"/>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{8CD35D0A-466A-404B-AFA9-6F8EAD39DB6B}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80D-4CE9-B3D6-0D18AA1D907F}"/>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{D7E644E4-E573-4267-8623-B3E1D32AAB7F}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80D-4CE9-B3D6-0D18AA1D907F}"/>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{ECA9476C-2D10-4292-96C2-5DB62FBF4EAC}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80D-4CE9-B3D6-0D18AA1D907F}"/>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{68844F76-CE23-4B80-9BCB-C76AFBDEBFC5}</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80D-4CE9-B3D6-0D18AA1D907F}"/>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{8BB18052-210B-480F-AEFD-ADDB3EFBFB40}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80D-4CE9-B3D6-0D18AA1D907F}"/>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{F24E99AA-80BF-4D5A-80C5-9AB46157F17C}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80D-4CE9-B3D6-0D18AA1D907F}"/>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{8EC3015F-12ED-476E-8351-E95835583D4A}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80D-4CE9-B3D6-0D18AA1D907F}"/>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{4193FC4E-B073-40E9-807B-D0E204CECBA9}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80D-4CE9-B3D6-0D18AA1D907F}"/>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{CD5638D1-73F9-491F-8ADA-E83F49AE5278}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80D-4CE9-B3D6-0D18AA1D907F}"/>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{B3DD76AF-5BE1-4CD2-99AA-C7920E9FDAE0}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80D-4CE9-B3D6-0D18AA1D907F}"/>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{D18C1160-DF2A-419C-A83F-9CB02EA6B589}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80D-4CE9-B3D6-0D18AA1D907F}"/>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{6F4ED61C-D47E-4974-AA99-456AF7AA9760}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80D-4CE9-B3D6-0D18AA1D907F}"/>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{99207A16-8089-420A-926E-5BC32F812845}</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80D-4CE9-B3D6-0D18AA1D907F}"/>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{C7E5876C-8254-41ED-B697-BA2DF1CFBD99}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80D-4CE9-B3D6-0D18AA1D907F}"/>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{ED671A82-8F4C-48D0-9249-E586FDC9A053}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80D-4CE9-B3D6-0D18AA1D907F}"/>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{9E96EB8E-F476-4C3D-BA45-49A56DA9DE6C}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80D-4CE9-B3D6-0D18AA1D907F}"/>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{DEF3F7DA-5667-4CFC-B35B-83BCAA8D59A0}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80D-4CE9-B3D6-0D18AA1D907F}"/>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{5636402B-888A-47CD-BBA2-3FE3348615D7}</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80D-4CE9-B3D6-0D18AA1D907F}"/>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{116F2CF7-0273-4C63-9E62-17FD53790FF9}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80D-4CE9-B3D6-0D18AA1D907F}"/>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{12C2BDFD-9B27-4180-9E7C-754D29BFB4BB}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80D-4CE9-B3D6-0D18AA1D907F}"/>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{49CADA13-5274-4DAE-871B-F1F6C388F791}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80D-4CE9-B3D6-0D18AA1D907F}"/>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{8E5EFFF1-787D-4394-B0D4-3AD6467BCA0E}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80D-4CE9-B3D6-0D18AA1D907F}"/>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{8EC44BE6-18D0-4F5F-A047-4C6A729BAF8E}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80D-4CE9-B3D6-0D18AA1D907F}"/>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{DA24C778-341B-45AF-8962-4D63C73FBC24}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80D-4CE9-B3D6-0D18AA1D907F}"/>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{B30CC695-579E-446F-AA5F-6AF819E786EE}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80D-4CE9-B3D6-0D18AA1D907F}"/>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{A9ED3C72-B818-43FA-AEF0-1A030861D9D3}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80D-4CE9-B3D6-0D18AA1D907F}"/>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{7C944C0F-1E90-44A4-95A9-F69CD5039678}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80D-4CE9-B3D6-0D18AA1D907F}"/>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{80F5BC65-A334-4157-930B-8DD542497BEB}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80D-4CE9-B3D6-0D18AA1D907F}"/>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{4489C655-BA94-4167-8B6B-241881BF0B81}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80D-4CE9-B3D6-0D18AA1D907F}"/>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{6923E65A-A4D3-4C19-88D4-E4FD8A568E7B}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80D-4CE9-B3D6-0D18AA1D907F}"/>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{D07B30CC-3DF1-4BC2-AE07-71D36B8A9D55}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80D-4CE9-B3D6-0D18AA1D907F}"/>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{647DA765-C1B0-4077-92E7-2714C8334413}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80D-4CE9-B3D6-0D18AA1D907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80D-4CE9-B3D6-0D18AA1D907F}"/>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80D-4CE9-B3D6-0D18AA1D907F}"/>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{81576B3F-D9C9-4987-AA52-BB6D4AE0C1B5}</c15:txfldGUID>
                      <c15:f>Diagramm!$I$46</c15:f>
                      <c15:dlblFieldTableCache>
                        <c:ptCount val="1"/>
                      </c15:dlblFieldTableCache>
                    </c15:dlblFTEntry>
                  </c15:dlblFieldTable>
                  <c15:showDataLabelsRange val="0"/>
                </c:ext>
                <c:ext xmlns:c16="http://schemas.microsoft.com/office/drawing/2014/chart" uri="{C3380CC4-5D6E-409C-BE32-E72D297353CC}">
                  <c16:uniqueId val="{00000000-BE73-41EC-A0D6-E2E6658DEEB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{576D31F2-3CC4-4401-B166-3369FC464ADD}</c15:txfldGUID>
                      <c15:f>Diagramm!$I$47</c15:f>
                      <c15:dlblFieldTableCache>
                        <c:ptCount val="1"/>
                      </c15:dlblFieldTableCache>
                    </c15:dlblFTEntry>
                  </c15:dlblFieldTable>
                  <c15:showDataLabelsRange val="0"/>
                </c:ext>
                <c:ext xmlns:c16="http://schemas.microsoft.com/office/drawing/2014/chart" uri="{C3380CC4-5D6E-409C-BE32-E72D297353CC}">
                  <c16:uniqueId val="{00000001-BE73-41EC-A0D6-E2E6658DEEB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{839B8F55-4434-4678-A0CA-3CAB9D8346E9}</c15:txfldGUID>
                      <c15:f>Diagramm!$I$48</c15:f>
                      <c15:dlblFieldTableCache>
                        <c:ptCount val="1"/>
                      </c15:dlblFieldTableCache>
                    </c15:dlblFTEntry>
                  </c15:dlblFieldTable>
                  <c15:showDataLabelsRange val="0"/>
                </c:ext>
                <c:ext xmlns:c16="http://schemas.microsoft.com/office/drawing/2014/chart" uri="{C3380CC4-5D6E-409C-BE32-E72D297353CC}">
                  <c16:uniqueId val="{00000002-BE73-41EC-A0D6-E2E6658DEEB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{01C2812D-D20A-477C-B625-1791185D8BFF}</c15:txfldGUID>
                      <c15:f>Diagramm!$I$49</c15:f>
                      <c15:dlblFieldTableCache>
                        <c:ptCount val="1"/>
                      </c15:dlblFieldTableCache>
                    </c15:dlblFTEntry>
                  </c15:dlblFieldTable>
                  <c15:showDataLabelsRange val="0"/>
                </c:ext>
                <c:ext xmlns:c16="http://schemas.microsoft.com/office/drawing/2014/chart" uri="{C3380CC4-5D6E-409C-BE32-E72D297353CC}">
                  <c16:uniqueId val="{00000003-BE73-41EC-A0D6-E2E6658DEEB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{9158510C-17EB-49B0-A3C4-D335D7D51382}</c15:txfldGUID>
                      <c15:f>Diagramm!$I$50</c15:f>
                      <c15:dlblFieldTableCache>
                        <c:ptCount val="1"/>
                      </c15:dlblFieldTableCache>
                    </c15:dlblFTEntry>
                  </c15:dlblFieldTable>
                  <c15:showDataLabelsRange val="0"/>
                </c:ext>
                <c:ext xmlns:c16="http://schemas.microsoft.com/office/drawing/2014/chart" uri="{C3380CC4-5D6E-409C-BE32-E72D297353CC}">
                  <c16:uniqueId val="{00000004-BE73-41EC-A0D6-E2E6658DEEB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{DF4A8582-6E5A-46FD-BAF8-39A245A93270}</c15:txfldGUID>
                      <c15:f>Diagramm!$I$51</c15:f>
                      <c15:dlblFieldTableCache>
                        <c:ptCount val="1"/>
                      </c15:dlblFieldTableCache>
                    </c15:dlblFTEntry>
                  </c15:dlblFieldTable>
                  <c15:showDataLabelsRange val="0"/>
                </c:ext>
                <c:ext xmlns:c16="http://schemas.microsoft.com/office/drawing/2014/chart" uri="{C3380CC4-5D6E-409C-BE32-E72D297353CC}">
                  <c16:uniqueId val="{00000005-BE73-41EC-A0D6-E2E6658DEEB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{7D6D7273-CBDC-492E-9D7B-A60D85F65C4B}</c15:txfldGUID>
                      <c15:f>Diagramm!$I$52</c15:f>
                      <c15:dlblFieldTableCache>
                        <c:ptCount val="1"/>
                      </c15:dlblFieldTableCache>
                    </c15:dlblFTEntry>
                  </c15:dlblFieldTable>
                  <c15:showDataLabelsRange val="0"/>
                </c:ext>
                <c:ext xmlns:c16="http://schemas.microsoft.com/office/drawing/2014/chart" uri="{C3380CC4-5D6E-409C-BE32-E72D297353CC}">
                  <c16:uniqueId val="{00000006-BE73-41EC-A0D6-E2E6658DEEB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{0DC2BD57-24F6-46CA-9B98-678B9A1D0BCD}</c15:txfldGUID>
                      <c15:f>Diagramm!$I$53</c15:f>
                      <c15:dlblFieldTableCache>
                        <c:ptCount val="1"/>
                      </c15:dlblFieldTableCache>
                    </c15:dlblFTEntry>
                  </c15:dlblFieldTable>
                  <c15:showDataLabelsRange val="0"/>
                </c:ext>
                <c:ext xmlns:c16="http://schemas.microsoft.com/office/drawing/2014/chart" uri="{C3380CC4-5D6E-409C-BE32-E72D297353CC}">
                  <c16:uniqueId val="{00000007-BE73-41EC-A0D6-E2E6658DEEB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{4723D8E1-91A4-47C9-9F47-62D849138EF2}</c15:txfldGUID>
                      <c15:f>Diagramm!$I$54</c15:f>
                      <c15:dlblFieldTableCache>
                        <c:ptCount val="1"/>
                      </c15:dlblFieldTableCache>
                    </c15:dlblFTEntry>
                  </c15:dlblFieldTable>
                  <c15:showDataLabelsRange val="0"/>
                </c:ext>
                <c:ext xmlns:c16="http://schemas.microsoft.com/office/drawing/2014/chart" uri="{C3380CC4-5D6E-409C-BE32-E72D297353CC}">
                  <c16:uniqueId val="{00000008-BE73-41EC-A0D6-E2E6658DEEB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{94253F2E-8931-4601-8509-31D076322792}</c15:txfldGUID>
                      <c15:f>Diagramm!$I$55</c15:f>
                      <c15:dlblFieldTableCache>
                        <c:ptCount val="1"/>
                      </c15:dlblFieldTableCache>
                    </c15:dlblFTEntry>
                  </c15:dlblFieldTable>
                  <c15:showDataLabelsRange val="0"/>
                </c:ext>
                <c:ext xmlns:c16="http://schemas.microsoft.com/office/drawing/2014/chart" uri="{C3380CC4-5D6E-409C-BE32-E72D297353CC}">
                  <c16:uniqueId val="{00000009-BE73-41EC-A0D6-E2E6658DEEB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{FC25C1D9-385F-4BA3-B324-297000F8105E}</c15:txfldGUID>
                      <c15:f>Diagramm!$I$56</c15:f>
                      <c15:dlblFieldTableCache>
                        <c:ptCount val="1"/>
                      </c15:dlblFieldTableCache>
                    </c15:dlblFTEntry>
                  </c15:dlblFieldTable>
                  <c15:showDataLabelsRange val="0"/>
                </c:ext>
                <c:ext xmlns:c16="http://schemas.microsoft.com/office/drawing/2014/chart" uri="{C3380CC4-5D6E-409C-BE32-E72D297353CC}">
                  <c16:uniqueId val="{0000000A-BE73-41EC-A0D6-E2E6658DEEB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{88D87795-A007-4B9E-B3BA-C22AD32A570A}</c15:txfldGUID>
                      <c15:f>Diagramm!$I$57</c15:f>
                      <c15:dlblFieldTableCache>
                        <c:ptCount val="1"/>
                      </c15:dlblFieldTableCache>
                    </c15:dlblFTEntry>
                  </c15:dlblFieldTable>
                  <c15:showDataLabelsRange val="0"/>
                </c:ext>
                <c:ext xmlns:c16="http://schemas.microsoft.com/office/drawing/2014/chart" uri="{C3380CC4-5D6E-409C-BE32-E72D297353CC}">
                  <c16:uniqueId val="{0000000B-BE73-41EC-A0D6-E2E6658DEEB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{798CA030-746B-4C9D-BD23-3F781E17FF22}</c15:txfldGUID>
                      <c15:f>Diagramm!$I$58</c15:f>
                      <c15:dlblFieldTableCache>
                        <c:ptCount val="1"/>
                      </c15:dlblFieldTableCache>
                    </c15:dlblFTEntry>
                  </c15:dlblFieldTable>
                  <c15:showDataLabelsRange val="0"/>
                </c:ext>
                <c:ext xmlns:c16="http://schemas.microsoft.com/office/drawing/2014/chart" uri="{C3380CC4-5D6E-409C-BE32-E72D297353CC}">
                  <c16:uniqueId val="{0000000C-BE73-41EC-A0D6-E2E6658DEEB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{FFD48B23-159B-4175-B48E-3ED4C1AF0165}</c15:txfldGUID>
                      <c15:f>Diagramm!$I$59</c15:f>
                      <c15:dlblFieldTableCache>
                        <c:ptCount val="1"/>
                      </c15:dlblFieldTableCache>
                    </c15:dlblFTEntry>
                  </c15:dlblFieldTable>
                  <c15:showDataLabelsRange val="0"/>
                </c:ext>
                <c:ext xmlns:c16="http://schemas.microsoft.com/office/drawing/2014/chart" uri="{C3380CC4-5D6E-409C-BE32-E72D297353CC}">
                  <c16:uniqueId val="{0000000D-BE73-41EC-A0D6-E2E6658DEEB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{69CB1C29-007A-4306-A228-060B0274F771}</c15:txfldGUID>
                      <c15:f>Diagramm!$I$60</c15:f>
                      <c15:dlblFieldTableCache>
                        <c:ptCount val="1"/>
                      </c15:dlblFieldTableCache>
                    </c15:dlblFTEntry>
                  </c15:dlblFieldTable>
                  <c15:showDataLabelsRange val="0"/>
                </c:ext>
                <c:ext xmlns:c16="http://schemas.microsoft.com/office/drawing/2014/chart" uri="{C3380CC4-5D6E-409C-BE32-E72D297353CC}">
                  <c16:uniqueId val="{0000000E-BE73-41EC-A0D6-E2E6658DEEB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{B250C3FC-900A-404F-89A6-5761050AE841}</c15:txfldGUID>
                      <c15:f>Diagramm!$I$61</c15:f>
                      <c15:dlblFieldTableCache>
                        <c:ptCount val="1"/>
                      </c15:dlblFieldTableCache>
                    </c15:dlblFTEntry>
                  </c15:dlblFieldTable>
                  <c15:showDataLabelsRange val="0"/>
                </c:ext>
                <c:ext xmlns:c16="http://schemas.microsoft.com/office/drawing/2014/chart" uri="{C3380CC4-5D6E-409C-BE32-E72D297353CC}">
                  <c16:uniqueId val="{0000000F-BE73-41EC-A0D6-E2E6658DEEB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{268C9ECA-CD19-481F-BB51-186C8DAA054B}</c15:txfldGUID>
                      <c15:f>Diagramm!$I$62</c15:f>
                      <c15:dlblFieldTableCache>
                        <c:ptCount val="1"/>
                      </c15:dlblFieldTableCache>
                    </c15:dlblFTEntry>
                  </c15:dlblFieldTable>
                  <c15:showDataLabelsRange val="0"/>
                </c:ext>
                <c:ext xmlns:c16="http://schemas.microsoft.com/office/drawing/2014/chart" uri="{C3380CC4-5D6E-409C-BE32-E72D297353CC}">
                  <c16:uniqueId val="{00000010-BE73-41EC-A0D6-E2E6658DEEB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{E3FEC1AA-39DE-4954-8D48-F92CEF4F4E13}</c15:txfldGUID>
                      <c15:f>Diagramm!$I$63</c15:f>
                      <c15:dlblFieldTableCache>
                        <c:ptCount val="1"/>
                      </c15:dlblFieldTableCache>
                    </c15:dlblFTEntry>
                  </c15:dlblFieldTable>
                  <c15:showDataLabelsRange val="0"/>
                </c:ext>
                <c:ext xmlns:c16="http://schemas.microsoft.com/office/drawing/2014/chart" uri="{C3380CC4-5D6E-409C-BE32-E72D297353CC}">
                  <c16:uniqueId val="{00000011-BE73-41EC-A0D6-E2E6658DEEB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{36999ECB-DFBD-4C9A-9351-D1D50EB62003}</c15:txfldGUID>
                      <c15:f>Diagramm!$I$64</c15:f>
                      <c15:dlblFieldTableCache>
                        <c:ptCount val="1"/>
                      </c15:dlblFieldTableCache>
                    </c15:dlblFTEntry>
                  </c15:dlblFieldTable>
                  <c15:showDataLabelsRange val="0"/>
                </c:ext>
                <c:ext xmlns:c16="http://schemas.microsoft.com/office/drawing/2014/chart" uri="{C3380CC4-5D6E-409C-BE32-E72D297353CC}">
                  <c16:uniqueId val="{00000012-BE73-41EC-A0D6-E2E6658DEEB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{6EA0B9BF-8B0C-473A-8399-E110DAFA4410}</c15:txfldGUID>
                      <c15:f>Diagramm!$I$65</c15:f>
                      <c15:dlblFieldTableCache>
                        <c:ptCount val="1"/>
                      </c15:dlblFieldTableCache>
                    </c15:dlblFTEntry>
                  </c15:dlblFieldTable>
                  <c15:showDataLabelsRange val="0"/>
                </c:ext>
                <c:ext xmlns:c16="http://schemas.microsoft.com/office/drawing/2014/chart" uri="{C3380CC4-5D6E-409C-BE32-E72D297353CC}">
                  <c16:uniqueId val="{00000013-BE73-41EC-A0D6-E2E6658DEEB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{B41D972E-F58B-42CC-9EC6-D4BF7B8E1DCA}</c15:txfldGUID>
                      <c15:f>Diagramm!$I$66</c15:f>
                      <c15:dlblFieldTableCache>
                        <c:ptCount val="1"/>
                      </c15:dlblFieldTableCache>
                    </c15:dlblFTEntry>
                  </c15:dlblFieldTable>
                  <c15:showDataLabelsRange val="0"/>
                </c:ext>
                <c:ext xmlns:c16="http://schemas.microsoft.com/office/drawing/2014/chart" uri="{C3380CC4-5D6E-409C-BE32-E72D297353CC}">
                  <c16:uniqueId val="{00000014-BE73-41EC-A0D6-E2E6658DEEB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{8320BFBB-9764-4612-AF99-05C3E03DD421}</c15:txfldGUID>
                      <c15:f>Diagramm!$I$67</c15:f>
                      <c15:dlblFieldTableCache>
                        <c:ptCount val="1"/>
                      </c15:dlblFieldTableCache>
                    </c15:dlblFTEntry>
                  </c15:dlblFieldTable>
                  <c15:showDataLabelsRange val="0"/>
                </c:ext>
                <c:ext xmlns:c16="http://schemas.microsoft.com/office/drawing/2014/chart" uri="{C3380CC4-5D6E-409C-BE32-E72D297353CC}">
                  <c16:uniqueId val="{00000015-BE73-41EC-A0D6-E2E6658DEEB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E73-41EC-A0D6-E2E6658DEEB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{2C5F267A-0173-4216-B4A7-336ADD3233CB}</c15:txfldGUID>
                      <c15:f>Diagramm!$K$46</c15:f>
                      <c15:dlblFieldTableCache>
                        <c:ptCount val="1"/>
                      </c15:dlblFieldTableCache>
                    </c15:dlblFTEntry>
                  </c15:dlblFieldTable>
                  <c15:showDataLabelsRange val="0"/>
                </c:ext>
                <c:ext xmlns:c16="http://schemas.microsoft.com/office/drawing/2014/chart" uri="{C3380CC4-5D6E-409C-BE32-E72D297353CC}">
                  <c16:uniqueId val="{00000017-BE73-41EC-A0D6-E2E6658DEEB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{3E8230F4-8C25-4460-BF5F-E294E0E8A2A6}</c15:txfldGUID>
                      <c15:f>Diagramm!$K$47</c15:f>
                      <c15:dlblFieldTableCache>
                        <c:ptCount val="1"/>
                      </c15:dlblFieldTableCache>
                    </c15:dlblFTEntry>
                  </c15:dlblFieldTable>
                  <c15:showDataLabelsRange val="0"/>
                </c:ext>
                <c:ext xmlns:c16="http://schemas.microsoft.com/office/drawing/2014/chart" uri="{C3380CC4-5D6E-409C-BE32-E72D297353CC}">
                  <c16:uniqueId val="{00000018-BE73-41EC-A0D6-E2E6658DEEB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{8B145374-9B60-4BAD-9E27-DFB9F27EDEB4}</c15:txfldGUID>
                      <c15:f>Diagramm!$K$48</c15:f>
                      <c15:dlblFieldTableCache>
                        <c:ptCount val="1"/>
                      </c15:dlblFieldTableCache>
                    </c15:dlblFTEntry>
                  </c15:dlblFieldTable>
                  <c15:showDataLabelsRange val="0"/>
                </c:ext>
                <c:ext xmlns:c16="http://schemas.microsoft.com/office/drawing/2014/chart" uri="{C3380CC4-5D6E-409C-BE32-E72D297353CC}">
                  <c16:uniqueId val="{00000019-BE73-41EC-A0D6-E2E6658DEEB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{D9384FDB-BAD4-4C41-8859-D16EA08EC93C}</c15:txfldGUID>
                      <c15:f>Diagramm!$K$49</c15:f>
                      <c15:dlblFieldTableCache>
                        <c:ptCount val="1"/>
                      </c15:dlblFieldTableCache>
                    </c15:dlblFTEntry>
                  </c15:dlblFieldTable>
                  <c15:showDataLabelsRange val="0"/>
                </c:ext>
                <c:ext xmlns:c16="http://schemas.microsoft.com/office/drawing/2014/chart" uri="{C3380CC4-5D6E-409C-BE32-E72D297353CC}">
                  <c16:uniqueId val="{0000001A-BE73-41EC-A0D6-E2E6658DEEB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{2B417462-F03F-4247-8421-02C9E0E57D30}</c15:txfldGUID>
                      <c15:f>Diagramm!$K$50</c15:f>
                      <c15:dlblFieldTableCache>
                        <c:ptCount val="1"/>
                      </c15:dlblFieldTableCache>
                    </c15:dlblFTEntry>
                  </c15:dlblFieldTable>
                  <c15:showDataLabelsRange val="0"/>
                </c:ext>
                <c:ext xmlns:c16="http://schemas.microsoft.com/office/drawing/2014/chart" uri="{C3380CC4-5D6E-409C-BE32-E72D297353CC}">
                  <c16:uniqueId val="{0000001B-BE73-41EC-A0D6-E2E6658DEEB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{F22C4D39-3899-448B-93F9-DEE2C915B529}</c15:txfldGUID>
                      <c15:f>Diagramm!$K$51</c15:f>
                      <c15:dlblFieldTableCache>
                        <c:ptCount val="1"/>
                      </c15:dlblFieldTableCache>
                    </c15:dlblFTEntry>
                  </c15:dlblFieldTable>
                  <c15:showDataLabelsRange val="0"/>
                </c:ext>
                <c:ext xmlns:c16="http://schemas.microsoft.com/office/drawing/2014/chart" uri="{C3380CC4-5D6E-409C-BE32-E72D297353CC}">
                  <c16:uniqueId val="{0000001C-BE73-41EC-A0D6-E2E6658DEEB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{BA10B397-B6FB-4718-9900-573E53E852FC}</c15:txfldGUID>
                      <c15:f>Diagramm!$K$52</c15:f>
                      <c15:dlblFieldTableCache>
                        <c:ptCount val="1"/>
                      </c15:dlblFieldTableCache>
                    </c15:dlblFTEntry>
                  </c15:dlblFieldTable>
                  <c15:showDataLabelsRange val="0"/>
                </c:ext>
                <c:ext xmlns:c16="http://schemas.microsoft.com/office/drawing/2014/chart" uri="{C3380CC4-5D6E-409C-BE32-E72D297353CC}">
                  <c16:uniqueId val="{0000001D-BE73-41EC-A0D6-E2E6658DEEB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{07993DF0-9E8A-4DE3-97CC-92CE88E84296}</c15:txfldGUID>
                      <c15:f>Diagramm!$K$53</c15:f>
                      <c15:dlblFieldTableCache>
                        <c:ptCount val="1"/>
                      </c15:dlblFieldTableCache>
                    </c15:dlblFTEntry>
                  </c15:dlblFieldTable>
                  <c15:showDataLabelsRange val="0"/>
                </c:ext>
                <c:ext xmlns:c16="http://schemas.microsoft.com/office/drawing/2014/chart" uri="{C3380CC4-5D6E-409C-BE32-E72D297353CC}">
                  <c16:uniqueId val="{0000001E-BE73-41EC-A0D6-E2E6658DEEB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{0437BB7F-3880-4F2A-8408-7D6B0B23090C}</c15:txfldGUID>
                      <c15:f>Diagramm!$K$54</c15:f>
                      <c15:dlblFieldTableCache>
                        <c:ptCount val="1"/>
                      </c15:dlblFieldTableCache>
                    </c15:dlblFTEntry>
                  </c15:dlblFieldTable>
                  <c15:showDataLabelsRange val="0"/>
                </c:ext>
                <c:ext xmlns:c16="http://schemas.microsoft.com/office/drawing/2014/chart" uri="{C3380CC4-5D6E-409C-BE32-E72D297353CC}">
                  <c16:uniqueId val="{0000001F-BE73-41EC-A0D6-E2E6658DEEB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{959B66CF-07B0-43C2-B3A8-7A2BA949A197}</c15:txfldGUID>
                      <c15:f>Diagramm!$K$55</c15:f>
                      <c15:dlblFieldTableCache>
                        <c:ptCount val="1"/>
                      </c15:dlblFieldTableCache>
                    </c15:dlblFTEntry>
                  </c15:dlblFieldTable>
                  <c15:showDataLabelsRange val="0"/>
                </c:ext>
                <c:ext xmlns:c16="http://schemas.microsoft.com/office/drawing/2014/chart" uri="{C3380CC4-5D6E-409C-BE32-E72D297353CC}">
                  <c16:uniqueId val="{00000020-BE73-41EC-A0D6-E2E6658DEEB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{68046AB3-920C-4802-8DB8-A7B301C7833B}</c15:txfldGUID>
                      <c15:f>Diagramm!$K$56</c15:f>
                      <c15:dlblFieldTableCache>
                        <c:ptCount val="1"/>
                      </c15:dlblFieldTableCache>
                    </c15:dlblFTEntry>
                  </c15:dlblFieldTable>
                  <c15:showDataLabelsRange val="0"/>
                </c:ext>
                <c:ext xmlns:c16="http://schemas.microsoft.com/office/drawing/2014/chart" uri="{C3380CC4-5D6E-409C-BE32-E72D297353CC}">
                  <c16:uniqueId val="{00000021-BE73-41EC-A0D6-E2E6658DEEB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{1D2E0EFB-F92D-49A3-B3C9-0B10BE128321}</c15:txfldGUID>
                      <c15:f>Diagramm!$K$57</c15:f>
                      <c15:dlblFieldTableCache>
                        <c:ptCount val="1"/>
                      </c15:dlblFieldTableCache>
                    </c15:dlblFTEntry>
                  </c15:dlblFieldTable>
                  <c15:showDataLabelsRange val="0"/>
                </c:ext>
                <c:ext xmlns:c16="http://schemas.microsoft.com/office/drawing/2014/chart" uri="{C3380CC4-5D6E-409C-BE32-E72D297353CC}">
                  <c16:uniqueId val="{00000022-BE73-41EC-A0D6-E2E6658DEEB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{4154FC8C-86DA-48CC-A104-F9A3E8F3E576}</c15:txfldGUID>
                      <c15:f>Diagramm!$K$58</c15:f>
                      <c15:dlblFieldTableCache>
                        <c:ptCount val="1"/>
                      </c15:dlblFieldTableCache>
                    </c15:dlblFTEntry>
                  </c15:dlblFieldTable>
                  <c15:showDataLabelsRange val="0"/>
                </c:ext>
                <c:ext xmlns:c16="http://schemas.microsoft.com/office/drawing/2014/chart" uri="{C3380CC4-5D6E-409C-BE32-E72D297353CC}">
                  <c16:uniqueId val="{00000023-BE73-41EC-A0D6-E2E6658DEEB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{7E76F111-6136-4B8A-A458-4AAB885887B3}</c15:txfldGUID>
                      <c15:f>Diagramm!$K$59</c15:f>
                      <c15:dlblFieldTableCache>
                        <c:ptCount val="1"/>
                      </c15:dlblFieldTableCache>
                    </c15:dlblFTEntry>
                  </c15:dlblFieldTable>
                  <c15:showDataLabelsRange val="0"/>
                </c:ext>
                <c:ext xmlns:c16="http://schemas.microsoft.com/office/drawing/2014/chart" uri="{C3380CC4-5D6E-409C-BE32-E72D297353CC}">
                  <c16:uniqueId val="{00000024-BE73-41EC-A0D6-E2E6658DEEB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{E529CA68-154D-4E77-9583-51DCEB746342}</c15:txfldGUID>
                      <c15:f>Diagramm!$K$60</c15:f>
                      <c15:dlblFieldTableCache>
                        <c:ptCount val="1"/>
                      </c15:dlblFieldTableCache>
                    </c15:dlblFTEntry>
                  </c15:dlblFieldTable>
                  <c15:showDataLabelsRange val="0"/>
                </c:ext>
                <c:ext xmlns:c16="http://schemas.microsoft.com/office/drawing/2014/chart" uri="{C3380CC4-5D6E-409C-BE32-E72D297353CC}">
                  <c16:uniqueId val="{00000025-BE73-41EC-A0D6-E2E6658DEEB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{125C8A02-3BFB-4538-AE6A-54E3EFA81CB7}</c15:txfldGUID>
                      <c15:f>Diagramm!$K$61</c15:f>
                      <c15:dlblFieldTableCache>
                        <c:ptCount val="1"/>
                      </c15:dlblFieldTableCache>
                    </c15:dlblFTEntry>
                  </c15:dlblFieldTable>
                  <c15:showDataLabelsRange val="0"/>
                </c:ext>
                <c:ext xmlns:c16="http://schemas.microsoft.com/office/drawing/2014/chart" uri="{C3380CC4-5D6E-409C-BE32-E72D297353CC}">
                  <c16:uniqueId val="{00000026-BE73-41EC-A0D6-E2E6658DEEB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{A2F116ED-C5BE-4C44-8829-4658555608E2}</c15:txfldGUID>
                      <c15:f>Diagramm!$K$62</c15:f>
                      <c15:dlblFieldTableCache>
                        <c:ptCount val="1"/>
                      </c15:dlblFieldTableCache>
                    </c15:dlblFTEntry>
                  </c15:dlblFieldTable>
                  <c15:showDataLabelsRange val="0"/>
                </c:ext>
                <c:ext xmlns:c16="http://schemas.microsoft.com/office/drawing/2014/chart" uri="{C3380CC4-5D6E-409C-BE32-E72D297353CC}">
                  <c16:uniqueId val="{00000027-BE73-41EC-A0D6-E2E6658DEEB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{A9C4991D-BA10-445A-A67A-615AB3B8CE98}</c15:txfldGUID>
                      <c15:f>Diagramm!$K$63</c15:f>
                      <c15:dlblFieldTableCache>
                        <c:ptCount val="1"/>
                      </c15:dlblFieldTableCache>
                    </c15:dlblFTEntry>
                  </c15:dlblFieldTable>
                  <c15:showDataLabelsRange val="0"/>
                </c:ext>
                <c:ext xmlns:c16="http://schemas.microsoft.com/office/drawing/2014/chart" uri="{C3380CC4-5D6E-409C-BE32-E72D297353CC}">
                  <c16:uniqueId val="{00000028-BE73-41EC-A0D6-E2E6658DEEB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{5286D4FF-EC2F-4963-A5F1-6E21628EB2EA}</c15:txfldGUID>
                      <c15:f>Diagramm!$K$64</c15:f>
                      <c15:dlblFieldTableCache>
                        <c:ptCount val="1"/>
                      </c15:dlblFieldTableCache>
                    </c15:dlblFTEntry>
                  </c15:dlblFieldTable>
                  <c15:showDataLabelsRange val="0"/>
                </c:ext>
                <c:ext xmlns:c16="http://schemas.microsoft.com/office/drawing/2014/chart" uri="{C3380CC4-5D6E-409C-BE32-E72D297353CC}">
                  <c16:uniqueId val="{00000029-BE73-41EC-A0D6-E2E6658DEEB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{0239CDE8-029F-41B8-921A-0221260E1BE2}</c15:txfldGUID>
                      <c15:f>Diagramm!$K$65</c15:f>
                      <c15:dlblFieldTableCache>
                        <c:ptCount val="1"/>
                      </c15:dlblFieldTableCache>
                    </c15:dlblFTEntry>
                  </c15:dlblFieldTable>
                  <c15:showDataLabelsRange val="0"/>
                </c:ext>
                <c:ext xmlns:c16="http://schemas.microsoft.com/office/drawing/2014/chart" uri="{C3380CC4-5D6E-409C-BE32-E72D297353CC}">
                  <c16:uniqueId val="{0000002A-BE73-41EC-A0D6-E2E6658DEEB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{6D1B3A82-E4FF-450A-A920-9B75053EE1D4}</c15:txfldGUID>
                      <c15:f>Diagramm!$K$66</c15:f>
                      <c15:dlblFieldTableCache>
                        <c:ptCount val="1"/>
                      </c15:dlblFieldTableCache>
                    </c15:dlblFTEntry>
                  </c15:dlblFieldTable>
                  <c15:showDataLabelsRange val="0"/>
                </c:ext>
                <c:ext xmlns:c16="http://schemas.microsoft.com/office/drawing/2014/chart" uri="{C3380CC4-5D6E-409C-BE32-E72D297353CC}">
                  <c16:uniqueId val="{0000002B-BE73-41EC-A0D6-E2E6658DEEB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{91A2178B-D297-4E3B-8860-01FDDA70318B}</c15:txfldGUID>
                      <c15:f>Diagramm!$K$67</c15:f>
                      <c15:dlblFieldTableCache>
                        <c:ptCount val="1"/>
                      </c15:dlblFieldTableCache>
                    </c15:dlblFTEntry>
                  </c15:dlblFieldTable>
                  <c15:showDataLabelsRange val="0"/>
                </c:ext>
                <c:ext xmlns:c16="http://schemas.microsoft.com/office/drawing/2014/chart" uri="{C3380CC4-5D6E-409C-BE32-E72D297353CC}">
                  <c16:uniqueId val="{0000002C-BE73-41EC-A0D6-E2E6658DEEB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E73-41EC-A0D6-E2E6658DEEB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{8B4497C2-6EF1-477A-8D57-0869BA22E981}</c15:txfldGUID>
                      <c15:f>Diagramm!$J$46</c15:f>
                      <c15:dlblFieldTableCache>
                        <c:ptCount val="1"/>
                      </c15:dlblFieldTableCache>
                    </c15:dlblFTEntry>
                  </c15:dlblFieldTable>
                  <c15:showDataLabelsRange val="0"/>
                </c:ext>
                <c:ext xmlns:c16="http://schemas.microsoft.com/office/drawing/2014/chart" uri="{C3380CC4-5D6E-409C-BE32-E72D297353CC}">
                  <c16:uniqueId val="{0000002E-BE73-41EC-A0D6-E2E6658DEEB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{960C7821-9265-4C76-986F-D20E1F2A9D1E}</c15:txfldGUID>
                      <c15:f>Diagramm!$J$47</c15:f>
                      <c15:dlblFieldTableCache>
                        <c:ptCount val="1"/>
                      </c15:dlblFieldTableCache>
                    </c15:dlblFTEntry>
                  </c15:dlblFieldTable>
                  <c15:showDataLabelsRange val="0"/>
                </c:ext>
                <c:ext xmlns:c16="http://schemas.microsoft.com/office/drawing/2014/chart" uri="{C3380CC4-5D6E-409C-BE32-E72D297353CC}">
                  <c16:uniqueId val="{0000002F-BE73-41EC-A0D6-E2E6658DEEB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{DDAE5201-339E-414D-B447-35CB0B5AE39C}</c15:txfldGUID>
                      <c15:f>Diagramm!$J$48</c15:f>
                      <c15:dlblFieldTableCache>
                        <c:ptCount val="1"/>
                      </c15:dlblFieldTableCache>
                    </c15:dlblFTEntry>
                  </c15:dlblFieldTable>
                  <c15:showDataLabelsRange val="0"/>
                </c:ext>
                <c:ext xmlns:c16="http://schemas.microsoft.com/office/drawing/2014/chart" uri="{C3380CC4-5D6E-409C-BE32-E72D297353CC}">
                  <c16:uniqueId val="{00000030-BE73-41EC-A0D6-E2E6658DEEB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{D80BBB69-E520-4B75-9466-A20F4FDEC114}</c15:txfldGUID>
                      <c15:f>Diagramm!$J$49</c15:f>
                      <c15:dlblFieldTableCache>
                        <c:ptCount val="1"/>
                      </c15:dlblFieldTableCache>
                    </c15:dlblFTEntry>
                  </c15:dlblFieldTable>
                  <c15:showDataLabelsRange val="0"/>
                </c:ext>
                <c:ext xmlns:c16="http://schemas.microsoft.com/office/drawing/2014/chart" uri="{C3380CC4-5D6E-409C-BE32-E72D297353CC}">
                  <c16:uniqueId val="{00000031-BE73-41EC-A0D6-E2E6658DEEB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{A1715679-45B4-45FD-9BCC-84962840F4EF}</c15:txfldGUID>
                      <c15:f>Diagramm!$J$50</c15:f>
                      <c15:dlblFieldTableCache>
                        <c:ptCount val="1"/>
                      </c15:dlblFieldTableCache>
                    </c15:dlblFTEntry>
                  </c15:dlblFieldTable>
                  <c15:showDataLabelsRange val="0"/>
                </c:ext>
                <c:ext xmlns:c16="http://schemas.microsoft.com/office/drawing/2014/chart" uri="{C3380CC4-5D6E-409C-BE32-E72D297353CC}">
                  <c16:uniqueId val="{00000032-BE73-41EC-A0D6-E2E6658DEEB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{E6576CBA-E26C-4D05-9755-ECD6987CA17D}</c15:txfldGUID>
                      <c15:f>Diagramm!$J$51</c15:f>
                      <c15:dlblFieldTableCache>
                        <c:ptCount val="1"/>
                      </c15:dlblFieldTableCache>
                    </c15:dlblFTEntry>
                  </c15:dlblFieldTable>
                  <c15:showDataLabelsRange val="0"/>
                </c:ext>
                <c:ext xmlns:c16="http://schemas.microsoft.com/office/drawing/2014/chart" uri="{C3380CC4-5D6E-409C-BE32-E72D297353CC}">
                  <c16:uniqueId val="{00000033-BE73-41EC-A0D6-E2E6658DEEB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{AF66B617-9C32-44F9-8070-E9880AC7AF29}</c15:txfldGUID>
                      <c15:f>Diagramm!$J$52</c15:f>
                      <c15:dlblFieldTableCache>
                        <c:ptCount val="1"/>
                      </c15:dlblFieldTableCache>
                    </c15:dlblFTEntry>
                  </c15:dlblFieldTable>
                  <c15:showDataLabelsRange val="0"/>
                </c:ext>
                <c:ext xmlns:c16="http://schemas.microsoft.com/office/drawing/2014/chart" uri="{C3380CC4-5D6E-409C-BE32-E72D297353CC}">
                  <c16:uniqueId val="{00000034-BE73-41EC-A0D6-E2E6658DEEB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{C5C96C8E-1F51-443A-BE69-D5324FDD0C43}</c15:txfldGUID>
                      <c15:f>Diagramm!$J$53</c15:f>
                      <c15:dlblFieldTableCache>
                        <c:ptCount val="1"/>
                      </c15:dlblFieldTableCache>
                    </c15:dlblFTEntry>
                  </c15:dlblFieldTable>
                  <c15:showDataLabelsRange val="0"/>
                </c:ext>
                <c:ext xmlns:c16="http://schemas.microsoft.com/office/drawing/2014/chart" uri="{C3380CC4-5D6E-409C-BE32-E72D297353CC}">
                  <c16:uniqueId val="{00000035-BE73-41EC-A0D6-E2E6658DEEB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{7949B826-E4AB-4CC7-8C5D-AF3AC4CC08A8}</c15:txfldGUID>
                      <c15:f>Diagramm!$J$54</c15:f>
                      <c15:dlblFieldTableCache>
                        <c:ptCount val="1"/>
                      </c15:dlblFieldTableCache>
                    </c15:dlblFTEntry>
                  </c15:dlblFieldTable>
                  <c15:showDataLabelsRange val="0"/>
                </c:ext>
                <c:ext xmlns:c16="http://schemas.microsoft.com/office/drawing/2014/chart" uri="{C3380CC4-5D6E-409C-BE32-E72D297353CC}">
                  <c16:uniqueId val="{00000036-BE73-41EC-A0D6-E2E6658DEEB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{B44181F8-9DEF-406E-87C5-BBAC5994EF14}</c15:txfldGUID>
                      <c15:f>Diagramm!$J$55</c15:f>
                      <c15:dlblFieldTableCache>
                        <c:ptCount val="1"/>
                      </c15:dlblFieldTableCache>
                    </c15:dlblFTEntry>
                  </c15:dlblFieldTable>
                  <c15:showDataLabelsRange val="0"/>
                </c:ext>
                <c:ext xmlns:c16="http://schemas.microsoft.com/office/drawing/2014/chart" uri="{C3380CC4-5D6E-409C-BE32-E72D297353CC}">
                  <c16:uniqueId val="{00000037-BE73-41EC-A0D6-E2E6658DEEB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{EE07394F-F8B0-4A85-8148-B08658BD7469}</c15:txfldGUID>
                      <c15:f>Diagramm!$J$56</c15:f>
                      <c15:dlblFieldTableCache>
                        <c:ptCount val="1"/>
                      </c15:dlblFieldTableCache>
                    </c15:dlblFTEntry>
                  </c15:dlblFieldTable>
                  <c15:showDataLabelsRange val="0"/>
                </c:ext>
                <c:ext xmlns:c16="http://schemas.microsoft.com/office/drawing/2014/chart" uri="{C3380CC4-5D6E-409C-BE32-E72D297353CC}">
                  <c16:uniqueId val="{00000038-BE73-41EC-A0D6-E2E6658DEEB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{21CDD516-3AF5-44EF-9758-4C0EFD293183}</c15:txfldGUID>
                      <c15:f>Diagramm!$J$57</c15:f>
                      <c15:dlblFieldTableCache>
                        <c:ptCount val="1"/>
                      </c15:dlblFieldTableCache>
                    </c15:dlblFTEntry>
                  </c15:dlblFieldTable>
                  <c15:showDataLabelsRange val="0"/>
                </c:ext>
                <c:ext xmlns:c16="http://schemas.microsoft.com/office/drawing/2014/chart" uri="{C3380CC4-5D6E-409C-BE32-E72D297353CC}">
                  <c16:uniqueId val="{00000039-BE73-41EC-A0D6-E2E6658DEEB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{2A1043E9-2143-42A9-B14C-AA4BF9F89B1C}</c15:txfldGUID>
                      <c15:f>Diagramm!$J$58</c15:f>
                      <c15:dlblFieldTableCache>
                        <c:ptCount val="1"/>
                      </c15:dlblFieldTableCache>
                    </c15:dlblFTEntry>
                  </c15:dlblFieldTable>
                  <c15:showDataLabelsRange val="0"/>
                </c:ext>
                <c:ext xmlns:c16="http://schemas.microsoft.com/office/drawing/2014/chart" uri="{C3380CC4-5D6E-409C-BE32-E72D297353CC}">
                  <c16:uniqueId val="{0000003A-BE73-41EC-A0D6-E2E6658DEEB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{0D156F3E-DFBB-4833-8EE2-C308C52F7BAC}</c15:txfldGUID>
                      <c15:f>Diagramm!$J$59</c15:f>
                      <c15:dlblFieldTableCache>
                        <c:ptCount val="1"/>
                      </c15:dlblFieldTableCache>
                    </c15:dlblFTEntry>
                  </c15:dlblFieldTable>
                  <c15:showDataLabelsRange val="0"/>
                </c:ext>
                <c:ext xmlns:c16="http://schemas.microsoft.com/office/drawing/2014/chart" uri="{C3380CC4-5D6E-409C-BE32-E72D297353CC}">
                  <c16:uniqueId val="{0000003B-BE73-41EC-A0D6-E2E6658DEEB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{0668843B-3CB6-425C-ABB3-B22EB1B02E4E}</c15:txfldGUID>
                      <c15:f>Diagramm!$J$60</c15:f>
                      <c15:dlblFieldTableCache>
                        <c:ptCount val="1"/>
                      </c15:dlblFieldTableCache>
                    </c15:dlblFTEntry>
                  </c15:dlblFieldTable>
                  <c15:showDataLabelsRange val="0"/>
                </c:ext>
                <c:ext xmlns:c16="http://schemas.microsoft.com/office/drawing/2014/chart" uri="{C3380CC4-5D6E-409C-BE32-E72D297353CC}">
                  <c16:uniqueId val="{0000003C-BE73-41EC-A0D6-E2E6658DEEB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{2D75B093-58D5-45AC-8530-BF29890D8223}</c15:txfldGUID>
                      <c15:f>Diagramm!$J$61</c15:f>
                      <c15:dlblFieldTableCache>
                        <c:ptCount val="1"/>
                      </c15:dlblFieldTableCache>
                    </c15:dlblFTEntry>
                  </c15:dlblFieldTable>
                  <c15:showDataLabelsRange val="0"/>
                </c:ext>
                <c:ext xmlns:c16="http://schemas.microsoft.com/office/drawing/2014/chart" uri="{C3380CC4-5D6E-409C-BE32-E72D297353CC}">
                  <c16:uniqueId val="{0000003D-BE73-41EC-A0D6-E2E6658DEEB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{7CE2E599-448F-4C83-9EAF-6AEC4020C11B}</c15:txfldGUID>
                      <c15:f>Diagramm!$J$62</c15:f>
                      <c15:dlblFieldTableCache>
                        <c:ptCount val="1"/>
                      </c15:dlblFieldTableCache>
                    </c15:dlblFTEntry>
                  </c15:dlblFieldTable>
                  <c15:showDataLabelsRange val="0"/>
                </c:ext>
                <c:ext xmlns:c16="http://schemas.microsoft.com/office/drawing/2014/chart" uri="{C3380CC4-5D6E-409C-BE32-E72D297353CC}">
                  <c16:uniqueId val="{0000003E-BE73-41EC-A0D6-E2E6658DEEB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{CA26BCB7-571C-496C-99DF-DD30368EF242}</c15:txfldGUID>
                      <c15:f>Diagramm!$J$63</c15:f>
                      <c15:dlblFieldTableCache>
                        <c:ptCount val="1"/>
                      </c15:dlblFieldTableCache>
                    </c15:dlblFTEntry>
                  </c15:dlblFieldTable>
                  <c15:showDataLabelsRange val="0"/>
                </c:ext>
                <c:ext xmlns:c16="http://schemas.microsoft.com/office/drawing/2014/chart" uri="{C3380CC4-5D6E-409C-BE32-E72D297353CC}">
                  <c16:uniqueId val="{0000003F-BE73-41EC-A0D6-E2E6658DEEB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{20EB063D-00AC-4279-99B7-BAB5484DB207}</c15:txfldGUID>
                      <c15:f>Diagramm!$J$64</c15:f>
                      <c15:dlblFieldTableCache>
                        <c:ptCount val="1"/>
                      </c15:dlblFieldTableCache>
                    </c15:dlblFTEntry>
                  </c15:dlblFieldTable>
                  <c15:showDataLabelsRange val="0"/>
                </c:ext>
                <c:ext xmlns:c16="http://schemas.microsoft.com/office/drawing/2014/chart" uri="{C3380CC4-5D6E-409C-BE32-E72D297353CC}">
                  <c16:uniqueId val="{00000040-BE73-41EC-A0D6-E2E6658DEEB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{BB98B86E-3A7A-43AC-A034-6DDFB45ACBE3}</c15:txfldGUID>
                      <c15:f>Diagramm!$J$65</c15:f>
                      <c15:dlblFieldTableCache>
                        <c:ptCount val="1"/>
                      </c15:dlblFieldTableCache>
                    </c15:dlblFTEntry>
                  </c15:dlblFieldTable>
                  <c15:showDataLabelsRange val="0"/>
                </c:ext>
                <c:ext xmlns:c16="http://schemas.microsoft.com/office/drawing/2014/chart" uri="{C3380CC4-5D6E-409C-BE32-E72D297353CC}">
                  <c16:uniqueId val="{00000041-BE73-41EC-A0D6-E2E6658DEEB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{F80327FE-97C2-48DE-B20E-9BA19DD47059}</c15:txfldGUID>
                      <c15:f>Diagramm!$J$66</c15:f>
                      <c15:dlblFieldTableCache>
                        <c:ptCount val="1"/>
                      </c15:dlblFieldTableCache>
                    </c15:dlblFTEntry>
                  </c15:dlblFieldTable>
                  <c15:showDataLabelsRange val="0"/>
                </c:ext>
                <c:ext xmlns:c16="http://schemas.microsoft.com/office/drawing/2014/chart" uri="{C3380CC4-5D6E-409C-BE32-E72D297353CC}">
                  <c16:uniqueId val="{00000042-BE73-41EC-A0D6-E2E6658DEEB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{9D650486-4707-4450-91FC-69F3277E9A5A}</c15:txfldGUID>
                      <c15:f>Diagramm!$J$67</c15:f>
                      <c15:dlblFieldTableCache>
                        <c:ptCount val="1"/>
                      </c15:dlblFieldTableCache>
                    </c15:dlblFTEntry>
                  </c15:dlblFieldTable>
                  <c15:showDataLabelsRange val="0"/>
                </c:ext>
                <c:ext xmlns:c16="http://schemas.microsoft.com/office/drawing/2014/chart" uri="{C3380CC4-5D6E-409C-BE32-E72D297353CC}">
                  <c16:uniqueId val="{00000043-BE73-41EC-A0D6-E2E6658DEEB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E73-41EC-A0D6-E2E6658DEEB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537-4C13-A821-4E646D85E09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537-4C13-A821-4E646D85E09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537-4C13-A821-4E646D85E09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537-4C13-A821-4E646D85E09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537-4C13-A821-4E646D85E09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537-4C13-A821-4E646D85E09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537-4C13-A821-4E646D85E09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537-4C13-A821-4E646D85E09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537-4C13-A821-4E646D85E09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537-4C13-A821-4E646D85E09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537-4C13-A821-4E646D85E09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537-4C13-A821-4E646D85E09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537-4C13-A821-4E646D85E09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537-4C13-A821-4E646D85E09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537-4C13-A821-4E646D85E09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537-4C13-A821-4E646D85E09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537-4C13-A821-4E646D85E09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537-4C13-A821-4E646D85E09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537-4C13-A821-4E646D85E09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537-4C13-A821-4E646D85E09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537-4C13-A821-4E646D85E09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537-4C13-A821-4E646D85E09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537-4C13-A821-4E646D85E09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537-4C13-A821-4E646D85E09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537-4C13-A821-4E646D85E09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537-4C13-A821-4E646D85E09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537-4C13-A821-4E646D85E09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537-4C13-A821-4E646D85E09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537-4C13-A821-4E646D85E09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537-4C13-A821-4E646D85E09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537-4C13-A821-4E646D85E09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537-4C13-A821-4E646D85E09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537-4C13-A821-4E646D85E09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537-4C13-A821-4E646D85E09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537-4C13-A821-4E646D85E09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537-4C13-A821-4E646D85E09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537-4C13-A821-4E646D85E09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537-4C13-A821-4E646D85E09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537-4C13-A821-4E646D85E09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537-4C13-A821-4E646D85E09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537-4C13-A821-4E646D85E09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537-4C13-A821-4E646D85E09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537-4C13-A821-4E646D85E09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537-4C13-A821-4E646D85E09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537-4C13-A821-4E646D85E09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537-4C13-A821-4E646D85E09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537-4C13-A821-4E646D85E09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537-4C13-A821-4E646D85E09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537-4C13-A821-4E646D85E09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537-4C13-A821-4E646D85E09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537-4C13-A821-4E646D85E09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537-4C13-A821-4E646D85E09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537-4C13-A821-4E646D85E09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537-4C13-A821-4E646D85E09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537-4C13-A821-4E646D85E09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537-4C13-A821-4E646D85E09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537-4C13-A821-4E646D85E09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537-4C13-A821-4E646D85E09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537-4C13-A821-4E646D85E09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537-4C13-A821-4E646D85E09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537-4C13-A821-4E646D85E09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537-4C13-A821-4E646D85E09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537-4C13-A821-4E646D85E09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537-4C13-A821-4E646D85E09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537-4C13-A821-4E646D85E09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537-4C13-A821-4E646D85E09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537-4C13-A821-4E646D85E09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537-4C13-A821-4E646D85E09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537-4C13-A821-4E646D85E09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102.58427838507301</c:v>
                </c:pt>
                <c:pt idx="2">
                  <c:v>104.21585993239381</c:v>
                </c:pt>
                <c:pt idx="3">
                  <c:v>101.19404670331609</c:v>
                </c:pt>
                <c:pt idx="4">
                  <c:v>101.47491584511266</c:v>
                </c:pt>
                <c:pt idx="5">
                  <c:v>104.03378898117894</c:v>
                </c:pt>
                <c:pt idx="6">
                  <c:v>106.34072673126187</c:v>
                </c:pt>
                <c:pt idx="7">
                  <c:v>104.25537920862649</c:v>
                </c:pt>
                <c:pt idx="8">
                  <c:v>105.28711459884406</c:v>
                </c:pt>
                <c:pt idx="9">
                  <c:v>107.04713379392108</c:v>
                </c:pt>
                <c:pt idx="10">
                  <c:v>109.40558774337876</c:v>
                </c:pt>
                <c:pt idx="11">
                  <c:v>106.9405728883651</c:v>
                </c:pt>
                <c:pt idx="12">
                  <c:v>107.12405524230255</c:v>
                </c:pt>
                <c:pt idx="13">
                  <c:v>109.5954214095679</c:v>
                </c:pt>
                <c:pt idx="14">
                  <c:v>111.49587517554322</c:v>
                </c:pt>
                <c:pt idx="15">
                  <c:v>109.51497145437995</c:v>
                </c:pt>
                <c:pt idx="16">
                  <c:v>110.08094394614088</c:v>
                </c:pt>
                <c:pt idx="17">
                  <c:v>112.08937002039477</c:v>
                </c:pt>
                <c:pt idx="18">
                  <c:v>114.36384550785799</c:v>
                </c:pt>
                <c:pt idx="19">
                  <c:v>112.34483391318462</c:v>
                </c:pt>
                <c:pt idx="20">
                  <c:v>112.47397726230216</c:v>
                </c:pt>
                <c:pt idx="21">
                  <c:v>113.72236297043816</c:v>
                </c:pt>
                <c:pt idx="22">
                  <c:v>116.25653655885901</c:v>
                </c:pt>
                <c:pt idx="23">
                  <c:v>114.48240333655603</c:v>
                </c:pt>
                <c:pt idx="24">
                  <c:v>114.34479157110293</c:v>
                </c:pt>
              </c:numCache>
            </c:numRef>
          </c:val>
          <c:smooth val="0"/>
          <c:extLst>
            <c:ext xmlns:c16="http://schemas.microsoft.com/office/drawing/2014/chart" uri="{C3380CC4-5D6E-409C-BE32-E72D297353CC}">
              <c16:uniqueId val="{00000000-2CE6-461D-B290-351D18BF130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106.08728943338438</c:v>
                </c:pt>
                <c:pt idx="2">
                  <c:v>108.58537519142419</c:v>
                </c:pt>
                <c:pt idx="3">
                  <c:v>103.1967840735069</c:v>
                </c:pt>
                <c:pt idx="4">
                  <c:v>100.47856049004594</c:v>
                </c:pt>
                <c:pt idx="5">
                  <c:v>109.50421133231241</c:v>
                </c:pt>
                <c:pt idx="6">
                  <c:v>113.50497702909648</c:v>
                </c:pt>
                <c:pt idx="7">
                  <c:v>107.40811638591119</c:v>
                </c:pt>
                <c:pt idx="8">
                  <c:v>108.08767228177642</c:v>
                </c:pt>
                <c:pt idx="9">
                  <c:v>114.13667687595712</c:v>
                </c:pt>
                <c:pt idx="10">
                  <c:v>119.43912710566616</c:v>
                </c:pt>
                <c:pt idx="11">
                  <c:v>115.02679938744258</c:v>
                </c:pt>
                <c:pt idx="12">
                  <c:v>113.74425727411945</c:v>
                </c:pt>
                <c:pt idx="13">
                  <c:v>122.16692189892801</c:v>
                </c:pt>
                <c:pt idx="14">
                  <c:v>126.78024502297089</c:v>
                </c:pt>
                <c:pt idx="15">
                  <c:v>123.32503828483921</c:v>
                </c:pt>
                <c:pt idx="16">
                  <c:v>122.32963246554365</c:v>
                </c:pt>
                <c:pt idx="17">
                  <c:v>130.94372128637059</c:v>
                </c:pt>
                <c:pt idx="18">
                  <c:v>135.29862174578867</c:v>
                </c:pt>
                <c:pt idx="19">
                  <c:v>130.61830015313936</c:v>
                </c:pt>
                <c:pt idx="20">
                  <c:v>128.88591117917306</c:v>
                </c:pt>
                <c:pt idx="21">
                  <c:v>135.28905053598774</c:v>
                </c:pt>
                <c:pt idx="22">
                  <c:v>141.17534456355284</c:v>
                </c:pt>
                <c:pt idx="23">
                  <c:v>136.50459418070443</c:v>
                </c:pt>
                <c:pt idx="24">
                  <c:v>129.91003062787138</c:v>
                </c:pt>
              </c:numCache>
            </c:numRef>
          </c:val>
          <c:smooth val="0"/>
          <c:extLst>
            <c:ext xmlns:c16="http://schemas.microsoft.com/office/drawing/2014/chart" uri="{C3380CC4-5D6E-409C-BE32-E72D297353CC}">
              <c16:uniqueId val="{00000001-2CE6-461D-B290-351D18BF130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104.71222878902067</c:v>
                </c:pt>
                <c:pt idx="2">
                  <c:v>102.22521915037086</c:v>
                </c:pt>
                <c:pt idx="3">
                  <c:v>102.62583792788863</c:v>
                </c:pt>
                <c:pt idx="4">
                  <c:v>96.925945023997457</c:v>
                </c:pt>
                <c:pt idx="5">
                  <c:v>101.40811550513664</c:v>
                </c:pt>
                <c:pt idx="6">
                  <c:v>99.615247312680978</c:v>
                </c:pt>
                <c:pt idx="7">
                  <c:v>99.274126373408436</c:v>
                </c:pt>
                <c:pt idx="8">
                  <c:v>98.373725754630911</c:v>
                </c:pt>
                <c:pt idx="9">
                  <c:v>102.39974614255682</c:v>
                </c:pt>
                <c:pt idx="10">
                  <c:v>99.048034588076632</c:v>
                </c:pt>
                <c:pt idx="11">
                  <c:v>97.949307841815084</c:v>
                </c:pt>
                <c:pt idx="12">
                  <c:v>95.367101661972953</c:v>
                </c:pt>
                <c:pt idx="13">
                  <c:v>100.01586609019873</c:v>
                </c:pt>
                <c:pt idx="14">
                  <c:v>98.821942802744829</c:v>
                </c:pt>
                <c:pt idx="15">
                  <c:v>97.909642616318266</c:v>
                </c:pt>
                <c:pt idx="16">
                  <c:v>96.009678315021219</c:v>
                </c:pt>
                <c:pt idx="17">
                  <c:v>100.75760580698901</c:v>
                </c:pt>
                <c:pt idx="18">
                  <c:v>97.909642616318266</c:v>
                </c:pt>
                <c:pt idx="19">
                  <c:v>96.632422355321097</c:v>
                </c:pt>
                <c:pt idx="20">
                  <c:v>94.177144897068743</c:v>
                </c:pt>
                <c:pt idx="21">
                  <c:v>99.016302407679191</c:v>
                </c:pt>
                <c:pt idx="22">
                  <c:v>95.815318710086871</c:v>
                </c:pt>
                <c:pt idx="23">
                  <c:v>95.34726904922455</c:v>
                </c:pt>
                <c:pt idx="24">
                  <c:v>88.889770338344377</c:v>
                </c:pt>
              </c:numCache>
            </c:numRef>
          </c:val>
          <c:smooth val="0"/>
          <c:extLst>
            <c:ext xmlns:c16="http://schemas.microsoft.com/office/drawing/2014/chart" uri="{C3380CC4-5D6E-409C-BE32-E72D297353CC}">
              <c16:uniqueId val="{00000002-2CE6-461D-B290-351D18BF130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CE6-461D-B290-351D18BF1302}"/>
                </c:ext>
              </c:extLst>
            </c:dLbl>
            <c:dLbl>
              <c:idx val="1"/>
              <c:delete val="1"/>
              <c:extLst>
                <c:ext xmlns:c15="http://schemas.microsoft.com/office/drawing/2012/chart" uri="{CE6537A1-D6FC-4f65-9D91-7224C49458BB}"/>
                <c:ext xmlns:c16="http://schemas.microsoft.com/office/drawing/2014/chart" uri="{C3380CC4-5D6E-409C-BE32-E72D297353CC}">
                  <c16:uniqueId val="{00000004-2CE6-461D-B290-351D18BF1302}"/>
                </c:ext>
              </c:extLst>
            </c:dLbl>
            <c:dLbl>
              <c:idx val="2"/>
              <c:delete val="1"/>
              <c:extLst>
                <c:ext xmlns:c15="http://schemas.microsoft.com/office/drawing/2012/chart" uri="{CE6537A1-D6FC-4f65-9D91-7224C49458BB}"/>
                <c:ext xmlns:c16="http://schemas.microsoft.com/office/drawing/2014/chart" uri="{C3380CC4-5D6E-409C-BE32-E72D297353CC}">
                  <c16:uniqueId val="{00000005-2CE6-461D-B290-351D18BF1302}"/>
                </c:ext>
              </c:extLst>
            </c:dLbl>
            <c:dLbl>
              <c:idx val="3"/>
              <c:delete val="1"/>
              <c:extLst>
                <c:ext xmlns:c15="http://schemas.microsoft.com/office/drawing/2012/chart" uri="{CE6537A1-D6FC-4f65-9D91-7224C49458BB}"/>
                <c:ext xmlns:c16="http://schemas.microsoft.com/office/drawing/2014/chart" uri="{C3380CC4-5D6E-409C-BE32-E72D297353CC}">
                  <c16:uniqueId val="{00000006-2CE6-461D-B290-351D18BF1302}"/>
                </c:ext>
              </c:extLst>
            </c:dLbl>
            <c:dLbl>
              <c:idx val="4"/>
              <c:delete val="1"/>
              <c:extLst>
                <c:ext xmlns:c15="http://schemas.microsoft.com/office/drawing/2012/chart" uri="{CE6537A1-D6FC-4f65-9D91-7224C49458BB}"/>
                <c:ext xmlns:c16="http://schemas.microsoft.com/office/drawing/2014/chart" uri="{C3380CC4-5D6E-409C-BE32-E72D297353CC}">
                  <c16:uniqueId val="{00000007-2CE6-461D-B290-351D18BF1302}"/>
                </c:ext>
              </c:extLst>
            </c:dLbl>
            <c:dLbl>
              <c:idx val="5"/>
              <c:delete val="1"/>
              <c:extLst>
                <c:ext xmlns:c15="http://schemas.microsoft.com/office/drawing/2012/chart" uri="{CE6537A1-D6FC-4f65-9D91-7224C49458BB}"/>
                <c:ext xmlns:c16="http://schemas.microsoft.com/office/drawing/2014/chart" uri="{C3380CC4-5D6E-409C-BE32-E72D297353CC}">
                  <c16:uniqueId val="{00000008-2CE6-461D-B290-351D18BF1302}"/>
                </c:ext>
              </c:extLst>
            </c:dLbl>
            <c:dLbl>
              <c:idx val="6"/>
              <c:delete val="1"/>
              <c:extLst>
                <c:ext xmlns:c15="http://schemas.microsoft.com/office/drawing/2012/chart" uri="{CE6537A1-D6FC-4f65-9D91-7224C49458BB}"/>
                <c:ext xmlns:c16="http://schemas.microsoft.com/office/drawing/2014/chart" uri="{C3380CC4-5D6E-409C-BE32-E72D297353CC}">
                  <c16:uniqueId val="{00000009-2CE6-461D-B290-351D18BF1302}"/>
                </c:ext>
              </c:extLst>
            </c:dLbl>
            <c:dLbl>
              <c:idx val="7"/>
              <c:delete val="1"/>
              <c:extLst>
                <c:ext xmlns:c15="http://schemas.microsoft.com/office/drawing/2012/chart" uri="{CE6537A1-D6FC-4f65-9D91-7224C49458BB}"/>
                <c:ext xmlns:c16="http://schemas.microsoft.com/office/drawing/2014/chart" uri="{C3380CC4-5D6E-409C-BE32-E72D297353CC}">
                  <c16:uniqueId val="{0000000A-2CE6-461D-B290-351D18BF1302}"/>
                </c:ext>
              </c:extLst>
            </c:dLbl>
            <c:dLbl>
              <c:idx val="8"/>
              <c:delete val="1"/>
              <c:extLst>
                <c:ext xmlns:c15="http://schemas.microsoft.com/office/drawing/2012/chart" uri="{CE6537A1-D6FC-4f65-9D91-7224C49458BB}"/>
                <c:ext xmlns:c16="http://schemas.microsoft.com/office/drawing/2014/chart" uri="{C3380CC4-5D6E-409C-BE32-E72D297353CC}">
                  <c16:uniqueId val="{0000000B-2CE6-461D-B290-351D18BF1302}"/>
                </c:ext>
              </c:extLst>
            </c:dLbl>
            <c:dLbl>
              <c:idx val="9"/>
              <c:delete val="1"/>
              <c:extLst>
                <c:ext xmlns:c15="http://schemas.microsoft.com/office/drawing/2012/chart" uri="{CE6537A1-D6FC-4f65-9D91-7224C49458BB}"/>
                <c:ext xmlns:c16="http://schemas.microsoft.com/office/drawing/2014/chart" uri="{C3380CC4-5D6E-409C-BE32-E72D297353CC}">
                  <c16:uniqueId val="{0000000C-2CE6-461D-B290-351D18BF1302}"/>
                </c:ext>
              </c:extLst>
            </c:dLbl>
            <c:dLbl>
              <c:idx val="10"/>
              <c:delete val="1"/>
              <c:extLst>
                <c:ext xmlns:c15="http://schemas.microsoft.com/office/drawing/2012/chart" uri="{CE6537A1-D6FC-4f65-9D91-7224C49458BB}"/>
                <c:ext xmlns:c16="http://schemas.microsoft.com/office/drawing/2014/chart" uri="{C3380CC4-5D6E-409C-BE32-E72D297353CC}">
                  <c16:uniqueId val="{0000000D-2CE6-461D-B290-351D18BF1302}"/>
                </c:ext>
              </c:extLst>
            </c:dLbl>
            <c:dLbl>
              <c:idx val="11"/>
              <c:delete val="1"/>
              <c:extLst>
                <c:ext xmlns:c15="http://schemas.microsoft.com/office/drawing/2012/chart" uri="{CE6537A1-D6FC-4f65-9D91-7224C49458BB}"/>
                <c:ext xmlns:c16="http://schemas.microsoft.com/office/drawing/2014/chart" uri="{C3380CC4-5D6E-409C-BE32-E72D297353CC}">
                  <c16:uniqueId val="{0000000E-2CE6-461D-B290-351D18BF1302}"/>
                </c:ext>
              </c:extLst>
            </c:dLbl>
            <c:dLbl>
              <c:idx val="12"/>
              <c:delete val="1"/>
              <c:extLst>
                <c:ext xmlns:c15="http://schemas.microsoft.com/office/drawing/2012/chart" uri="{CE6537A1-D6FC-4f65-9D91-7224C49458BB}"/>
                <c:ext xmlns:c16="http://schemas.microsoft.com/office/drawing/2014/chart" uri="{C3380CC4-5D6E-409C-BE32-E72D297353CC}">
                  <c16:uniqueId val="{0000000F-2CE6-461D-B290-351D18BF130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CE6-461D-B290-351D18BF1302}"/>
                </c:ext>
              </c:extLst>
            </c:dLbl>
            <c:dLbl>
              <c:idx val="14"/>
              <c:delete val="1"/>
              <c:extLst>
                <c:ext xmlns:c15="http://schemas.microsoft.com/office/drawing/2012/chart" uri="{CE6537A1-D6FC-4f65-9D91-7224C49458BB}"/>
                <c:ext xmlns:c16="http://schemas.microsoft.com/office/drawing/2014/chart" uri="{C3380CC4-5D6E-409C-BE32-E72D297353CC}">
                  <c16:uniqueId val="{00000011-2CE6-461D-B290-351D18BF1302}"/>
                </c:ext>
              </c:extLst>
            </c:dLbl>
            <c:dLbl>
              <c:idx val="15"/>
              <c:delete val="1"/>
              <c:extLst>
                <c:ext xmlns:c15="http://schemas.microsoft.com/office/drawing/2012/chart" uri="{CE6537A1-D6FC-4f65-9D91-7224C49458BB}"/>
                <c:ext xmlns:c16="http://schemas.microsoft.com/office/drawing/2014/chart" uri="{C3380CC4-5D6E-409C-BE32-E72D297353CC}">
                  <c16:uniqueId val="{00000012-2CE6-461D-B290-351D18BF1302}"/>
                </c:ext>
              </c:extLst>
            </c:dLbl>
            <c:dLbl>
              <c:idx val="16"/>
              <c:delete val="1"/>
              <c:extLst>
                <c:ext xmlns:c15="http://schemas.microsoft.com/office/drawing/2012/chart" uri="{CE6537A1-D6FC-4f65-9D91-7224C49458BB}"/>
                <c:ext xmlns:c16="http://schemas.microsoft.com/office/drawing/2014/chart" uri="{C3380CC4-5D6E-409C-BE32-E72D297353CC}">
                  <c16:uniqueId val="{00000013-2CE6-461D-B290-351D18BF1302}"/>
                </c:ext>
              </c:extLst>
            </c:dLbl>
            <c:dLbl>
              <c:idx val="17"/>
              <c:delete val="1"/>
              <c:extLst>
                <c:ext xmlns:c15="http://schemas.microsoft.com/office/drawing/2012/chart" uri="{CE6537A1-D6FC-4f65-9D91-7224C49458BB}"/>
                <c:ext xmlns:c16="http://schemas.microsoft.com/office/drawing/2014/chart" uri="{C3380CC4-5D6E-409C-BE32-E72D297353CC}">
                  <c16:uniqueId val="{00000014-2CE6-461D-B290-351D18BF1302}"/>
                </c:ext>
              </c:extLst>
            </c:dLbl>
            <c:dLbl>
              <c:idx val="18"/>
              <c:delete val="1"/>
              <c:extLst>
                <c:ext xmlns:c15="http://schemas.microsoft.com/office/drawing/2012/chart" uri="{CE6537A1-D6FC-4f65-9D91-7224C49458BB}"/>
                <c:ext xmlns:c16="http://schemas.microsoft.com/office/drawing/2014/chart" uri="{C3380CC4-5D6E-409C-BE32-E72D297353CC}">
                  <c16:uniqueId val="{00000015-2CE6-461D-B290-351D18BF1302}"/>
                </c:ext>
              </c:extLst>
            </c:dLbl>
            <c:dLbl>
              <c:idx val="19"/>
              <c:delete val="1"/>
              <c:extLst>
                <c:ext xmlns:c15="http://schemas.microsoft.com/office/drawing/2012/chart" uri="{CE6537A1-D6FC-4f65-9D91-7224C49458BB}"/>
                <c:ext xmlns:c16="http://schemas.microsoft.com/office/drawing/2014/chart" uri="{C3380CC4-5D6E-409C-BE32-E72D297353CC}">
                  <c16:uniqueId val="{00000016-2CE6-461D-B290-351D18BF1302}"/>
                </c:ext>
              </c:extLst>
            </c:dLbl>
            <c:dLbl>
              <c:idx val="20"/>
              <c:delete val="1"/>
              <c:extLst>
                <c:ext xmlns:c15="http://schemas.microsoft.com/office/drawing/2012/chart" uri="{CE6537A1-D6FC-4f65-9D91-7224C49458BB}"/>
                <c:ext xmlns:c16="http://schemas.microsoft.com/office/drawing/2014/chart" uri="{C3380CC4-5D6E-409C-BE32-E72D297353CC}">
                  <c16:uniqueId val="{00000017-2CE6-461D-B290-351D18BF1302}"/>
                </c:ext>
              </c:extLst>
            </c:dLbl>
            <c:dLbl>
              <c:idx val="21"/>
              <c:delete val="1"/>
              <c:extLst>
                <c:ext xmlns:c15="http://schemas.microsoft.com/office/drawing/2012/chart" uri="{CE6537A1-D6FC-4f65-9D91-7224C49458BB}"/>
                <c:ext xmlns:c16="http://schemas.microsoft.com/office/drawing/2014/chart" uri="{C3380CC4-5D6E-409C-BE32-E72D297353CC}">
                  <c16:uniqueId val="{00000018-2CE6-461D-B290-351D18BF1302}"/>
                </c:ext>
              </c:extLst>
            </c:dLbl>
            <c:dLbl>
              <c:idx val="22"/>
              <c:delete val="1"/>
              <c:extLst>
                <c:ext xmlns:c15="http://schemas.microsoft.com/office/drawing/2012/chart" uri="{CE6537A1-D6FC-4f65-9D91-7224C49458BB}"/>
                <c:ext xmlns:c16="http://schemas.microsoft.com/office/drawing/2014/chart" uri="{C3380CC4-5D6E-409C-BE32-E72D297353CC}">
                  <c16:uniqueId val="{00000019-2CE6-461D-B290-351D18BF1302}"/>
                </c:ext>
              </c:extLst>
            </c:dLbl>
            <c:dLbl>
              <c:idx val="23"/>
              <c:delete val="1"/>
              <c:extLst>
                <c:ext xmlns:c15="http://schemas.microsoft.com/office/drawing/2012/chart" uri="{CE6537A1-D6FC-4f65-9D91-7224C49458BB}"/>
                <c:ext xmlns:c16="http://schemas.microsoft.com/office/drawing/2014/chart" uri="{C3380CC4-5D6E-409C-BE32-E72D297353CC}">
                  <c16:uniqueId val="{0000001A-2CE6-461D-B290-351D18BF1302}"/>
                </c:ext>
              </c:extLst>
            </c:dLbl>
            <c:dLbl>
              <c:idx val="24"/>
              <c:delete val="1"/>
              <c:extLst>
                <c:ext xmlns:c15="http://schemas.microsoft.com/office/drawing/2012/chart" uri="{CE6537A1-D6FC-4f65-9D91-7224C49458BB}"/>
                <c:ext xmlns:c16="http://schemas.microsoft.com/office/drawing/2014/chart" uri="{C3380CC4-5D6E-409C-BE32-E72D297353CC}">
                  <c16:uniqueId val="{0000001B-2CE6-461D-B290-351D18BF130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CE6-461D-B290-351D18BF130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Lübeck (135)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162030</v>
      </c>
      <c r="F11" s="238">
        <v>162225</v>
      </c>
      <c r="G11" s="238">
        <v>164739</v>
      </c>
      <c r="H11" s="238">
        <v>161148</v>
      </c>
      <c r="I11" s="265">
        <v>159379</v>
      </c>
      <c r="J11" s="263">
        <v>2651</v>
      </c>
      <c r="K11" s="266">
        <v>1.6633308026778937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17.287539344565822</v>
      </c>
      <c r="E13" s="115">
        <v>28011</v>
      </c>
      <c r="F13" s="114">
        <v>27847</v>
      </c>
      <c r="G13" s="114">
        <v>28784</v>
      </c>
      <c r="H13" s="114">
        <v>28429</v>
      </c>
      <c r="I13" s="140">
        <v>27544</v>
      </c>
      <c r="J13" s="115">
        <v>467</v>
      </c>
      <c r="K13" s="116">
        <v>1.6954690676735404</v>
      </c>
    </row>
    <row r="14" spans="1:255" ht="14.1" customHeight="1" x14ac:dyDescent="0.2">
      <c r="A14" s="306" t="s">
        <v>230</v>
      </c>
      <c r="B14" s="307"/>
      <c r="C14" s="308"/>
      <c r="D14" s="113">
        <v>60.030241313337037</v>
      </c>
      <c r="E14" s="115">
        <v>97267</v>
      </c>
      <c r="F14" s="114">
        <v>97742</v>
      </c>
      <c r="G14" s="114">
        <v>99450</v>
      </c>
      <c r="H14" s="114">
        <v>96994</v>
      </c>
      <c r="I14" s="140">
        <v>96200</v>
      </c>
      <c r="J14" s="115">
        <v>1067</v>
      </c>
      <c r="K14" s="116">
        <v>1.1091476091476091</v>
      </c>
    </row>
    <row r="15" spans="1:255" ht="14.1" customHeight="1" x14ac:dyDescent="0.2">
      <c r="A15" s="306" t="s">
        <v>231</v>
      </c>
      <c r="B15" s="307"/>
      <c r="C15" s="308"/>
      <c r="D15" s="113">
        <v>10.678886625933469</v>
      </c>
      <c r="E15" s="115">
        <v>17303</v>
      </c>
      <c r="F15" s="114">
        <v>17272</v>
      </c>
      <c r="G15" s="114">
        <v>17277</v>
      </c>
      <c r="H15" s="114">
        <v>16911</v>
      </c>
      <c r="I15" s="140">
        <v>16837</v>
      </c>
      <c r="J15" s="115">
        <v>466</v>
      </c>
      <c r="K15" s="116">
        <v>2.7677139632951238</v>
      </c>
    </row>
    <row r="16" spans="1:255" ht="14.1" customHeight="1" x14ac:dyDescent="0.2">
      <c r="A16" s="306" t="s">
        <v>232</v>
      </c>
      <c r="B16" s="307"/>
      <c r="C16" s="308"/>
      <c r="D16" s="113">
        <v>10.588779855582299</v>
      </c>
      <c r="E16" s="115">
        <v>17157</v>
      </c>
      <c r="F16" s="114">
        <v>17056</v>
      </c>
      <c r="G16" s="114">
        <v>16908</v>
      </c>
      <c r="H16" s="114">
        <v>16535</v>
      </c>
      <c r="I16" s="140">
        <v>16496</v>
      </c>
      <c r="J16" s="115">
        <v>661</v>
      </c>
      <c r="K16" s="116">
        <v>4.0070320077594568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0.5733506140838116</v>
      </c>
      <c r="E18" s="115">
        <v>929</v>
      </c>
      <c r="F18" s="114">
        <v>975</v>
      </c>
      <c r="G18" s="114">
        <v>1025</v>
      </c>
      <c r="H18" s="114">
        <v>1009</v>
      </c>
      <c r="I18" s="140">
        <v>966</v>
      </c>
      <c r="J18" s="115">
        <v>-37</v>
      </c>
      <c r="K18" s="116">
        <v>-3.8302277432712217</v>
      </c>
    </row>
    <row r="19" spans="1:255" ht="14.1" customHeight="1" x14ac:dyDescent="0.2">
      <c r="A19" s="306" t="s">
        <v>235</v>
      </c>
      <c r="B19" s="307" t="s">
        <v>236</v>
      </c>
      <c r="C19" s="308"/>
      <c r="D19" s="113">
        <v>0.37277047460346852</v>
      </c>
      <c r="E19" s="115">
        <v>604</v>
      </c>
      <c r="F19" s="114">
        <v>633</v>
      </c>
      <c r="G19" s="114">
        <v>685</v>
      </c>
      <c r="H19" s="114">
        <v>658</v>
      </c>
      <c r="I19" s="140">
        <v>616</v>
      </c>
      <c r="J19" s="115">
        <v>-12</v>
      </c>
      <c r="K19" s="116">
        <v>-1.948051948051948</v>
      </c>
    </row>
    <row r="20" spans="1:255" ht="14.1" customHeight="1" x14ac:dyDescent="0.2">
      <c r="A20" s="306">
        <v>12</v>
      </c>
      <c r="B20" s="307" t="s">
        <v>237</v>
      </c>
      <c r="C20" s="308"/>
      <c r="D20" s="113">
        <v>1.0078380546812318</v>
      </c>
      <c r="E20" s="115">
        <v>1633</v>
      </c>
      <c r="F20" s="114">
        <v>1575</v>
      </c>
      <c r="G20" s="114">
        <v>1713</v>
      </c>
      <c r="H20" s="114">
        <v>1658</v>
      </c>
      <c r="I20" s="140">
        <v>1589</v>
      </c>
      <c r="J20" s="115">
        <v>44</v>
      </c>
      <c r="K20" s="116">
        <v>2.7690371302706103</v>
      </c>
    </row>
    <row r="21" spans="1:255" ht="14.1" customHeight="1" x14ac:dyDescent="0.2">
      <c r="A21" s="306">
        <v>21</v>
      </c>
      <c r="B21" s="307" t="s">
        <v>238</v>
      </c>
      <c r="C21" s="308"/>
      <c r="D21" s="113">
        <v>0.10059865457014133</v>
      </c>
      <c r="E21" s="115">
        <v>163</v>
      </c>
      <c r="F21" s="114">
        <v>163</v>
      </c>
      <c r="G21" s="114">
        <v>163</v>
      </c>
      <c r="H21" s="114">
        <v>158</v>
      </c>
      <c r="I21" s="140">
        <v>156</v>
      </c>
      <c r="J21" s="115">
        <v>7</v>
      </c>
      <c r="K21" s="116">
        <v>4.4871794871794872</v>
      </c>
    </row>
    <row r="22" spans="1:255" ht="14.1" customHeight="1" x14ac:dyDescent="0.2">
      <c r="A22" s="306">
        <v>22</v>
      </c>
      <c r="B22" s="307" t="s">
        <v>239</v>
      </c>
      <c r="C22" s="308"/>
      <c r="D22" s="113">
        <v>1.1133740665308893</v>
      </c>
      <c r="E22" s="115">
        <v>1804</v>
      </c>
      <c r="F22" s="114">
        <v>1817</v>
      </c>
      <c r="G22" s="114">
        <v>1833</v>
      </c>
      <c r="H22" s="114">
        <v>1799</v>
      </c>
      <c r="I22" s="140">
        <v>1811</v>
      </c>
      <c r="J22" s="115">
        <v>-7</v>
      </c>
      <c r="K22" s="116">
        <v>-0.38652678078409719</v>
      </c>
    </row>
    <row r="23" spans="1:255" ht="14.1" customHeight="1" x14ac:dyDescent="0.2">
      <c r="A23" s="306">
        <v>23</v>
      </c>
      <c r="B23" s="307" t="s">
        <v>240</v>
      </c>
      <c r="C23" s="308"/>
      <c r="D23" s="113">
        <v>0.56903042646423507</v>
      </c>
      <c r="E23" s="115">
        <v>922</v>
      </c>
      <c r="F23" s="114">
        <v>929</v>
      </c>
      <c r="G23" s="114">
        <v>932</v>
      </c>
      <c r="H23" s="114">
        <v>925</v>
      </c>
      <c r="I23" s="140">
        <v>954</v>
      </c>
      <c r="J23" s="115">
        <v>-32</v>
      </c>
      <c r="K23" s="116">
        <v>-3.3542976939203353</v>
      </c>
    </row>
    <row r="24" spans="1:255" ht="14.1" customHeight="1" x14ac:dyDescent="0.2">
      <c r="A24" s="306">
        <v>24</v>
      </c>
      <c r="B24" s="307" t="s">
        <v>241</v>
      </c>
      <c r="C24" s="308"/>
      <c r="D24" s="113">
        <v>1.4417083256187126</v>
      </c>
      <c r="E24" s="115">
        <v>2336</v>
      </c>
      <c r="F24" s="114">
        <v>2330</v>
      </c>
      <c r="G24" s="114">
        <v>2364</v>
      </c>
      <c r="H24" s="114">
        <v>2314</v>
      </c>
      <c r="I24" s="140">
        <v>2306</v>
      </c>
      <c r="J24" s="115">
        <v>30</v>
      </c>
      <c r="K24" s="116">
        <v>1.3009540329575022</v>
      </c>
    </row>
    <row r="25" spans="1:255" ht="14.1" customHeight="1" x14ac:dyDescent="0.2">
      <c r="A25" s="306">
        <v>25</v>
      </c>
      <c r="B25" s="307" t="s">
        <v>242</v>
      </c>
      <c r="C25" s="308"/>
      <c r="D25" s="113">
        <v>4.0072826019872867</v>
      </c>
      <c r="E25" s="115">
        <v>6493</v>
      </c>
      <c r="F25" s="114">
        <v>6525</v>
      </c>
      <c r="G25" s="114">
        <v>6582</v>
      </c>
      <c r="H25" s="114">
        <v>6497</v>
      </c>
      <c r="I25" s="140">
        <v>6420</v>
      </c>
      <c r="J25" s="115">
        <v>73</v>
      </c>
      <c r="K25" s="116">
        <v>1.1370716510903427</v>
      </c>
    </row>
    <row r="26" spans="1:255" ht="14.1" customHeight="1" x14ac:dyDescent="0.2">
      <c r="A26" s="306">
        <v>26</v>
      </c>
      <c r="B26" s="307" t="s">
        <v>243</v>
      </c>
      <c r="C26" s="308"/>
      <c r="D26" s="113">
        <v>2.4532493982595818</v>
      </c>
      <c r="E26" s="115">
        <v>3975</v>
      </c>
      <c r="F26" s="114">
        <v>3995</v>
      </c>
      <c r="G26" s="114">
        <v>4056</v>
      </c>
      <c r="H26" s="114">
        <v>3819</v>
      </c>
      <c r="I26" s="140">
        <v>3921</v>
      </c>
      <c r="J26" s="115">
        <v>54</v>
      </c>
      <c r="K26" s="116">
        <v>1.3771996939556235</v>
      </c>
    </row>
    <row r="27" spans="1:255" ht="14.1" customHeight="1" x14ac:dyDescent="0.2">
      <c r="A27" s="306">
        <v>27</v>
      </c>
      <c r="B27" s="307" t="s">
        <v>244</v>
      </c>
      <c r="C27" s="308"/>
      <c r="D27" s="113">
        <v>2.3433931987903476</v>
      </c>
      <c r="E27" s="115">
        <v>3797</v>
      </c>
      <c r="F27" s="114">
        <v>3799</v>
      </c>
      <c r="G27" s="114">
        <v>3807</v>
      </c>
      <c r="H27" s="114">
        <v>3750</v>
      </c>
      <c r="I27" s="140">
        <v>3740</v>
      </c>
      <c r="J27" s="115">
        <v>57</v>
      </c>
      <c r="K27" s="116">
        <v>1.5240641711229947</v>
      </c>
    </row>
    <row r="28" spans="1:255" ht="14.1" customHeight="1" x14ac:dyDescent="0.2">
      <c r="A28" s="306">
        <v>28</v>
      </c>
      <c r="B28" s="307" t="s">
        <v>245</v>
      </c>
      <c r="C28" s="308"/>
      <c r="D28" s="113">
        <v>0.15922977226439547</v>
      </c>
      <c r="E28" s="115">
        <v>258</v>
      </c>
      <c r="F28" s="114">
        <v>266</v>
      </c>
      <c r="G28" s="114">
        <v>279</v>
      </c>
      <c r="H28" s="114">
        <v>280</v>
      </c>
      <c r="I28" s="140">
        <v>280</v>
      </c>
      <c r="J28" s="115">
        <v>-22</v>
      </c>
      <c r="K28" s="116">
        <v>-7.8571428571428568</v>
      </c>
    </row>
    <row r="29" spans="1:255" ht="14.1" customHeight="1" x14ac:dyDescent="0.2">
      <c r="A29" s="306">
        <v>29</v>
      </c>
      <c r="B29" s="307" t="s">
        <v>246</v>
      </c>
      <c r="C29" s="308"/>
      <c r="D29" s="113">
        <v>4.2047768931679315</v>
      </c>
      <c r="E29" s="115">
        <v>6813</v>
      </c>
      <c r="F29" s="114">
        <v>7026</v>
      </c>
      <c r="G29" s="114">
        <v>7445</v>
      </c>
      <c r="H29" s="114">
        <v>7313</v>
      </c>
      <c r="I29" s="140">
        <v>6859</v>
      </c>
      <c r="J29" s="115">
        <v>-46</v>
      </c>
      <c r="K29" s="116">
        <v>-0.6706516984983234</v>
      </c>
    </row>
    <row r="30" spans="1:255" ht="14.1" customHeight="1" x14ac:dyDescent="0.2">
      <c r="A30" s="306" t="s">
        <v>247</v>
      </c>
      <c r="B30" s="307" t="s">
        <v>248</v>
      </c>
      <c r="C30" s="308"/>
      <c r="D30" s="113">
        <v>1.9113744368326853</v>
      </c>
      <c r="E30" s="115">
        <v>3097</v>
      </c>
      <c r="F30" s="114">
        <v>3201</v>
      </c>
      <c r="G30" s="114">
        <v>3324</v>
      </c>
      <c r="H30" s="114" t="s">
        <v>514</v>
      </c>
      <c r="I30" s="140">
        <v>3075</v>
      </c>
      <c r="J30" s="115">
        <v>22</v>
      </c>
      <c r="K30" s="116">
        <v>0.71544715447154472</v>
      </c>
    </row>
    <row r="31" spans="1:255" ht="14.1" customHeight="1" x14ac:dyDescent="0.2">
      <c r="A31" s="306" t="s">
        <v>249</v>
      </c>
      <c r="B31" s="307" t="s">
        <v>250</v>
      </c>
      <c r="C31" s="308"/>
      <c r="D31" s="113">
        <v>2.2915509473554279</v>
      </c>
      <c r="E31" s="115">
        <v>3713</v>
      </c>
      <c r="F31" s="114">
        <v>3822</v>
      </c>
      <c r="G31" s="114">
        <v>4118</v>
      </c>
      <c r="H31" s="114">
        <v>4189</v>
      </c>
      <c r="I31" s="140">
        <v>3781</v>
      </c>
      <c r="J31" s="115">
        <v>-68</v>
      </c>
      <c r="K31" s="116">
        <v>-1.798466014281936</v>
      </c>
    </row>
    <row r="32" spans="1:255" ht="14.1" customHeight="1" x14ac:dyDescent="0.2">
      <c r="A32" s="306">
        <v>31</v>
      </c>
      <c r="B32" s="307" t="s">
        <v>251</v>
      </c>
      <c r="C32" s="308"/>
      <c r="D32" s="113">
        <v>0.68876134049250137</v>
      </c>
      <c r="E32" s="115">
        <v>1116</v>
      </c>
      <c r="F32" s="114">
        <v>1100</v>
      </c>
      <c r="G32" s="114">
        <v>1100</v>
      </c>
      <c r="H32" s="114">
        <v>1071</v>
      </c>
      <c r="I32" s="140">
        <v>1087</v>
      </c>
      <c r="J32" s="115">
        <v>29</v>
      </c>
      <c r="K32" s="116">
        <v>2.6678932842686294</v>
      </c>
    </row>
    <row r="33" spans="1:11" ht="14.1" customHeight="1" x14ac:dyDescent="0.2">
      <c r="A33" s="306">
        <v>32</v>
      </c>
      <c r="B33" s="307" t="s">
        <v>252</v>
      </c>
      <c r="C33" s="308"/>
      <c r="D33" s="113">
        <v>1.7552305128679875</v>
      </c>
      <c r="E33" s="115">
        <v>2844</v>
      </c>
      <c r="F33" s="114">
        <v>2818</v>
      </c>
      <c r="G33" s="114">
        <v>2906</v>
      </c>
      <c r="H33" s="114">
        <v>2829</v>
      </c>
      <c r="I33" s="140">
        <v>2762</v>
      </c>
      <c r="J33" s="115">
        <v>82</v>
      </c>
      <c r="K33" s="116">
        <v>2.9688631426502536</v>
      </c>
    </row>
    <row r="34" spans="1:11" ht="14.1" customHeight="1" x14ac:dyDescent="0.2">
      <c r="A34" s="306">
        <v>33</v>
      </c>
      <c r="B34" s="307" t="s">
        <v>253</v>
      </c>
      <c r="C34" s="308"/>
      <c r="D34" s="113">
        <v>1.2189100783805469</v>
      </c>
      <c r="E34" s="115">
        <v>1975</v>
      </c>
      <c r="F34" s="114">
        <v>1971</v>
      </c>
      <c r="G34" s="114">
        <v>2055</v>
      </c>
      <c r="H34" s="114">
        <v>1975</v>
      </c>
      <c r="I34" s="140">
        <v>1972</v>
      </c>
      <c r="J34" s="115">
        <v>3</v>
      </c>
      <c r="K34" s="116">
        <v>0.15212981744421908</v>
      </c>
    </row>
    <row r="35" spans="1:11" ht="14.1" customHeight="1" x14ac:dyDescent="0.2">
      <c r="A35" s="306">
        <v>34</v>
      </c>
      <c r="B35" s="307" t="s">
        <v>254</v>
      </c>
      <c r="C35" s="308"/>
      <c r="D35" s="113">
        <v>2.4075788434240573</v>
      </c>
      <c r="E35" s="115">
        <v>3901</v>
      </c>
      <c r="F35" s="114">
        <v>3872</v>
      </c>
      <c r="G35" s="114">
        <v>3965</v>
      </c>
      <c r="H35" s="114">
        <v>3921</v>
      </c>
      <c r="I35" s="140">
        <v>3842</v>
      </c>
      <c r="J35" s="115">
        <v>59</v>
      </c>
      <c r="K35" s="116">
        <v>1.5356585111920875</v>
      </c>
    </row>
    <row r="36" spans="1:11" ht="14.1" customHeight="1" x14ac:dyDescent="0.2">
      <c r="A36" s="306">
        <v>41</v>
      </c>
      <c r="B36" s="307" t="s">
        <v>255</v>
      </c>
      <c r="C36" s="308"/>
      <c r="D36" s="113">
        <v>0.73936925260754183</v>
      </c>
      <c r="E36" s="115">
        <v>1198</v>
      </c>
      <c r="F36" s="114">
        <v>1190</v>
      </c>
      <c r="G36" s="114">
        <v>1183</v>
      </c>
      <c r="H36" s="114">
        <v>1145</v>
      </c>
      <c r="I36" s="140">
        <v>1145</v>
      </c>
      <c r="J36" s="115">
        <v>53</v>
      </c>
      <c r="K36" s="116">
        <v>4.6288209606986896</v>
      </c>
    </row>
    <row r="37" spans="1:11" ht="14.1" customHeight="1" x14ac:dyDescent="0.2">
      <c r="A37" s="306">
        <v>42</v>
      </c>
      <c r="B37" s="307" t="s">
        <v>256</v>
      </c>
      <c r="C37" s="308"/>
      <c r="D37" s="113">
        <v>8.6403752391532432E-2</v>
      </c>
      <c r="E37" s="115">
        <v>140</v>
      </c>
      <c r="F37" s="114">
        <v>138</v>
      </c>
      <c r="G37" s="114">
        <v>134</v>
      </c>
      <c r="H37" s="114">
        <v>136</v>
      </c>
      <c r="I37" s="140">
        <v>134</v>
      </c>
      <c r="J37" s="115">
        <v>6</v>
      </c>
      <c r="K37" s="116">
        <v>4.4776119402985071</v>
      </c>
    </row>
    <row r="38" spans="1:11" ht="14.1" customHeight="1" x14ac:dyDescent="0.2">
      <c r="A38" s="306">
        <v>43</v>
      </c>
      <c r="B38" s="307" t="s">
        <v>257</v>
      </c>
      <c r="C38" s="308"/>
      <c r="D38" s="113">
        <v>1.6188360180213541</v>
      </c>
      <c r="E38" s="115">
        <v>2623</v>
      </c>
      <c r="F38" s="114">
        <v>2612</v>
      </c>
      <c r="G38" s="114">
        <v>2584</v>
      </c>
      <c r="H38" s="114">
        <v>2448</v>
      </c>
      <c r="I38" s="140">
        <v>2456</v>
      </c>
      <c r="J38" s="115">
        <v>167</v>
      </c>
      <c r="K38" s="116">
        <v>6.7996742671009773</v>
      </c>
    </row>
    <row r="39" spans="1:11" ht="14.1" customHeight="1" x14ac:dyDescent="0.2">
      <c r="A39" s="306">
        <v>51</v>
      </c>
      <c r="B39" s="307" t="s">
        <v>258</v>
      </c>
      <c r="C39" s="308"/>
      <c r="D39" s="113">
        <v>6.4895389742640255</v>
      </c>
      <c r="E39" s="115">
        <v>10515</v>
      </c>
      <c r="F39" s="114">
        <v>10328</v>
      </c>
      <c r="G39" s="114">
        <v>10340</v>
      </c>
      <c r="H39" s="114">
        <v>10132</v>
      </c>
      <c r="I39" s="140">
        <v>10093</v>
      </c>
      <c r="J39" s="115">
        <v>422</v>
      </c>
      <c r="K39" s="116">
        <v>4.1811156246903796</v>
      </c>
    </row>
    <row r="40" spans="1:11" ht="14.1" customHeight="1" x14ac:dyDescent="0.2">
      <c r="A40" s="306" t="s">
        <v>259</v>
      </c>
      <c r="B40" s="307" t="s">
        <v>260</v>
      </c>
      <c r="C40" s="308"/>
      <c r="D40" s="113">
        <v>5.4921928038017649</v>
      </c>
      <c r="E40" s="115">
        <v>8899</v>
      </c>
      <c r="F40" s="114">
        <v>8720</v>
      </c>
      <c r="G40" s="114">
        <v>8715</v>
      </c>
      <c r="H40" s="114">
        <v>8626</v>
      </c>
      <c r="I40" s="140">
        <v>8615</v>
      </c>
      <c r="J40" s="115">
        <v>284</v>
      </c>
      <c r="K40" s="116">
        <v>3.2965757399883922</v>
      </c>
    </row>
    <row r="41" spans="1:11" ht="14.1" customHeight="1" x14ac:dyDescent="0.2">
      <c r="A41" s="306"/>
      <c r="B41" s="307" t="s">
        <v>261</v>
      </c>
      <c r="C41" s="308"/>
      <c r="D41" s="113">
        <v>4.1541689810528917</v>
      </c>
      <c r="E41" s="115">
        <v>6731</v>
      </c>
      <c r="F41" s="114">
        <v>6528</v>
      </c>
      <c r="G41" s="114">
        <v>6568</v>
      </c>
      <c r="H41" s="114">
        <v>6483</v>
      </c>
      <c r="I41" s="140">
        <v>6473</v>
      </c>
      <c r="J41" s="115">
        <v>258</v>
      </c>
      <c r="K41" s="116">
        <v>3.9857871157114166</v>
      </c>
    </row>
    <row r="42" spans="1:11" ht="14.1" customHeight="1" x14ac:dyDescent="0.2">
      <c r="A42" s="306">
        <v>52</v>
      </c>
      <c r="B42" s="307" t="s">
        <v>262</v>
      </c>
      <c r="C42" s="308"/>
      <c r="D42" s="113">
        <v>3.8005307659075478</v>
      </c>
      <c r="E42" s="115">
        <v>6158</v>
      </c>
      <c r="F42" s="114">
        <v>6184</v>
      </c>
      <c r="G42" s="114">
        <v>6209</v>
      </c>
      <c r="H42" s="114">
        <v>6086</v>
      </c>
      <c r="I42" s="140">
        <v>6047</v>
      </c>
      <c r="J42" s="115">
        <v>111</v>
      </c>
      <c r="K42" s="116">
        <v>1.8356209690755747</v>
      </c>
    </row>
    <row r="43" spans="1:11" ht="14.1" customHeight="1" x14ac:dyDescent="0.2">
      <c r="A43" s="306" t="s">
        <v>263</v>
      </c>
      <c r="B43" s="307" t="s">
        <v>264</v>
      </c>
      <c r="C43" s="308"/>
      <c r="D43" s="113">
        <v>3.3148182435351479</v>
      </c>
      <c r="E43" s="115">
        <v>5371</v>
      </c>
      <c r="F43" s="114">
        <v>5397</v>
      </c>
      <c r="G43" s="114">
        <v>5385</v>
      </c>
      <c r="H43" s="114">
        <v>5281</v>
      </c>
      <c r="I43" s="140">
        <v>5244</v>
      </c>
      <c r="J43" s="115">
        <v>127</v>
      </c>
      <c r="K43" s="116">
        <v>2.4218154080854308</v>
      </c>
    </row>
    <row r="44" spans="1:11" ht="14.1" customHeight="1" x14ac:dyDescent="0.2">
      <c r="A44" s="306">
        <v>53</v>
      </c>
      <c r="B44" s="307" t="s">
        <v>265</v>
      </c>
      <c r="C44" s="308"/>
      <c r="D44" s="113">
        <v>0.97327655372461885</v>
      </c>
      <c r="E44" s="115">
        <v>1577</v>
      </c>
      <c r="F44" s="114">
        <v>1610</v>
      </c>
      <c r="G44" s="114">
        <v>1652</v>
      </c>
      <c r="H44" s="114">
        <v>1652</v>
      </c>
      <c r="I44" s="140">
        <v>1589</v>
      </c>
      <c r="J44" s="115">
        <v>-12</v>
      </c>
      <c r="K44" s="116">
        <v>-0.75519194461925743</v>
      </c>
    </row>
    <row r="45" spans="1:11" ht="14.1" customHeight="1" x14ac:dyDescent="0.2">
      <c r="A45" s="306" t="s">
        <v>266</v>
      </c>
      <c r="B45" s="307" t="s">
        <v>267</v>
      </c>
      <c r="C45" s="308"/>
      <c r="D45" s="113">
        <v>0.88810714065296548</v>
      </c>
      <c r="E45" s="115">
        <v>1439</v>
      </c>
      <c r="F45" s="114">
        <v>1473</v>
      </c>
      <c r="G45" s="114">
        <v>1508</v>
      </c>
      <c r="H45" s="114">
        <v>1504</v>
      </c>
      <c r="I45" s="140">
        <v>1464</v>
      </c>
      <c r="J45" s="115">
        <v>-25</v>
      </c>
      <c r="K45" s="116">
        <v>-1.7076502732240437</v>
      </c>
    </row>
    <row r="46" spans="1:11" ht="14.1" customHeight="1" x14ac:dyDescent="0.2">
      <c r="A46" s="306">
        <v>54</v>
      </c>
      <c r="B46" s="307" t="s">
        <v>268</v>
      </c>
      <c r="C46" s="308"/>
      <c r="D46" s="113">
        <v>4.4275751404060975</v>
      </c>
      <c r="E46" s="115">
        <v>7174</v>
      </c>
      <c r="F46" s="114">
        <v>7150</v>
      </c>
      <c r="G46" s="114">
        <v>7439</v>
      </c>
      <c r="H46" s="114">
        <v>7393</v>
      </c>
      <c r="I46" s="140">
        <v>7072</v>
      </c>
      <c r="J46" s="115">
        <v>102</v>
      </c>
      <c r="K46" s="116">
        <v>1.4423076923076923</v>
      </c>
    </row>
    <row r="47" spans="1:11" ht="14.1" customHeight="1" x14ac:dyDescent="0.2">
      <c r="A47" s="306">
        <v>61</v>
      </c>
      <c r="B47" s="307" t="s">
        <v>269</v>
      </c>
      <c r="C47" s="308"/>
      <c r="D47" s="113">
        <v>2.206998703943714</v>
      </c>
      <c r="E47" s="115">
        <v>3576</v>
      </c>
      <c r="F47" s="114">
        <v>3563</v>
      </c>
      <c r="G47" s="114">
        <v>3596</v>
      </c>
      <c r="H47" s="114">
        <v>3482</v>
      </c>
      <c r="I47" s="140">
        <v>3487</v>
      </c>
      <c r="J47" s="115">
        <v>89</v>
      </c>
      <c r="K47" s="116">
        <v>2.5523372526527099</v>
      </c>
    </row>
    <row r="48" spans="1:11" ht="14.1" customHeight="1" x14ac:dyDescent="0.2">
      <c r="A48" s="306">
        <v>62</v>
      </c>
      <c r="B48" s="307" t="s">
        <v>270</v>
      </c>
      <c r="C48" s="308"/>
      <c r="D48" s="113">
        <v>8.5971733629574771</v>
      </c>
      <c r="E48" s="115">
        <v>13930</v>
      </c>
      <c r="F48" s="114">
        <v>14022</v>
      </c>
      <c r="G48" s="114">
        <v>14454</v>
      </c>
      <c r="H48" s="114">
        <v>14369</v>
      </c>
      <c r="I48" s="140">
        <v>14038</v>
      </c>
      <c r="J48" s="115">
        <v>-108</v>
      </c>
      <c r="K48" s="116">
        <v>-0.76934036187491095</v>
      </c>
    </row>
    <row r="49" spans="1:11" ht="14.1" customHeight="1" x14ac:dyDescent="0.2">
      <c r="A49" s="306">
        <v>63</v>
      </c>
      <c r="B49" s="307" t="s">
        <v>271</v>
      </c>
      <c r="C49" s="308"/>
      <c r="D49" s="113">
        <v>3.999876566068012</v>
      </c>
      <c r="E49" s="115">
        <v>6481</v>
      </c>
      <c r="F49" s="114">
        <v>6664</v>
      </c>
      <c r="G49" s="114">
        <v>7333</v>
      </c>
      <c r="H49" s="114">
        <v>6938</v>
      </c>
      <c r="I49" s="140">
        <v>6126</v>
      </c>
      <c r="J49" s="115">
        <v>355</v>
      </c>
      <c r="K49" s="116">
        <v>5.7949722494286648</v>
      </c>
    </row>
    <row r="50" spans="1:11" ht="14.1" customHeight="1" x14ac:dyDescent="0.2">
      <c r="A50" s="306" t="s">
        <v>272</v>
      </c>
      <c r="B50" s="307" t="s">
        <v>273</v>
      </c>
      <c r="C50" s="308"/>
      <c r="D50" s="113">
        <v>1.1966919706227241</v>
      </c>
      <c r="E50" s="115">
        <v>1939</v>
      </c>
      <c r="F50" s="114">
        <v>1979</v>
      </c>
      <c r="G50" s="114">
        <v>2117</v>
      </c>
      <c r="H50" s="114">
        <v>2026</v>
      </c>
      <c r="I50" s="140">
        <v>1948</v>
      </c>
      <c r="J50" s="115">
        <v>-9</v>
      </c>
      <c r="K50" s="116">
        <v>-0.46201232032854211</v>
      </c>
    </row>
    <row r="51" spans="1:11" ht="14.1" customHeight="1" x14ac:dyDescent="0.2">
      <c r="A51" s="306" t="s">
        <v>274</v>
      </c>
      <c r="B51" s="307" t="s">
        <v>275</v>
      </c>
      <c r="C51" s="308"/>
      <c r="D51" s="113">
        <v>2.4316484601616986</v>
      </c>
      <c r="E51" s="115">
        <v>3940</v>
      </c>
      <c r="F51" s="114">
        <v>4070</v>
      </c>
      <c r="G51" s="114">
        <v>4564</v>
      </c>
      <c r="H51" s="114">
        <v>4311</v>
      </c>
      <c r="I51" s="140">
        <v>3618</v>
      </c>
      <c r="J51" s="115">
        <v>322</v>
      </c>
      <c r="K51" s="116">
        <v>8.899944720840244</v>
      </c>
    </row>
    <row r="52" spans="1:11" ht="14.1" customHeight="1" x14ac:dyDescent="0.2">
      <c r="A52" s="306">
        <v>71</v>
      </c>
      <c r="B52" s="307" t="s">
        <v>276</v>
      </c>
      <c r="C52" s="308"/>
      <c r="D52" s="113">
        <v>9.7599210022835283</v>
      </c>
      <c r="E52" s="115">
        <v>15814</v>
      </c>
      <c r="F52" s="114">
        <v>15787</v>
      </c>
      <c r="G52" s="114">
        <v>15883</v>
      </c>
      <c r="H52" s="114">
        <v>15589</v>
      </c>
      <c r="I52" s="140">
        <v>15561</v>
      </c>
      <c r="J52" s="115">
        <v>253</v>
      </c>
      <c r="K52" s="116">
        <v>1.6258595205963626</v>
      </c>
    </row>
    <row r="53" spans="1:11" ht="14.1" customHeight="1" x14ac:dyDescent="0.2">
      <c r="A53" s="306" t="s">
        <v>277</v>
      </c>
      <c r="B53" s="307" t="s">
        <v>278</v>
      </c>
      <c r="C53" s="308"/>
      <c r="D53" s="113">
        <v>3.4468925507622044</v>
      </c>
      <c r="E53" s="115">
        <v>5585</v>
      </c>
      <c r="F53" s="114">
        <v>5571</v>
      </c>
      <c r="G53" s="114">
        <v>5593</v>
      </c>
      <c r="H53" s="114">
        <v>5462</v>
      </c>
      <c r="I53" s="140">
        <v>5483</v>
      </c>
      <c r="J53" s="115">
        <v>102</v>
      </c>
      <c r="K53" s="116">
        <v>1.8602954586904978</v>
      </c>
    </row>
    <row r="54" spans="1:11" ht="14.1" customHeight="1" x14ac:dyDescent="0.2">
      <c r="A54" s="306" t="s">
        <v>279</v>
      </c>
      <c r="B54" s="307" t="s">
        <v>280</v>
      </c>
      <c r="C54" s="308"/>
      <c r="D54" s="113">
        <v>5.1175708202184778</v>
      </c>
      <c r="E54" s="115">
        <v>8292</v>
      </c>
      <c r="F54" s="114">
        <v>8315</v>
      </c>
      <c r="G54" s="114">
        <v>8390</v>
      </c>
      <c r="H54" s="114">
        <v>8274</v>
      </c>
      <c r="I54" s="140">
        <v>8223</v>
      </c>
      <c r="J54" s="115">
        <v>69</v>
      </c>
      <c r="K54" s="116">
        <v>0.83910981393651951</v>
      </c>
    </row>
    <row r="55" spans="1:11" ht="14.1" customHeight="1" x14ac:dyDescent="0.2">
      <c r="A55" s="306">
        <v>72</v>
      </c>
      <c r="B55" s="307" t="s">
        <v>281</v>
      </c>
      <c r="C55" s="308"/>
      <c r="D55" s="113">
        <v>3.0932543356168609</v>
      </c>
      <c r="E55" s="115">
        <v>5012</v>
      </c>
      <c r="F55" s="114">
        <v>5032</v>
      </c>
      <c r="G55" s="114">
        <v>5056</v>
      </c>
      <c r="H55" s="114">
        <v>4955</v>
      </c>
      <c r="I55" s="140">
        <v>5004</v>
      </c>
      <c r="J55" s="115">
        <v>8</v>
      </c>
      <c r="K55" s="116">
        <v>0.15987210231814547</v>
      </c>
    </row>
    <row r="56" spans="1:11" ht="14.1" customHeight="1" x14ac:dyDescent="0.2">
      <c r="A56" s="306" t="s">
        <v>282</v>
      </c>
      <c r="B56" s="307" t="s">
        <v>283</v>
      </c>
      <c r="C56" s="308"/>
      <c r="D56" s="113">
        <v>1.4349194593593779</v>
      </c>
      <c r="E56" s="115">
        <v>2325</v>
      </c>
      <c r="F56" s="114">
        <v>2347</v>
      </c>
      <c r="G56" s="114">
        <v>2363</v>
      </c>
      <c r="H56" s="114">
        <v>2306</v>
      </c>
      <c r="I56" s="140">
        <v>2309</v>
      </c>
      <c r="J56" s="115">
        <v>16</v>
      </c>
      <c r="K56" s="116">
        <v>0.69294066695539192</v>
      </c>
    </row>
    <row r="57" spans="1:11" ht="14.1" customHeight="1" x14ac:dyDescent="0.2">
      <c r="A57" s="306" t="s">
        <v>284</v>
      </c>
      <c r="B57" s="307" t="s">
        <v>285</v>
      </c>
      <c r="C57" s="308"/>
      <c r="D57" s="113">
        <v>1.014009751280627</v>
      </c>
      <c r="E57" s="115">
        <v>1643</v>
      </c>
      <c r="F57" s="114">
        <v>1642</v>
      </c>
      <c r="G57" s="114">
        <v>1646</v>
      </c>
      <c r="H57" s="114">
        <v>1633</v>
      </c>
      <c r="I57" s="140">
        <v>1656</v>
      </c>
      <c r="J57" s="115">
        <v>-13</v>
      </c>
      <c r="K57" s="116">
        <v>-0.78502415458937203</v>
      </c>
    </row>
    <row r="58" spans="1:11" ht="14.1" customHeight="1" x14ac:dyDescent="0.2">
      <c r="A58" s="306">
        <v>73</v>
      </c>
      <c r="B58" s="307" t="s">
        <v>286</v>
      </c>
      <c r="C58" s="308"/>
      <c r="D58" s="113">
        <v>4.4047398629883352</v>
      </c>
      <c r="E58" s="115">
        <v>7137</v>
      </c>
      <c r="F58" s="114">
        <v>7151</v>
      </c>
      <c r="G58" s="114">
        <v>7134</v>
      </c>
      <c r="H58" s="114">
        <v>6999</v>
      </c>
      <c r="I58" s="140">
        <v>7027</v>
      </c>
      <c r="J58" s="115">
        <v>110</v>
      </c>
      <c r="K58" s="116">
        <v>1.5653906361178311</v>
      </c>
    </row>
    <row r="59" spans="1:11" ht="14.1" customHeight="1" x14ac:dyDescent="0.2">
      <c r="A59" s="306" t="s">
        <v>287</v>
      </c>
      <c r="B59" s="307" t="s">
        <v>288</v>
      </c>
      <c r="C59" s="308"/>
      <c r="D59" s="113">
        <v>3.8073196321668825</v>
      </c>
      <c r="E59" s="115">
        <v>6169</v>
      </c>
      <c r="F59" s="114">
        <v>6183</v>
      </c>
      <c r="G59" s="114">
        <v>6187</v>
      </c>
      <c r="H59" s="114">
        <v>6086</v>
      </c>
      <c r="I59" s="140">
        <v>6122</v>
      </c>
      <c r="J59" s="115">
        <v>47</v>
      </c>
      <c r="K59" s="116">
        <v>0.76772296635086568</v>
      </c>
    </row>
    <row r="60" spans="1:11" ht="14.1" customHeight="1" x14ac:dyDescent="0.2">
      <c r="A60" s="306">
        <v>81</v>
      </c>
      <c r="B60" s="307" t="s">
        <v>289</v>
      </c>
      <c r="C60" s="308"/>
      <c r="D60" s="113">
        <v>11.012775411960748</v>
      </c>
      <c r="E60" s="115">
        <v>17844</v>
      </c>
      <c r="F60" s="114">
        <v>17890</v>
      </c>
      <c r="G60" s="114">
        <v>17825</v>
      </c>
      <c r="H60" s="114">
        <v>17583</v>
      </c>
      <c r="I60" s="140">
        <v>17698</v>
      </c>
      <c r="J60" s="115">
        <v>146</v>
      </c>
      <c r="K60" s="116">
        <v>0.82495197197423442</v>
      </c>
    </row>
    <row r="61" spans="1:11" ht="14.1" customHeight="1" x14ac:dyDescent="0.2">
      <c r="A61" s="306" t="s">
        <v>290</v>
      </c>
      <c r="B61" s="307" t="s">
        <v>291</v>
      </c>
      <c r="C61" s="308"/>
      <c r="D61" s="113">
        <v>2.5698944639881502</v>
      </c>
      <c r="E61" s="115">
        <v>4164</v>
      </c>
      <c r="F61" s="114">
        <v>4159</v>
      </c>
      <c r="G61" s="114">
        <v>4187</v>
      </c>
      <c r="H61" s="114">
        <v>4025</v>
      </c>
      <c r="I61" s="140">
        <v>4076</v>
      </c>
      <c r="J61" s="115">
        <v>88</v>
      </c>
      <c r="K61" s="116">
        <v>2.1589793915603535</v>
      </c>
    </row>
    <row r="62" spans="1:11" ht="14.1" customHeight="1" x14ac:dyDescent="0.2">
      <c r="A62" s="306" t="s">
        <v>292</v>
      </c>
      <c r="B62" s="307" t="s">
        <v>293</v>
      </c>
      <c r="C62" s="308"/>
      <c r="D62" s="113">
        <v>4.800345615009566</v>
      </c>
      <c r="E62" s="115">
        <v>7778</v>
      </c>
      <c r="F62" s="114">
        <v>7869</v>
      </c>
      <c r="G62" s="114">
        <v>7841</v>
      </c>
      <c r="H62" s="114">
        <v>7804</v>
      </c>
      <c r="I62" s="140">
        <v>7873</v>
      </c>
      <c r="J62" s="115">
        <v>-95</v>
      </c>
      <c r="K62" s="116">
        <v>-1.2066556585799568</v>
      </c>
    </row>
    <row r="63" spans="1:11" ht="14.1" customHeight="1" x14ac:dyDescent="0.2">
      <c r="A63" s="306"/>
      <c r="B63" s="307" t="s">
        <v>294</v>
      </c>
      <c r="C63" s="308"/>
      <c r="D63" s="113">
        <v>4.1609578473122264</v>
      </c>
      <c r="E63" s="115">
        <v>6742</v>
      </c>
      <c r="F63" s="114">
        <v>6823</v>
      </c>
      <c r="G63" s="114">
        <v>6816</v>
      </c>
      <c r="H63" s="114">
        <v>6815</v>
      </c>
      <c r="I63" s="140">
        <v>6893</v>
      </c>
      <c r="J63" s="115">
        <v>-151</v>
      </c>
      <c r="K63" s="116">
        <v>-2.1906281735093573</v>
      </c>
    </row>
    <row r="64" spans="1:11" ht="14.1" customHeight="1" x14ac:dyDescent="0.2">
      <c r="A64" s="306" t="s">
        <v>295</v>
      </c>
      <c r="B64" s="307" t="s">
        <v>296</v>
      </c>
      <c r="C64" s="308"/>
      <c r="D64" s="113">
        <v>1.3553045732271802</v>
      </c>
      <c r="E64" s="115">
        <v>2196</v>
      </c>
      <c r="F64" s="114">
        <v>2173</v>
      </c>
      <c r="G64" s="114">
        <v>2145</v>
      </c>
      <c r="H64" s="114">
        <v>2130</v>
      </c>
      <c r="I64" s="140">
        <v>2137</v>
      </c>
      <c r="J64" s="115">
        <v>59</v>
      </c>
      <c r="K64" s="116">
        <v>2.7608797379503978</v>
      </c>
    </row>
    <row r="65" spans="1:11" ht="14.1" customHeight="1" x14ac:dyDescent="0.2">
      <c r="A65" s="306" t="s">
        <v>297</v>
      </c>
      <c r="B65" s="307" t="s">
        <v>298</v>
      </c>
      <c r="C65" s="308"/>
      <c r="D65" s="113">
        <v>1.1689193359254459</v>
      </c>
      <c r="E65" s="115">
        <v>1894</v>
      </c>
      <c r="F65" s="114">
        <v>1884</v>
      </c>
      <c r="G65" s="114">
        <v>1869</v>
      </c>
      <c r="H65" s="114">
        <v>1856</v>
      </c>
      <c r="I65" s="140">
        <v>1845</v>
      </c>
      <c r="J65" s="115">
        <v>49</v>
      </c>
      <c r="K65" s="116">
        <v>2.6558265582655824</v>
      </c>
    </row>
    <row r="66" spans="1:11" ht="14.1" customHeight="1" x14ac:dyDescent="0.2">
      <c r="A66" s="306">
        <v>82</v>
      </c>
      <c r="B66" s="307" t="s">
        <v>299</v>
      </c>
      <c r="C66" s="308"/>
      <c r="D66" s="113">
        <v>3.4110967104857126</v>
      </c>
      <c r="E66" s="115">
        <v>5527</v>
      </c>
      <c r="F66" s="114">
        <v>5562</v>
      </c>
      <c r="G66" s="114">
        <v>5545</v>
      </c>
      <c r="H66" s="114">
        <v>5458</v>
      </c>
      <c r="I66" s="140">
        <v>5509</v>
      </c>
      <c r="J66" s="115">
        <v>18</v>
      </c>
      <c r="K66" s="116">
        <v>0.3267380649845707</v>
      </c>
    </row>
    <row r="67" spans="1:11" ht="14.1" customHeight="1" x14ac:dyDescent="0.2">
      <c r="A67" s="306" t="s">
        <v>300</v>
      </c>
      <c r="B67" s="307" t="s">
        <v>301</v>
      </c>
      <c r="C67" s="308"/>
      <c r="D67" s="113">
        <v>1.9632166882676048</v>
      </c>
      <c r="E67" s="115">
        <v>3181</v>
      </c>
      <c r="F67" s="114">
        <v>3184</v>
      </c>
      <c r="G67" s="114">
        <v>3152</v>
      </c>
      <c r="H67" s="114">
        <v>3163</v>
      </c>
      <c r="I67" s="140">
        <v>3181</v>
      </c>
      <c r="J67" s="115">
        <v>0</v>
      </c>
      <c r="K67" s="116">
        <v>0</v>
      </c>
    </row>
    <row r="68" spans="1:11" ht="14.1" customHeight="1" x14ac:dyDescent="0.2">
      <c r="A68" s="306" t="s">
        <v>302</v>
      </c>
      <c r="B68" s="307" t="s">
        <v>303</v>
      </c>
      <c r="C68" s="308"/>
      <c r="D68" s="113">
        <v>0.73443189532802566</v>
      </c>
      <c r="E68" s="115">
        <v>1190</v>
      </c>
      <c r="F68" s="114">
        <v>1215</v>
      </c>
      <c r="G68" s="114">
        <v>1222</v>
      </c>
      <c r="H68" s="114">
        <v>1184</v>
      </c>
      <c r="I68" s="140">
        <v>1220</v>
      </c>
      <c r="J68" s="115">
        <v>-30</v>
      </c>
      <c r="K68" s="116">
        <v>-2.459016393442623</v>
      </c>
    </row>
    <row r="69" spans="1:11" ht="14.1" customHeight="1" x14ac:dyDescent="0.2">
      <c r="A69" s="306">
        <v>83</v>
      </c>
      <c r="B69" s="307" t="s">
        <v>304</v>
      </c>
      <c r="C69" s="308"/>
      <c r="D69" s="113">
        <v>6.1612047151762015</v>
      </c>
      <c r="E69" s="115">
        <v>9983</v>
      </c>
      <c r="F69" s="114">
        <v>9837</v>
      </c>
      <c r="G69" s="114">
        <v>9815</v>
      </c>
      <c r="H69" s="114">
        <v>9281</v>
      </c>
      <c r="I69" s="140">
        <v>9533</v>
      </c>
      <c r="J69" s="115">
        <v>450</v>
      </c>
      <c r="K69" s="116">
        <v>4.7204447707961821</v>
      </c>
    </row>
    <row r="70" spans="1:11" ht="14.1" customHeight="1" x14ac:dyDescent="0.2">
      <c r="A70" s="306" t="s">
        <v>305</v>
      </c>
      <c r="B70" s="307" t="s">
        <v>306</v>
      </c>
      <c r="C70" s="308"/>
      <c r="D70" s="113">
        <v>5.0570881935444056</v>
      </c>
      <c r="E70" s="115">
        <v>8194</v>
      </c>
      <c r="F70" s="114">
        <v>8135</v>
      </c>
      <c r="G70" s="114">
        <v>8087</v>
      </c>
      <c r="H70" s="114">
        <v>7582</v>
      </c>
      <c r="I70" s="140">
        <v>7847</v>
      </c>
      <c r="J70" s="115">
        <v>347</v>
      </c>
      <c r="K70" s="116">
        <v>4.4220721294762333</v>
      </c>
    </row>
    <row r="71" spans="1:11" ht="14.1" customHeight="1" x14ac:dyDescent="0.2">
      <c r="A71" s="306"/>
      <c r="B71" s="307" t="s">
        <v>307</v>
      </c>
      <c r="C71" s="308"/>
      <c r="D71" s="113">
        <v>2.7457878170709127</v>
      </c>
      <c r="E71" s="115">
        <v>4449</v>
      </c>
      <c r="F71" s="114">
        <v>4436</v>
      </c>
      <c r="G71" s="114">
        <v>4423</v>
      </c>
      <c r="H71" s="114">
        <v>4276</v>
      </c>
      <c r="I71" s="140">
        <v>4285</v>
      </c>
      <c r="J71" s="115">
        <v>164</v>
      </c>
      <c r="K71" s="116">
        <v>3.8273045507584595</v>
      </c>
    </row>
    <row r="72" spans="1:11" ht="14.1" customHeight="1" x14ac:dyDescent="0.2">
      <c r="A72" s="306">
        <v>84</v>
      </c>
      <c r="B72" s="307" t="s">
        <v>308</v>
      </c>
      <c r="C72" s="308"/>
      <c r="D72" s="113">
        <v>1.5151515151515151</v>
      </c>
      <c r="E72" s="115">
        <v>2455</v>
      </c>
      <c r="F72" s="114">
        <v>2441</v>
      </c>
      <c r="G72" s="114">
        <v>2394</v>
      </c>
      <c r="H72" s="114">
        <v>2318</v>
      </c>
      <c r="I72" s="140">
        <v>2288</v>
      </c>
      <c r="J72" s="115">
        <v>167</v>
      </c>
      <c r="K72" s="116">
        <v>7.2989510489510492</v>
      </c>
    </row>
    <row r="73" spans="1:11" ht="14.1" customHeight="1" x14ac:dyDescent="0.2">
      <c r="A73" s="306" t="s">
        <v>309</v>
      </c>
      <c r="B73" s="307" t="s">
        <v>310</v>
      </c>
      <c r="C73" s="308"/>
      <c r="D73" s="113">
        <v>0.4289329136579646</v>
      </c>
      <c r="E73" s="115">
        <v>695</v>
      </c>
      <c r="F73" s="114">
        <v>695</v>
      </c>
      <c r="G73" s="114">
        <v>681</v>
      </c>
      <c r="H73" s="114">
        <v>646</v>
      </c>
      <c r="I73" s="140">
        <v>657</v>
      </c>
      <c r="J73" s="115">
        <v>38</v>
      </c>
      <c r="K73" s="116">
        <v>5.7838660578386607</v>
      </c>
    </row>
    <row r="74" spans="1:11" ht="14.1" customHeight="1" x14ac:dyDescent="0.2">
      <c r="A74" s="306" t="s">
        <v>311</v>
      </c>
      <c r="B74" s="307" t="s">
        <v>312</v>
      </c>
      <c r="C74" s="308"/>
      <c r="D74" s="113">
        <v>0.27155465037338766</v>
      </c>
      <c r="E74" s="115">
        <v>440</v>
      </c>
      <c r="F74" s="114">
        <v>468</v>
      </c>
      <c r="G74" s="114">
        <v>457</v>
      </c>
      <c r="H74" s="114">
        <v>452</v>
      </c>
      <c r="I74" s="140">
        <v>471</v>
      </c>
      <c r="J74" s="115">
        <v>-31</v>
      </c>
      <c r="K74" s="116">
        <v>-6.5817409766454356</v>
      </c>
    </row>
    <row r="75" spans="1:11" ht="14.1" customHeight="1" x14ac:dyDescent="0.2">
      <c r="A75" s="306" t="s">
        <v>313</v>
      </c>
      <c r="B75" s="307" t="s">
        <v>314</v>
      </c>
      <c r="C75" s="308"/>
      <c r="D75" s="113">
        <v>0.36659877800407331</v>
      </c>
      <c r="E75" s="115">
        <v>594</v>
      </c>
      <c r="F75" s="114">
        <v>571</v>
      </c>
      <c r="G75" s="114">
        <v>532</v>
      </c>
      <c r="H75" s="114">
        <v>515</v>
      </c>
      <c r="I75" s="140">
        <v>494</v>
      </c>
      <c r="J75" s="115">
        <v>100</v>
      </c>
      <c r="K75" s="116">
        <v>20.242914979757085</v>
      </c>
    </row>
    <row r="76" spans="1:11" ht="14.1" customHeight="1" x14ac:dyDescent="0.2">
      <c r="A76" s="306">
        <v>91</v>
      </c>
      <c r="B76" s="307" t="s">
        <v>315</v>
      </c>
      <c r="C76" s="308"/>
      <c r="D76" s="113">
        <v>0.25057088193544408</v>
      </c>
      <c r="E76" s="115">
        <v>406</v>
      </c>
      <c r="F76" s="114">
        <v>396</v>
      </c>
      <c r="G76" s="114">
        <v>397</v>
      </c>
      <c r="H76" s="114">
        <v>372</v>
      </c>
      <c r="I76" s="140">
        <v>375</v>
      </c>
      <c r="J76" s="115">
        <v>31</v>
      </c>
      <c r="K76" s="116">
        <v>8.2666666666666675</v>
      </c>
    </row>
    <row r="77" spans="1:11" ht="14.1" customHeight="1" x14ac:dyDescent="0.2">
      <c r="A77" s="306">
        <v>92</v>
      </c>
      <c r="B77" s="307" t="s">
        <v>316</v>
      </c>
      <c r="C77" s="308"/>
      <c r="D77" s="113">
        <v>1.4441770042584707</v>
      </c>
      <c r="E77" s="115">
        <v>2340</v>
      </c>
      <c r="F77" s="114">
        <v>2339</v>
      </c>
      <c r="G77" s="114">
        <v>2290</v>
      </c>
      <c r="H77" s="114">
        <v>2274</v>
      </c>
      <c r="I77" s="140">
        <v>2331</v>
      </c>
      <c r="J77" s="115">
        <v>9</v>
      </c>
      <c r="K77" s="116">
        <v>0.38610038610038611</v>
      </c>
    </row>
    <row r="78" spans="1:11" ht="14.1" customHeight="1" x14ac:dyDescent="0.2">
      <c r="A78" s="306">
        <v>93</v>
      </c>
      <c r="B78" s="307" t="s">
        <v>317</v>
      </c>
      <c r="C78" s="308"/>
      <c r="D78" s="113">
        <v>0.15922977226439547</v>
      </c>
      <c r="E78" s="115">
        <v>258</v>
      </c>
      <c r="F78" s="114">
        <v>265</v>
      </c>
      <c r="G78" s="114">
        <v>283</v>
      </c>
      <c r="H78" s="114">
        <v>275</v>
      </c>
      <c r="I78" s="140">
        <v>265</v>
      </c>
      <c r="J78" s="115">
        <v>-7</v>
      </c>
      <c r="K78" s="116">
        <v>-2.641509433962264</v>
      </c>
    </row>
    <row r="79" spans="1:11" ht="14.1" customHeight="1" x14ac:dyDescent="0.2">
      <c r="A79" s="306">
        <v>94</v>
      </c>
      <c r="B79" s="307" t="s">
        <v>318</v>
      </c>
      <c r="C79" s="308"/>
      <c r="D79" s="113">
        <v>0.38387952848237983</v>
      </c>
      <c r="E79" s="115">
        <v>622</v>
      </c>
      <c r="F79" s="114">
        <v>587</v>
      </c>
      <c r="G79" s="114">
        <v>640</v>
      </c>
      <c r="H79" s="114">
        <v>659</v>
      </c>
      <c r="I79" s="140">
        <v>627</v>
      </c>
      <c r="J79" s="115">
        <v>-5</v>
      </c>
      <c r="K79" s="116">
        <v>-0.79744816586921852</v>
      </c>
    </row>
    <row r="80" spans="1:11" ht="14.1" customHeight="1" x14ac:dyDescent="0.2">
      <c r="A80" s="306" t="s">
        <v>319</v>
      </c>
      <c r="B80" s="307" t="s">
        <v>320</v>
      </c>
      <c r="C80" s="308"/>
      <c r="D80" s="113">
        <v>5.5545269394556562E-3</v>
      </c>
      <c r="E80" s="115">
        <v>9</v>
      </c>
      <c r="F80" s="114">
        <v>8</v>
      </c>
      <c r="G80" s="114">
        <v>8</v>
      </c>
      <c r="H80" s="114">
        <v>7</v>
      </c>
      <c r="I80" s="140">
        <v>7</v>
      </c>
      <c r="J80" s="115">
        <v>2</v>
      </c>
      <c r="K80" s="116">
        <v>28.571428571428573</v>
      </c>
    </row>
    <row r="81" spans="1:11" ht="14.1" customHeight="1" x14ac:dyDescent="0.2">
      <c r="A81" s="310" t="s">
        <v>321</v>
      </c>
      <c r="B81" s="311" t="s">
        <v>224</v>
      </c>
      <c r="C81" s="312"/>
      <c r="D81" s="125">
        <v>1.4145528605813737</v>
      </c>
      <c r="E81" s="143">
        <v>2292</v>
      </c>
      <c r="F81" s="144">
        <v>2308</v>
      </c>
      <c r="G81" s="144">
        <v>2320</v>
      </c>
      <c r="H81" s="144">
        <v>2279</v>
      </c>
      <c r="I81" s="145">
        <v>2302</v>
      </c>
      <c r="J81" s="143">
        <v>-10</v>
      </c>
      <c r="K81" s="146">
        <v>-0.43440486533449174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35983</v>
      </c>
      <c r="E12" s="114">
        <v>38300</v>
      </c>
      <c r="F12" s="114">
        <v>38906</v>
      </c>
      <c r="G12" s="114">
        <v>39098</v>
      </c>
      <c r="H12" s="140">
        <v>37209</v>
      </c>
      <c r="I12" s="115">
        <v>-1226</v>
      </c>
      <c r="J12" s="116">
        <v>-3.2949017710768902</v>
      </c>
      <c r="K12"/>
      <c r="L12"/>
      <c r="M12"/>
      <c r="N12"/>
      <c r="O12"/>
      <c r="P12"/>
    </row>
    <row r="13" spans="1:16" s="110" customFormat="1" ht="14.45" customHeight="1" x14ac:dyDescent="0.2">
      <c r="A13" s="120" t="s">
        <v>105</v>
      </c>
      <c r="B13" s="119" t="s">
        <v>106</v>
      </c>
      <c r="C13" s="113">
        <v>42.717394325097963</v>
      </c>
      <c r="D13" s="115">
        <v>15371</v>
      </c>
      <c r="E13" s="114">
        <v>16231</v>
      </c>
      <c r="F13" s="114">
        <v>16462</v>
      </c>
      <c r="G13" s="114">
        <v>16492</v>
      </c>
      <c r="H13" s="140">
        <v>15675</v>
      </c>
      <c r="I13" s="115">
        <v>-304</v>
      </c>
      <c r="J13" s="116">
        <v>-1.9393939393939394</v>
      </c>
      <c r="K13"/>
      <c r="L13"/>
      <c r="M13"/>
      <c r="N13"/>
      <c r="O13"/>
      <c r="P13"/>
    </row>
    <row r="14" spans="1:16" s="110" customFormat="1" ht="14.45" customHeight="1" x14ac:dyDescent="0.2">
      <c r="A14" s="120"/>
      <c r="B14" s="119" t="s">
        <v>107</v>
      </c>
      <c r="C14" s="113">
        <v>57.282605674902037</v>
      </c>
      <c r="D14" s="115">
        <v>20612</v>
      </c>
      <c r="E14" s="114">
        <v>22069</v>
      </c>
      <c r="F14" s="114">
        <v>22444</v>
      </c>
      <c r="G14" s="114">
        <v>22606</v>
      </c>
      <c r="H14" s="140">
        <v>21534</v>
      </c>
      <c r="I14" s="115">
        <v>-922</v>
      </c>
      <c r="J14" s="116">
        <v>-4.2816011888176835</v>
      </c>
      <c r="K14"/>
      <c r="L14"/>
      <c r="M14"/>
      <c r="N14"/>
      <c r="O14"/>
      <c r="P14"/>
    </row>
    <row r="15" spans="1:16" s="110" customFormat="1" ht="14.45" customHeight="1" x14ac:dyDescent="0.2">
      <c r="A15" s="118" t="s">
        <v>105</v>
      </c>
      <c r="B15" s="121" t="s">
        <v>108</v>
      </c>
      <c r="C15" s="113">
        <v>18.555984770586111</v>
      </c>
      <c r="D15" s="115">
        <v>6677</v>
      </c>
      <c r="E15" s="114">
        <v>7312</v>
      </c>
      <c r="F15" s="114">
        <v>7368</v>
      </c>
      <c r="G15" s="114">
        <v>7807</v>
      </c>
      <c r="H15" s="140">
        <v>6947</v>
      </c>
      <c r="I15" s="115">
        <v>-270</v>
      </c>
      <c r="J15" s="116">
        <v>-3.8865697423348209</v>
      </c>
      <c r="K15"/>
      <c r="L15"/>
      <c r="M15"/>
      <c r="N15"/>
      <c r="O15"/>
      <c r="P15"/>
    </row>
    <row r="16" spans="1:16" s="110" customFormat="1" ht="14.45" customHeight="1" x14ac:dyDescent="0.2">
      <c r="A16" s="118"/>
      <c r="B16" s="121" t="s">
        <v>109</v>
      </c>
      <c r="C16" s="113">
        <v>46.096767918183588</v>
      </c>
      <c r="D16" s="115">
        <v>16587</v>
      </c>
      <c r="E16" s="114">
        <v>17797</v>
      </c>
      <c r="F16" s="114">
        <v>18049</v>
      </c>
      <c r="G16" s="114">
        <v>17952</v>
      </c>
      <c r="H16" s="140">
        <v>17424</v>
      </c>
      <c r="I16" s="115">
        <v>-837</v>
      </c>
      <c r="J16" s="116">
        <v>-4.803719008264463</v>
      </c>
      <c r="K16"/>
      <c r="L16"/>
      <c r="M16"/>
      <c r="N16"/>
      <c r="O16"/>
      <c r="P16"/>
    </row>
    <row r="17" spans="1:16" s="110" customFormat="1" ht="14.45" customHeight="1" x14ac:dyDescent="0.2">
      <c r="A17" s="118"/>
      <c r="B17" s="121" t="s">
        <v>110</v>
      </c>
      <c r="C17" s="113">
        <v>18.861684684434316</v>
      </c>
      <c r="D17" s="115">
        <v>6787</v>
      </c>
      <c r="E17" s="114">
        <v>7035</v>
      </c>
      <c r="F17" s="114">
        <v>7151</v>
      </c>
      <c r="G17" s="114">
        <v>7111</v>
      </c>
      <c r="H17" s="140">
        <v>6947</v>
      </c>
      <c r="I17" s="115">
        <v>-160</v>
      </c>
      <c r="J17" s="116">
        <v>-2.3031524399021159</v>
      </c>
      <c r="K17"/>
      <c r="L17"/>
      <c r="M17"/>
      <c r="N17"/>
      <c r="O17"/>
      <c r="P17"/>
    </row>
    <row r="18" spans="1:16" s="110" customFormat="1" ht="14.45" customHeight="1" x14ac:dyDescent="0.2">
      <c r="A18" s="120"/>
      <c r="B18" s="121" t="s">
        <v>111</v>
      </c>
      <c r="C18" s="113">
        <v>16.482783536670095</v>
      </c>
      <c r="D18" s="115">
        <v>5931</v>
      </c>
      <c r="E18" s="114">
        <v>6156</v>
      </c>
      <c r="F18" s="114">
        <v>6338</v>
      </c>
      <c r="G18" s="114">
        <v>6228</v>
      </c>
      <c r="H18" s="140">
        <v>5891</v>
      </c>
      <c r="I18" s="115">
        <v>40</v>
      </c>
      <c r="J18" s="116">
        <v>0.67900186725513501</v>
      </c>
      <c r="K18"/>
      <c r="L18"/>
      <c r="M18"/>
      <c r="N18"/>
      <c r="O18"/>
      <c r="P18"/>
    </row>
    <row r="19" spans="1:16" s="110" customFormat="1" ht="14.45" customHeight="1" x14ac:dyDescent="0.2">
      <c r="A19" s="120"/>
      <c r="B19" s="121" t="s">
        <v>112</v>
      </c>
      <c r="C19" s="113">
        <v>1.5785231915071005</v>
      </c>
      <c r="D19" s="115">
        <v>568</v>
      </c>
      <c r="E19" s="114">
        <v>592</v>
      </c>
      <c r="F19" s="114">
        <v>629</v>
      </c>
      <c r="G19" s="114">
        <v>558</v>
      </c>
      <c r="H19" s="140">
        <v>522</v>
      </c>
      <c r="I19" s="115">
        <v>46</v>
      </c>
      <c r="J19" s="116">
        <v>8.8122605363984672</v>
      </c>
      <c r="K19"/>
      <c r="L19"/>
      <c r="M19"/>
      <c r="N19"/>
      <c r="O19"/>
      <c r="P19"/>
    </row>
    <row r="20" spans="1:16" s="110" customFormat="1" ht="14.45" customHeight="1" x14ac:dyDescent="0.2">
      <c r="A20" s="120" t="s">
        <v>113</v>
      </c>
      <c r="B20" s="119" t="s">
        <v>116</v>
      </c>
      <c r="C20" s="113">
        <v>91.134702498402021</v>
      </c>
      <c r="D20" s="115">
        <v>32793</v>
      </c>
      <c r="E20" s="114">
        <v>34846</v>
      </c>
      <c r="F20" s="114">
        <v>35398</v>
      </c>
      <c r="G20" s="114">
        <v>35646</v>
      </c>
      <c r="H20" s="140">
        <v>34047</v>
      </c>
      <c r="I20" s="115">
        <v>-1254</v>
      </c>
      <c r="J20" s="116">
        <v>-3.6831438893294561</v>
      </c>
      <c r="K20"/>
      <c r="L20"/>
      <c r="M20"/>
      <c r="N20"/>
      <c r="O20"/>
      <c r="P20"/>
    </row>
    <row r="21" spans="1:16" s="110" customFormat="1" ht="14.45" customHeight="1" x14ac:dyDescent="0.2">
      <c r="A21" s="123"/>
      <c r="B21" s="124" t="s">
        <v>117</v>
      </c>
      <c r="C21" s="125">
        <v>8.6763193730372681</v>
      </c>
      <c r="D21" s="143">
        <v>3122</v>
      </c>
      <c r="E21" s="144">
        <v>3372</v>
      </c>
      <c r="F21" s="144">
        <v>3431</v>
      </c>
      <c r="G21" s="144">
        <v>3369</v>
      </c>
      <c r="H21" s="145">
        <v>3078</v>
      </c>
      <c r="I21" s="143">
        <v>44</v>
      </c>
      <c r="J21" s="146">
        <v>1.4294996751137101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505373</v>
      </c>
      <c r="E23" s="114">
        <v>529374</v>
      </c>
      <c r="F23" s="114">
        <v>531823</v>
      </c>
      <c r="G23" s="114">
        <v>535052</v>
      </c>
      <c r="H23" s="140">
        <v>521459</v>
      </c>
      <c r="I23" s="115">
        <v>-16086</v>
      </c>
      <c r="J23" s="116">
        <v>-3.0848062839072679</v>
      </c>
      <c r="K23"/>
      <c r="L23"/>
      <c r="M23"/>
      <c r="N23"/>
      <c r="O23"/>
      <c r="P23"/>
    </row>
    <row r="24" spans="1:16" s="110" customFormat="1" ht="14.45" customHeight="1" x14ac:dyDescent="0.2">
      <c r="A24" s="120" t="s">
        <v>105</v>
      </c>
      <c r="B24" s="119" t="s">
        <v>106</v>
      </c>
      <c r="C24" s="113">
        <v>43.289016231575488</v>
      </c>
      <c r="D24" s="115">
        <v>218771</v>
      </c>
      <c r="E24" s="114">
        <v>228259</v>
      </c>
      <c r="F24" s="114">
        <v>229326</v>
      </c>
      <c r="G24" s="114">
        <v>229797</v>
      </c>
      <c r="H24" s="140">
        <v>223476</v>
      </c>
      <c r="I24" s="115">
        <v>-4705</v>
      </c>
      <c r="J24" s="116">
        <v>-2.1053714940306789</v>
      </c>
      <c r="K24"/>
      <c r="L24"/>
      <c r="M24"/>
      <c r="N24"/>
      <c r="O24"/>
      <c r="P24"/>
    </row>
    <row r="25" spans="1:16" s="110" customFormat="1" ht="14.45" customHeight="1" x14ac:dyDescent="0.2">
      <c r="A25" s="120"/>
      <c r="B25" s="119" t="s">
        <v>107</v>
      </c>
      <c r="C25" s="113">
        <v>56.710983768424512</v>
      </c>
      <c r="D25" s="115">
        <v>286602</v>
      </c>
      <c r="E25" s="114">
        <v>301115</v>
      </c>
      <c r="F25" s="114">
        <v>302497</v>
      </c>
      <c r="G25" s="114">
        <v>305255</v>
      </c>
      <c r="H25" s="140">
        <v>297983</v>
      </c>
      <c r="I25" s="115">
        <v>-11381</v>
      </c>
      <c r="J25" s="116">
        <v>-3.8193453988985948</v>
      </c>
      <c r="K25"/>
      <c r="L25"/>
      <c r="M25"/>
      <c r="N25"/>
      <c r="O25"/>
      <c r="P25"/>
    </row>
    <row r="26" spans="1:16" s="110" customFormat="1" ht="14.45" customHeight="1" x14ac:dyDescent="0.2">
      <c r="A26" s="118" t="s">
        <v>105</v>
      </c>
      <c r="B26" s="121" t="s">
        <v>108</v>
      </c>
      <c r="C26" s="113">
        <v>18.844497034863359</v>
      </c>
      <c r="D26" s="115">
        <v>95235</v>
      </c>
      <c r="E26" s="114">
        <v>101454</v>
      </c>
      <c r="F26" s="114">
        <v>102065</v>
      </c>
      <c r="G26" s="114">
        <v>106134</v>
      </c>
      <c r="H26" s="140">
        <v>98938</v>
      </c>
      <c r="I26" s="115">
        <v>-3703</v>
      </c>
      <c r="J26" s="116">
        <v>-3.7427479835856801</v>
      </c>
      <c r="K26"/>
      <c r="L26"/>
      <c r="M26"/>
      <c r="N26"/>
      <c r="O26"/>
      <c r="P26"/>
    </row>
    <row r="27" spans="1:16" s="110" customFormat="1" ht="14.45" customHeight="1" x14ac:dyDescent="0.2">
      <c r="A27" s="118"/>
      <c r="B27" s="121" t="s">
        <v>109</v>
      </c>
      <c r="C27" s="113">
        <v>47.417254186511748</v>
      </c>
      <c r="D27" s="115">
        <v>239634</v>
      </c>
      <c r="E27" s="114">
        <v>252913</v>
      </c>
      <c r="F27" s="114">
        <v>253649</v>
      </c>
      <c r="G27" s="114">
        <v>254666</v>
      </c>
      <c r="H27" s="140">
        <v>251793</v>
      </c>
      <c r="I27" s="115">
        <v>-12159</v>
      </c>
      <c r="J27" s="116">
        <v>-4.8289666511777529</v>
      </c>
      <c r="K27"/>
      <c r="L27"/>
      <c r="M27"/>
      <c r="N27"/>
      <c r="O27"/>
      <c r="P27"/>
    </row>
    <row r="28" spans="1:16" s="110" customFormat="1" ht="14.45" customHeight="1" x14ac:dyDescent="0.2">
      <c r="A28" s="118"/>
      <c r="B28" s="121" t="s">
        <v>110</v>
      </c>
      <c r="C28" s="113">
        <v>17.960001820437579</v>
      </c>
      <c r="D28" s="115">
        <v>90765</v>
      </c>
      <c r="E28" s="114">
        <v>93263</v>
      </c>
      <c r="F28" s="114">
        <v>93929</v>
      </c>
      <c r="G28" s="114">
        <v>93502</v>
      </c>
      <c r="H28" s="140">
        <v>92383</v>
      </c>
      <c r="I28" s="115">
        <v>-1618</v>
      </c>
      <c r="J28" s="116">
        <v>-1.7514044791790697</v>
      </c>
      <c r="K28"/>
      <c r="L28"/>
      <c r="M28"/>
      <c r="N28"/>
      <c r="O28"/>
      <c r="P28"/>
    </row>
    <row r="29" spans="1:16" s="110" customFormat="1" ht="14.45" customHeight="1" x14ac:dyDescent="0.2">
      <c r="A29" s="118"/>
      <c r="B29" s="121" t="s">
        <v>111</v>
      </c>
      <c r="C29" s="113">
        <v>15.777653337238039</v>
      </c>
      <c r="D29" s="115">
        <v>79736</v>
      </c>
      <c r="E29" s="114">
        <v>81742</v>
      </c>
      <c r="F29" s="114">
        <v>82179</v>
      </c>
      <c r="G29" s="114">
        <v>80750</v>
      </c>
      <c r="H29" s="140">
        <v>78344</v>
      </c>
      <c r="I29" s="115">
        <v>1392</v>
      </c>
      <c r="J29" s="116">
        <v>1.7767793321760441</v>
      </c>
      <c r="K29"/>
      <c r="L29"/>
      <c r="M29"/>
      <c r="N29"/>
      <c r="O29"/>
      <c r="P29"/>
    </row>
    <row r="30" spans="1:16" s="110" customFormat="1" ht="14.45" customHeight="1" x14ac:dyDescent="0.2">
      <c r="A30" s="120"/>
      <c r="B30" s="121" t="s">
        <v>112</v>
      </c>
      <c r="C30" s="113">
        <v>1.5469761938211974</v>
      </c>
      <c r="D30" s="115">
        <v>7818</v>
      </c>
      <c r="E30" s="114">
        <v>8058</v>
      </c>
      <c r="F30" s="114">
        <v>8265</v>
      </c>
      <c r="G30" s="114">
        <v>7174</v>
      </c>
      <c r="H30" s="140">
        <v>6849</v>
      </c>
      <c r="I30" s="115">
        <v>969</v>
      </c>
      <c r="J30" s="116">
        <v>14.148050810337276</v>
      </c>
      <c r="K30"/>
      <c r="L30"/>
      <c r="M30"/>
      <c r="N30"/>
      <c r="O30"/>
      <c r="P30"/>
    </row>
    <row r="31" spans="1:16" s="110" customFormat="1" ht="14.45" customHeight="1" x14ac:dyDescent="0.2">
      <c r="A31" s="120" t="s">
        <v>113</v>
      </c>
      <c r="B31" s="119" t="s">
        <v>116</v>
      </c>
      <c r="C31" s="113">
        <v>89.446606763717099</v>
      </c>
      <c r="D31" s="115">
        <v>452039</v>
      </c>
      <c r="E31" s="114">
        <v>473048</v>
      </c>
      <c r="F31" s="114">
        <v>475860</v>
      </c>
      <c r="G31" s="114">
        <v>478869</v>
      </c>
      <c r="H31" s="140">
        <v>467401</v>
      </c>
      <c r="I31" s="115">
        <v>-15362</v>
      </c>
      <c r="J31" s="116">
        <v>-3.2866853087605716</v>
      </c>
      <c r="K31"/>
      <c r="L31"/>
      <c r="M31"/>
      <c r="N31"/>
      <c r="O31"/>
      <c r="P31"/>
    </row>
    <row r="32" spans="1:16" s="110" customFormat="1" ht="14.45" customHeight="1" x14ac:dyDescent="0.2">
      <c r="A32" s="123"/>
      <c r="B32" s="124" t="s">
        <v>117</v>
      </c>
      <c r="C32" s="125">
        <v>10.305259679484262</v>
      </c>
      <c r="D32" s="143">
        <v>52080</v>
      </c>
      <c r="E32" s="144">
        <v>55016</v>
      </c>
      <c r="F32" s="144">
        <v>54689</v>
      </c>
      <c r="G32" s="144">
        <v>54821</v>
      </c>
      <c r="H32" s="145">
        <v>52717</v>
      </c>
      <c r="I32" s="143">
        <v>-637</v>
      </c>
      <c r="J32" s="146">
        <v>-1.2083388660204488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34651</v>
      </c>
      <c r="E56" s="114">
        <v>37111</v>
      </c>
      <c r="F56" s="114">
        <v>37475</v>
      </c>
      <c r="G56" s="114">
        <v>37938</v>
      </c>
      <c r="H56" s="140">
        <v>36274</v>
      </c>
      <c r="I56" s="115">
        <v>-1623</v>
      </c>
      <c r="J56" s="116">
        <v>-4.4742790979765124</v>
      </c>
      <c r="K56"/>
      <c r="L56"/>
      <c r="M56"/>
      <c r="N56"/>
      <c r="O56"/>
      <c r="P56"/>
    </row>
    <row r="57" spans="1:16" s="110" customFormat="1" ht="14.45" customHeight="1" x14ac:dyDescent="0.2">
      <c r="A57" s="120" t="s">
        <v>105</v>
      </c>
      <c r="B57" s="119" t="s">
        <v>106</v>
      </c>
      <c r="C57" s="113">
        <v>41.825632737871921</v>
      </c>
      <c r="D57" s="115">
        <v>14493</v>
      </c>
      <c r="E57" s="114">
        <v>15435</v>
      </c>
      <c r="F57" s="114">
        <v>15550</v>
      </c>
      <c r="G57" s="114">
        <v>15730</v>
      </c>
      <c r="H57" s="140">
        <v>15038</v>
      </c>
      <c r="I57" s="115">
        <v>-545</v>
      </c>
      <c r="J57" s="116">
        <v>-3.6241521478920071</v>
      </c>
    </row>
    <row r="58" spans="1:16" s="110" customFormat="1" ht="14.45" customHeight="1" x14ac:dyDescent="0.2">
      <c r="A58" s="120"/>
      <c r="B58" s="119" t="s">
        <v>107</v>
      </c>
      <c r="C58" s="113">
        <v>58.174367262128079</v>
      </c>
      <c r="D58" s="115">
        <v>20158</v>
      </c>
      <c r="E58" s="114">
        <v>21676</v>
      </c>
      <c r="F58" s="114">
        <v>21925</v>
      </c>
      <c r="G58" s="114">
        <v>22208</v>
      </c>
      <c r="H58" s="140">
        <v>21236</v>
      </c>
      <c r="I58" s="115">
        <v>-1078</v>
      </c>
      <c r="J58" s="116">
        <v>-5.0762855528348085</v>
      </c>
    </row>
    <row r="59" spans="1:16" s="110" customFormat="1" ht="14.45" customHeight="1" x14ac:dyDescent="0.2">
      <c r="A59" s="118" t="s">
        <v>105</v>
      </c>
      <c r="B59" s="121" t="s">
        <v>108</v>
      </c>
      <c r="C59" s="113">
        <v>18.120689157600069</v>
      </c>
      <c r="D59" s="115">
        <v>6279</v>
      </c>
      <c r="E59" s="114">
        <v>6901</v>
      </c>
      <c r="F59" s="114">
        <v>6937</v>
      </c>
      <c r="G59" s="114">
        <v>7449</v>
      </c>
      <c r="H59" s="140">
        <v>6701</v>
      </c>
      <c r="I59" s="115">
        <v>-422</v>
      </c>
      <c r="J59" s="116">
        <v>-6.2975675272347411</v>
      </c>
    </row>
    <row r="60" spans="1:16" s="110" customFormat="1" ht="14.45" customHeight="1" x14ac:dyDescent="0.2">
      <c r="A60" s="118"/>
      <c r="B60" s="121" t="s">
        <v>109</v>
      </c>
      <c r="C60" s="113">
        <v>45.808201783498312</v>
      </c>
      <c r="D60" s="115">
        <v>15873</v>
      </c>
      <c r="E60" s="114">
        <v>17198</v>
      </c>
      <c r="F60" s="114">
        <v>17266</v>
      </c>
      <c r="G60" s="114">
        <v>17292</v>
      </c>
      <c r="H60" s="140">
        <v>16893</v>
      </c>
      <c r="I60" s="115">
        <v>-1020</v>
      </c>
      <c r="J60" s="116">
        <v>-6.0380039069437048</v>
      </c>
    </row>
    <row r="61" spans="1:16" s="110" customFormat="1" ht="14.45" customHeight="1" x14ac:dyDescent="0.2">
      <c r="A61" s="118"/>
      <c r="B61" s="121" t="s">
        <v>110</v>
      </c>
      <c r="C61" s="113">
        <v>18.937404403913305</v>
      </c>
      <c r="D61" s="115">
        <v>6562</v>
      </c>
      <c r="E61" s="114">
        <v>6841</v>
      </c>
      <c r="F61" s="114">
        <v>6939</v>
      </c>
      <c r="G61" s="114">
        <v>6927</v>
      </c>
      <c r="H61" s="140">
        <v>6762</v>
      </c>
      <c r="I61" s="115">
        <v>-200</v>
      </c>
      <c r="J61" s="116">
        <v>-2.9577048210588583</v>
      </c>
    </row>
    <row r="62" spans="1:16" s="110" customFormat="1" ht="14.45" customHeight="1" x14ac:dyDescent="0.2">
      <c r="A62" s="120"/>
      <c r="B62" s="121" t="s">
        <v>111</v>
      </c>
      <c r="C62" s="113">
        <v>17.130818735390033</v>
      </c>
      <c r="D62" s="115">
        <v>5936</v>
      </c>
      <c r="E62" s="114">
        <v>6171</v>
      </c>
      <c r="F62" s="114">
        <v>6333</v>
      </c>
      <c r="G62" s="114">
        <v>6270</v>
      </c>
      <c r="H62" s="140">
        <v>5918</v>
      </c>
      <c r="I62" s="115">
        <v>18</v>
      </c>
      <c r="J62" s="116">
        <v>0.3041568097330179</v>
      </c>
    </row>
    <row r="63" spans="1:16" s="110" customFormat="1" ht="14.45" customHeight="1" x14ac:dyDescent="0.2">
      <c r="A63" s="120"/>
      <c r="B63" s="121" t="s">
        <v>112</v>
      </c>
      <c r="C63" s="113">
        <v>1.5872557790539956</v>
      </c>
      <c r="D63" s="115">
        <v>550</v>
      </c>
      <c r="E63" s="114">
        <v>573</v>
      </c>
      <c r="F63" s="114">
        <v>598</v>
      </c>
      <c r="G63" s="114">
        <v>545</v>
      </c>
      <c r="H63" s="140">
        <v>498</v>
      </c>
      <c r="I63" s="115">
        <v>52</v>
      </c>
      <c r="J63" s="116">
        <v>10.441767068273093</v>
      </c>
    </row>
    <row r="64" spans="1:16" s="110" customFormat="1" ht="14.45" customHeight="1" x14ac:dyDescent="0.2">
      <c r="A64" s="120" t="s">
        <v>113</v>
      </c>
      <c r="B64" s="119" t="s">
        <v>116</v>
      </c>
      <c r="C64" s="113">
        <v>92.104123979105935</v>
      </c>
      <c r="D64" s="115">
        <v>31915</v>
      </c>
      <c r="E64" s="114">
        <v>34073</v>
      </c>
      <c r="F64" s="114">
        <v>34437</v>
      </c>
      <c r="G64" s="114">
        <v>34894</v>
      </c>
      <c r="H64" s="140">
        <v>33430</v>
      </c>
      <c r="I64" s="115">
        <v>-1515</v>
      </c>
      <c r="J64" s="116">
        <v>-4.5318576129225248</v>
      </c>
    </row>
    <row r="65" spans="1:10" s="110" customFormat="1" ht="14.45" customHeight="1" x14ac:dyDescent="0.2">
      <c r="A65" s="123"/>
      <c r="B65" s="124" t="s">
        <v>117</v>
      </c>
      <c r="C65" s="125">
        <v>7.6852038902196185</v>
      </c>
      <c r="D65" s="143">
        <v>2663</v>
      </c>
      <c r="E65" s="144">
        <v>2959</v>
      </c>
      <c r="F65" s="144">
        <v>2964</v>
      </c>
      <c r="G65" s="144">
        <v>2964</v>
      </c>
      <c r="H65" s="145">
        <v>2761</v>
      </c>
      <c r="I65" s="143">
        <v>-98</v>
      </c>
      <c r="J65" s="146">
        <v>-3.5494386091995653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35983</v>
      </c>
      <c r="G11" s="114">
        <v>38300</v>
      </c>
      <c r="H11" s="114">
        <v>38906</v>
      </c>
      <c r="I11" s="114">
        <v>39098</v>
      </c>
      <c r="J11" s="140">
        <v>37209</v>
      </c>
      <c r="K11" s="114">
        <v>-1226</v>
      </c>
      <c r="L11" s="116">
        <v>-3.2949017710768902</v>
      </c>
    </row>
    <row r="12" spans="1:17" s="110" customFormat="1" ht="24" customHeight="1" x14ac:dyDescent="0.2">
      <c r="A12" s="604" t="s">
        <v>185</v>
      </c>
      <c r="B12" s="605"/>
      <c r="C12" s="605"/>
      <c r="D12" s="606"/>
      <c r="E12" s="113">
        <v>42.717394325097963</v>
      </c>
      <c r="F12" s="115">
        <v>15371</v>
      </c>
      <c r="G12" s="114">
        <v>16231</v>
      </c>
      <c r="H12" s="114">
        <v>16462</v>
      </c>
      <c r="I12" s="114">
        <v>16492</v>
      </c>
      <c r="J12" s="140">
        <v>15675</v>
      </c>
      <c r="K12" s="114">
        <v>-304</v>
      </c>
      <c r="L12" s="116">
        <v>-1.9393939393939394</v>
      </c>
    </row>
    <row r="13" spans="1:17" s="110" customFormat="1" ht="15" customHeight="1" x14ac:dyDescent="0.2">
      <c r="A13" s="120"/>
      <c r="B13" s="612" t="s">
        <v>107</v>
      </c>
      <c r="C13" s="612"/>
      <c r="E13" s="113">
        <v>57.282605674902037</v>
      </c>
      <c r="F13" s="115">
        <v>20612</v>
      </c>
      <c r="G13" s="114">
        <v>22069</v>
      </c>
      <c r="H13" s="114">
        <v>22444</v>
      </c>
      <c r="I13" s="114">
        <v>22606</v>
      </c>
      <c r="J13" s="140">
        <v>21534</v>
      </c>
      <c r="K13" s="114">
        <v>-922</v>
      </c>
      <c r="L13" s="116">
        <v>-4.2816011888176835</v>
      </c>
    </row>
    <row r="14" spans="1:17" s="110" customFormat="1" ht="22.5" customHeight="1" x14ac:dyDescent="0.2">
      <c r="A14" s="604" t="s">
        <v>186</v>
      </c>
      <c r="B14" s="605"/>
      <c r="C14" s="605"/>
      <c r="D14" s="606"/>
      <c r="E14" s="113">
        <v>18.555984770586111</v>
      </c>
      <c r="F14" s="115">
        <v>6677</v>
      </c>
      <c r="G14" s="114">
        <v>7312</v>
      </c>
      <c r="H14" s="114">
        <v>7368</v>
      </c>
      <c r="I14" s="114">
        <v>7807</v>
      </c>
      <c r="J14" s="140">
        <v>6947</v>
      </c>
      <c r="K14" s="114">
        <v>-270</v>
      </c>
      <c r="L14" s="116">
        <v>-3.8865697423348209</v>
      </c>
    </row>
    <row r="15" spans="1:17" s="110" customFormat="1" ht="15" customHeight="1" x14ac:dyDescent="0.2">
      <c r="A15" s="120"/>
      <c r="B15" s="119"/>
      <c r="C15" s="258" t="s">
        <v>106</v>
      </c>
      <c r="E15" s="113">
        <v>48.779391942489141</v>
      </c>
      <c r="F15" s="115">
        <v>3257</v>
      </c>
      <c r="G15" s="114">
        <v>3488</v>
      </c>
      <c r="H15" s="114">
        <v>3524</v>
      </c>
      <c r="I15" s="114">
        <v>3716</v>
      </c>
      <c r="J15" s="140">
        <v>3354</v>
      </c>
      <c r="K15" s="114">
        <v>-97</v>
      </c>
      <c r="L15" s="116">
        <v>-2.8920691711389388</v>
      </c>
    </row>
    <row r="16" spans="1:17" s="110" customFormat="1" ht="15" customHeight="1" x14ac:dyDescent="0.2">
      <c r="A16" s="120"/>
      <c r="B16" s="119"/>
      <c r="C16" s="258" t="s">
        <v>107</v>
      </c>
      <c r="E16" s="113">
        <v>51.220608057510859</v>
      </c>
      <c r="F16" s="115">
        <v>3420</v>
      </c>
      <c r="G16" s="114">
        <v>3824</v>
      </c>
      <c r="H16" s="114">
        <v>3844</v>
      </c>
      <c r="I16" s="114">
        <v>4091</v>
      </c>
      <c r="J16" s="140">
        <v>3593</v>
      </c>
      <c r="K16" s="114">
        <v>-173</v>
      </c>
      <c r="L16" s="116">
        <v>-4.8149178959087111</v>
      </c>
    </row>
    <row r="17" spans="1:12" s="110" customFormat="1" ht="15" customHeight="1" x14ac:dyDescent="0.2">
      <c r="A17" s="120"/>
      <c r="B17" s="121" t="s">
        <v>109</v>
      </c>
      <c r="C17" s="258"/>
      <c r="E17" s="113">
        <v>46.096767918183588</v>
      </c>
      <c r="F17" s="115">
        <v>16587</v>
      </c>
      <c r="G17" s="114">
        <v>17797</v>
      </c>
      <c r="H17" s="114">
        <v>18049</v>
      </c>
      <c r="I17" s="114">
        <v>17952</v>
      </c>
      <c r="J17" s="140">
        <v>17424</v>
      </c>
      <c r="K17" s="114">
        <v>-837</v>
      </c>
      <c r="L17" s="116">
        <v>-4.803719008264463</v>
      </c>
    </row>
    <row r="18" spans="1:12" s="110" customFormat="1" ht="15" customHeight="1" x14ac:dyDescent="0.2">
      <c r="A18" s="120"/>
      <c r="B18" s="119"/>
      <c r="C18" s="258" t="s">
        <v>106</v>
      </c>
      <c r="E18" s="113">
        <v>40.025321034545122</v>
      </c>
      <c r="F18" s="115">
        <v>6639</v>
      </c>
      <c r="G18" s="114">
        <v>7120</v>
      </c>
      <c r="H18" s="114">
        <v>7126</v>
      </c>
      <c r="I18" s="114">
        <v>7010</v>
      </c>
      <c r="J18" s="140">
        <v>6769</v>
      </c>
      <c r="K18" s="114">
        <v>-130</v>
      </c>
      <c r="L18" s="116">
        <v>-1.9205200177278772</v>
      </c>
    </row>
    <row r="19" spans="1:12" s="110" customFormat="1" ht="15" customHeight="1" x14ac:dyDescent="0.2">
      <c r="A19" s="120"/>
      <c r="B19" s="119"/>
      <c r="C19" s="258" t="s">
        <v>107</v>
      </c>
      <c r="E19" s="113">
        <v>59.974678965454878</v>
      </c>
      <c r="F19" s="115">
        <v>9948</v>
      </c>
      <c r="G19" s="114">
        <v>10677</v>
      </c>
      <c r="H19" s="114">
        <v>10923</v>
      </c>
      <c r="I19" s="114">
        <v>10942</v>
      </c>
      <c r="J19" s="140">
        <v>10655</v>
      </c>
      <c r="K19" s="114">
        <v>-707</v>
      </c>
      <c r="L19" s="116">
        <v>-6.6353824495542</v>
      </c>
    </row>
    <row r="20" spans="1:12" s="110" customFormat="1" ht="15" customHeight="1" x14ac:dyDescent="0.2">
      <c r="A20" s="120"/>
      <c r="B20" s="121" t="s">
        <v>110</v>
      </c>
      <c r="C20" s="258"/>
      <c r="E20" s="113">
        <v>18.861684684434316</v>
      </c>
      <c r="F20" s="115">
        <v>6787</v>
      </c>
      <c r="G20" s="114">
        <v>7035</v>
      </c>
      <c r="H20" s="114">
        <v>7151</v>
      </c>
      <c r="I20" s="114">
        <v>7111</v>
      </c>
      <c r="J20" s="140">
        <v>6947</v>
      </c>
      <c r="K20" s="114">
        <v>-160</v>
      </c>
      <c r="L20" s="116">
        <v>-2.3031524399021159</v>
      </c>
    </row>
    <row r="21" spans="1:12" s="110" customFormat="1" ht="15" customHeight="1" x14ac:dyDescent="0.2">
      <c r="A21" s="120"/>
      <c r="B21" s="119"/>
      <c r="C21" s="258" t="s">
        <v>106</v>
      </c>
      <c r="E21" s="113">
        <v>34.477677913658468</v>
      </c>
      <c r="F21" s="115">
        <v>2340</v>
      </c>
      <c r="G21" s="114">
        <v>2385</v>
      </c>
      <c r="H21" s="114">
        <v>2450</v>
      </c>
      <c r="I21" s="114">
        <v>2437</v>
      </c>
      <c r="J21" s="140">
        <v>2415</v>
      </c>
      <c r="K21" s="114">
        <v>-75</v>
      </c>
      <c r="L21" s="116">
        <v>-3.1055900621118013</v>
      </c>
    </row>
    <row r="22" spans="1:12" s="110" customFormat="1" ht="15" customHeight="1" x14ac:dyDescent="0.2">
      <c r="A22" s="120"/>
      <c r="B22" s="119"/>
      <c r="C22" s="258" t="s">
        <v>107</v>
      </c>
      <c r="E22" s="113">
        <v>65.522322086341532</v>
      </c>
      <c r="F22" s="115">
        <v>4447</v>
      </c>
      <c r="G22" s="114">
        <v>4650</v>
      </c>
      <c r="H22" s="114">
        <v>4701</v>
      </c>
      <c r="I22" s="114">
        <v>4674</v>
      </c>
      <c r="J22" s="140">
        <v>4532</v>
      </c>
      <c r="K22" s="114">
        <v>-85</v>
      </c>
      <c r="L22" s="116">
        <v>-1.8755516328331863</v>
      </c>
    </row>
    <row r="23" spans="1:12" s="110" customFormat="1" ht="15" customHeight="1" x14ac:dyDescent="0.2">
      <c r="A23" s="120"/>
      <c r="B23" s="121" t="s">
        <v>111</v>
      </c>
      <c r="C23" s="258"/>
      <c r="E23" s="113">
        <v>16.482783536670095</v>
      </c>
      <c r="F23" s="115">
        <v>5931</v>
      </c>
      <c r="G23" s="114">
        <v>6156</v>
      </c>
      <c r="H23" s="114">
        <v>6338</v>
      </c>
      <c r="I23" s="114">
        <v>6228</v>
      </c>
      <c r="J23" s="140">
        <v>5891</v>
      </c>
      <c r="K23" s="114">
        <v>40</v>
      </c>
      <c r="L23" s="116">
        <v>0.67900186725513501</v>
      </c>
    </row>
    <row r="24" spans="1:12" s="110" customFormat="1" ht="15" customHeight="1" x14ac:dyDescent="0.2">
      <c r="A24" s="120"/>
      <c r="B24" s="119"/>
      <c r="C24" s="258" t="s">
        <v>106</v>
      </c>
      <c r="E24" s="113">
        <v>52.841004889563308</v>
      </c>
      <c r="F24" s="115">
        <v>3134</v>
      </c>
      <c r="G24" s="114">
        <v>3238</v>
      </c>
      <c r="H24" s="114">
        <v>3362</v>
      </c>
      <c r="I24" s="114">
        <v>3329</v>
      </c>
      <c r="J24" s="140">
        <v>3137</v>
      </c>
      <c r="K24" s="114">
        <v>-3</v>
      </c>
      <c r="L24" s="116">
        <v>-9.5632770162575709E-2</v>
      </c>
    </row>
    <row r="25" spans="1:12" s="110" customFormat="1" ht="15" customHeight="1" x14ac:dyDescent="0.2">
      <c r="A25" s="120"/>
      <c r="B25" s="119"/>
      <c r="C25" s="258" t="s">
        <v>107</v>
      </c>
      <c r="E25" s="113">
        <v>47.158995110436692</v>
      </c>
      <c r="F25" s="115">
        <v>2797</v>
      </c>
      <c r="G25" s="114">
        <v>2918</v>
      </c>
      <c r="H25" s="114">
        <v>2976</v>
      </c>
      <c r="I25" s="114">
        <v>2899</v>
      </c>
      <c r="J25" s="140">
        <v>2754</v>
      </c>
      <c r="K25" s="114">
        <v>43</v>
      </c>
      <c r="L25" s="116">
        <v>1.561365286855483</v>
      </c>
    </row>
    <row r="26" spans="1:12" s="110" customFormat="1" ht="15" customHeight="1" x14ac:dyDescent="0.2">
      <c r="A26" s="120"/>
      <c r="C26" s="121" t="s">
        <v>187</v>
      </c>
      <c r="D26" s="110" t="s">
        <v>188</v>
      </c>
      <c r="E26" s="113">
        <v>1.5785231915071005</v>
      </c>
      <c r="F26" s="115">
        <v>568</v>
      </c>
      <c r="G26" s="114">
        <v>592</v>
      </c>
      <c r="H26" s="114">
        <v>629</v>
      </c>
      <c r="I26" s="114">
        <v>558</v>
      </c>
      <c r="J26" s="140">
        <v>522</v>
      </c>
      <c r="K26" s="114">
        <v>46</v>
      </c>
      <c r="L26" s="116">
        <v>8.8122605363984672</v>
      </c>
    </row>
    <row r="27" spans="1:12" s="110" customFormat="1" ht="15" customHeight="1" x14ac:dyDescent="0.2">
      <c r="A27" s="120"/>
      <c r="B27" s="119"/>
      <c r="D27" s="259" t="s">
        <v>106</v>
      </c>
      <c r="E27" s="113">
        <v>47.359154929577464</v>
      </c>
      <c r="F27" s="115">
        <v>269</v>
      </c>
      <c r="G27" s="114">
        <v>285</v>
      </c>
      <c r="H27" s="114">
        <v>316</v>
      </c>
      <c r="I27" s="114">
        <v>272</v>
      </c>
      <c r="J27" s="140">
        <v>237</v>
      </c>
      <c r="K27" s="114">
        <v>32</v>
      </c>
      <c r="L27" s="116">
        <v>13.502109704641351</v>
      </c>
    </row>
    <row r="28" spans="1:12" s="110" customFormat="1" ht="15" customHeight="1" x14ac:dyDescent="0.2">
      <c r="A28" s="120"/>
      <c r="B28" s="119"/>
      <c r="D28" s="259" t="s">
        <v>107</v>
      </c>
      <c r="E28" s="113">
        <v>52.640845070422536</v>
      </c>
      <c r="F28" s="115">
        <v>299</v>
      </c>
      <c r="G28" s="114">
        <v>307</v>
      </c>
      <c r="H28" s="114">
        <v>313</v>
      </c>
      <c r="I28" s="114">
        <v>286</v>
      </c>
      <c r="J28" s="140">
        <v>285</v>
      </c>
      <c r="K28" s="114">
        <v>14</v>
      </c>
      <c r="L28" s="116">
        <v>4.9122807017543861</v>
      </c>
    </row>
    <row r="29" spans="1:12" s="110" customFormat="1" ht="24" customHeight="1" x14ac:dyDescent="0.2">
      <c r="A29" s="604" t="s">
        <v>189</v>
      </c>
      <c r="B29" s="605"/>
      <c r="C29" s="605"/>
      <c r="D29" s="606"/>
      <c r="E29" s="113">
        <v>91.134702498402021</v>
      </c>
      <c r="F29" s="115">
        <v>32793</v>
      </c>
      <c r="G29" s="114">
        <v>34846</v>
      </c>
      <c r="H29" s="114">
        <v>35398</v>
      </c>
      <c r="I29" s="114">
        <v>35646</v>
      </c>
      <c r="J29" s="140">
        <v>34047</v>
      </c>
      <c r="K29" s="114">
        <v>-1254</v>
      </c>
      <c r="L29" s="116">
        <v>-3.6831438893294561</v>
      </c>
    </row>
    <row r="30" spans="1:12" s="110" customFormat="1" ht="15" customHeight="1" x14ac:dyDescent="0.2">
      <c r="A30" s="120"/>
      <c r="B30" s="119"/>
      <c r="C30" s="258" t="s">
        <v>106</v>
      </c>
      <c r="E30" s="113">
        <v>41.518006891714698</v>
      </c>
      <c r="F30" s="115">
        <v>13615</v>
      </c>
      <c r="G30" s="114">
        <v>14317</v>
      </c>
      <c r="H30" s="114">
        <v>14532</v>
      </c>
      <c r="I30" s="114">
        <v>14599</v>
      </c>
      <c r="J30" s="140">
        <v>13967</v>
      </c>
      <c r="K30" s="114">
        <v>-352</v>
      </c>
      <c r="L30" s="116">
        <v>-2.5202262475835897</v>
      </c>
    </row>
    <row r="31" spans="1:12" s="110" customFormat="1" ht="15" customHeight="1" x14ac:dyDescent="0.2">
      <c r="A31" s="120"/>
      <c r="B31" s="119"/>
      <c r="C31" s="258" t="s">
        <v>107</v>
      </c>
      <c r="E31" s="113">
        <v>58.481993108285302</v>
      </c>
      <c r="F31" s="115">
        <v>19178</v>
      </c>
      <c r="G31" s="114">
        <v>20529</v>
      </c>
      <c r="H31" s="114">
        <v>20866</v>
      </c>
      <c r="I31" s="114">
        <v>21047</v>
      </c>
      <c r="J31" s="140">
        <v>20080</v>
      </c>
      <c r="K31" s="114">
        <v>-902</v>
      </c>
      <c r="L31" s="116">
        <v>-4.4920318725099602</v>
      </c>
    </row>
    <row r="32" spans="1:12" s="110" customFormat="1" ht="15" customHeight="1" x14ac:dyDescent="0.2">
      <c r="A32" s="120"/>
      <c r="B32" s="119" t="s">
        <v>117</v>
      </c>
      <c r="C32" s="258"/>
      <c r="E32" s="113">
        <v>8.6763193730372681</v>
      </c>
      <c r="F32" s="114">
        <v>3122</v>
      </c>
      <c r="G32" s="114">
        <v>3372</v>
      </c>
      <c r="H32" s="114">
        <v>3431</v>
      </c>
      <c r="I32" s="114">
        <v>3369</v>
      </c>
      <c r="J32" s="140">
        <v>3078</v>
      </c>
      <c r="K32" s="114">
        <v>44</v>
      </c>
      <c r="L32" s="116">
        <v>1.4294996751137101</v>
      </c>
    </row>
    <row r="33" spans="1:12" s="110" customFormat="1" ht="15" customHeight="1" x14ac:dyDescent="0.2">
      <c r="A33" s="120"/>
      <c r="B33" s="119"/>
      <c r="C33" s="258" t="s">
        <v>106</v>
      </c>
      <c r="E33" s="113">
        <v>55.413196668802051</v>
      </c>
      <c r="F33" s="114">
        <v>1730</v>
      </c>
      <c r="G33" s="114">
        <v>1878</v>
      </c>
      <c r="H33" s="114">
        <v>1897</v>
      </c>
      <c r="I33" s="114">
        <v>1854</v>
      </c>
      <c r="J33" s="140">
        <v>1667</v>
      </c>
      <c r="K33" s="114">
        <v>63</v>
      </c>
      <c r="L33" s="116">
        <v>3.7792441511697659</v>
      </c>
    </row>
    <row r="34" spans="1:12" s="110" customFormat="1" ht="15" customHeight="1" x14ac:dyDescent="0.2">
      <c r="A34" s="120"/>
      <c r="B34" s="119"/>
      <c r="C34" s="258" t="s">
        <v>107</v>
      </c>
      <c r="E34" s="113">
        <v>44.586803331197949</v>
      </c>
      <c r="F34" s="114">
        <v>1392</v>
      </c>
      <c r="G34" s="114">
        <v>1494</v>
      </c>
      <c r="H34" s="114">
        <v>1534</v>
      </c>
      <c r="I34" s="114">
        <v>1515</v>
      </c>
      <c r="J34" s="140">
        <v>1411</v>
      </c>
      <c r="K34" s="114">
        <v>-19</v>
      </c>
      <c r="L34" s="116">
        <v>-1.3465627214741318</v>
      </c>
    </row>
    <row r="35" spans="1:12" s="110" customFormat="1" ht="24" customHeight="1" x14ac:dyDescent="0.2">
      <c r="A35" s="604" t="s">
        <v>192</v>
      </c>
      <c r="B35" s="605"/>
      <c r="C35" s="605"/>
      <c r="D35" s="606"/>
      <c r="E35" s="113">
        <v>20.37350971291999</v>
      </c>
      <c r="F35" s="114">
        <v>7331</v>
      </c>
      <c r="G35" s="114">
        <v>7846</v>
      </c>
      <c r="H35" s="114">
        <v>7882</v>
      </c>
      <c r="I35" s="114">
        <v>8263</v>
      </c>
      <c r="J35" s="114">
        <v>7532</v>
      </c>
      <c r="K35" s="318">
        <v>-201</v>
      </c>
      <c r="L35" s="319">
        <v>-2.6686139139670737</v>
      </c>
    </row>
    <row r="36" spans="1:12" s="110" customFormat="1" ht="15" customHeight="1" x14ac:dyDescent="0.2">
      <c r="A36" s="120"/>
      <c r="B36" s="119"/>
      <c r="C36" s="258" t="s">
        <v>106</v>
      </c>
      <c r="E36" s="113">
        <v>47.374164506888555</v>
      </c>
      <c r="F36" s="114">
        <v>3473</v>
      </c>
      <c r="G36" s="114">
        <v>3691</v>
      </c>
      <c r="H36" s="114">
        <v>3620</v>
      </c>
      <c r="I36" s="114">
        <v>3792</v>
      </c>
      <c r="J36" s="114">
        <v>3478</v>
      </c>
      <c r="K36" s="318">
        <v>-5</v>
      </c>
      <c r="L36" s="116">
        <v>-0.14376078205865439</v>
      </c>
    </row>
    <row r="37" spans="1:12" s="110" customFormat="1" ht="15" customHeight="1" x14ac:dyDescent="0.2">
      <c r="A37" s="120"/>
      <c r="B37" s="119"/>
      <c r="C37" s="258" t="s">
        <v>107</v>
      </c>
      <c r="E37" s="113">
        <v>52.625835493111445</v>
      </c>
      <c r="F37" s="114">
        <v>3858</v>
      </c>
      <c r="G37" s="114">
        <v>4155</v>
      </c>
      <c r="H37" s="114">
        <v>4262</v>
      </c>
      <c r="I37" s="114">
        <v>4471</v>
      </c>
      <c r="J37" s="140">
        <v>4054</v>
      </c>
      <c r="K37" s="114">
        <v>-196</v>
      </c>
      <c r="L37" s="116">
        <v>-4.8347311297483966</v>
      </c>
    </row>
    <row r="38" spans="1:12" s="110" customFormat="1" ht="15" customHeight="1" x14ac:dyDescent="0.2">
      <c r="A38" s="120"/>
      <c r="B38" s="119" t="s">
        <v>329</v>
      </c>
      <c r="C38" s="258"/>
      <c r="E38" s="113">
        <v>53.489147653058389</v>
      </c>
      <c r="F38" s="114">
        <v>19247</v>
      </c>
      <c r="G38" s="114">
        <v>20123</v>
      </c>
      <c r="H38" s="114">
        <v>20511</v>
      </c>
      <c r="I38" s="114">
        <v>20339</v>
      </c>
      <c r="J38" s="140">
        <v>19616</v>
      </c>
      <c r="K38" s="114">
        <v>-369</v>
      </c>
      <c r="L38" s="116">
        <v>-1.8811174551386622</v>
      </c>
    </row>
    <row r="39" spans="1:12" s="110" customFormat="1" ht="15" customHeight="1" x14ac:dyDescent="0.2">
      <c r="A39" s="120"/>
      <c r="B39" s="119"/>
      <c r="C39" s="258" t="s">
        <v>106</v>
      </c>
      <c r="E39" s="113">
        <v>41.050553332986958</v>
      </c>
      <c r="F39" s="115">
        <v>7901</v>
      </c>
      <c r="G39" s="114">
        <v>8195</v>
      </c>
      <c r="H39" s="114">
        <v>8369</v>
      </c>
      <c r="I39" s="114">
        <v>8233</v>
      </c>
      <c r="J39" s="140">
        <v>7921</v>
      </c>
      <c r="K39" s="114">
        <v>-20</v>
      </c>
      <c r="L39" s="116">
        <v>-0.2524933720489837</v>
      </c>
    </row>
    <row r="40" spans="1:12" s="110" customFormat="1" ht="15" customHeight="1" x14ac:dyDescent="0.2">
      <c r="A40" s="120"/>
      <c r="B40" s="119"/>
      <c r="C40" s="258" t="s">
        <v>107</v>
      </c>
      <c r="E40" s="113">
        <v>58.949446667013042</v>
      </c>
      <c r="F40" s="115">
        <v>11346</v>
      </c>
      <c r="G40" s="114">
        <v>11928</v>
      </c>
      <c r="H40" s="114">
        <v>12142</v>
      </c>
      <c r="I40" s="114">
        <v>12106</v>
      </c>
      <c r="J40" s="140">
        <v>11695</v>
      </c>
      <c r="K40" s="114">
        <v>-349</v>
      </c>
      <c r="L40" s="116">
        <v>-2.9841812740487388</v>
      </c>
    </row>
    <row r="41" spans="1:12" s="110" customFormat="1" ht="15" customHeight="1" x14ac:dyDescent="0.2">
      <c r="A41" s="120"/>
      <c r="B41" s="320" t="s">
        <v>516</v>
      </c>
      <c r="C41" s="258"/>
      <c r="E41" s="113">
        <v>6.5197454353444684</v>
      </c>
      <c r="F41" s="115">
        <v>2346</v>
      </c>
      <c r="G41" s="114">
        <v>2493</v>
      </c>
      <c r="H41" s="114">
        <v>2451</v>
      </c>
      <c r="I41" s="114">
        <v>2414</v>
      </c>
      <c r="J41" s="140">
        <v>2278</v>
      </c>
      <c r="K41" s="114">
        <v>68</v>
      </c>
      <c r="L41" s="116">
        <v>2.9850746268656718</v>
      </c>
    </row>
    <row r="42" spans="1:12" s="110" customFormat="1" ht="15" customHeight="1" x14ac:dyDescent="0.2">
      <c r="A42" s="120"/>
      <c r="B42" s="119"/>
      <c r="C42" s="268" t="s">
        <v>106</v>
      </c>
      <c r="D42" s="182"/>
      <c r="E42" s="113">
        <v>43.393009377664107</v>
      </c>
      <c r="F42" s="115">
        <v>1018</v>
      </c>
      <c r="G42" s="114">
        <v>1075</v>
      </c>
      <c r="H42" s="114">
        <v>1072</v>
      </c>
      <c r="I42" s="114">
        <v>1033</v>
      </c>
      <c r="J42" s="140">
        <v>967</v>
      </c>
      <c r="K42" s="114">
        <v>51</v>
      </c>
      <c r="L42" s="116">
        <v>5.2740434332988624</v>
      </c>
    </row>
    <row r="43" spans="1:12" s="110" customFormat="1" ht="15" customHeight="1" x14ac:dyDescent="0.2">
      <c r="A43" s="120"/>
      <c r="B43" s="119"/>
      <c r="C43" s="268" t="s">
        <v>107</v>
      </c>
      <c r="D43" s="182"/>
      <c r="E43" s="113">
        <v>56.606990622335893</v>
      </c>
      <c r="F43" s="115">
        <v>1328</v>
      </c>
      <c r="G43" s="114">
        <v>1418</v>
      </c>
      <c r="H43" s="114">
        <v>1379</v>
      </c>
      <c r="I43" s="114">
        <v>1381</v>
      </c>
      <c r="J43" s="140">
        <v>1311</v>
      </c>
      <c r="K43" s="114">
        <v>17</v>
      </c>
      <c r="L43" s="116">
        <v>1.2967200610221206</v>
      </c>
    </row>
    <row r="44" spans="1:12" s="110" customFormat="1" ht="15" customHeight="1" x14ac:dyDescent="0.2">
      <c r="A44" s="120"/>
      <c r="B44" s="119" t="s">
        <v>205</v>
      </c>
      <c r="C44" s="268"/>
      <c r="D44" s="182"/>
      <c r="E44" s="113">
        <v>19.617597198677153</v>
      </c>
      <c r="F44" s="115">
        <v>7059</v>
      </c>
      <c r="G44" s="114">
        <v>7838</v>
      </c>
      <c r="H44" s="114">
        <v>8062</v>
      </c>
      <c r="I44" s="114">
        <v>8082</v>
      </c>
      <c r="J44" s="140">
        <v>7783</v>
      </c>
      <c r="K44" s="114">
        <v>-724</v>
      </c>
      <c r="L44" s="116">
        <v>-9.3023255813953494</v>
      </c>
    </row>
    <row r="45" spans="1:12" s="110" customFormat="1" ht="15" customHeight="1" x14ac:dyDescent="0.2">
      <c r="A45" s="120"/>
      <c r="B45" s="119"/>
      <c r="C45" s="268" t="s">
        <v>106</v>
      </c>
      <c r="D45" s="182"/>
      <c r="E45" s="113">
        <v>42.2014449638759</v>
      </c>
      <c r="F45" s="115">
        <v>2979</v>
      </c>
      <c r="G45" s="114">
        <v>3270</v>
      </c>
      <c r="H45" s="114">
        <v>3401</v>
      </c>
      <c r="I45" s="114">
        <v>3434</v>
      </c>
      <c r="J45" s="140">
        <v>3309</v>
      </c>
      <c r="K45" s="114">
        <v>-330</v>
      </c>
      <c r="L45" s="116">
        <v>-9.9728014505893015</v>
      </c>
    </row>
    <row r="46" spans="1:12" s="110" customFormat="1" ht="15" customHeight="1" x14ac:dyDescent="0.2">
      <c r="A46" s="123"/>
      <c r="B46" s="124"/>
      <c r="C46" s="260" t="s">
        <v>107</v>
      </c>
      <c r="D46" s="261"/>
      <c r="E46" s="125">
        <v>57.7985550361241</v>
      </c>
      <c r="F46" s="143">
        <v>4080</v>
      </c>
      <c r="G46" s="144">
        <v>4568</v>
      </c>
      <c r="H46" s="144">
        <v>4661</v>
      </c>
      <c r="I46" s="144">
        <v>4648</v>
      </c>
      <c r="J46" s="145">
        <v>4474</v>
      </c>
      <c r="K46" s="144">
        <v>-394</v>
      </c>
      <c r="L46" s="146">
        <v>-8.8064371926687528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35983</v>
      </c>
      <c r="E11" s="114">
        <v>38300</v>
      </c>
      <c r="F11" s="114">
        <v>38906</v>
      </c>
      <c r="G11" s="114">
        <v>39098</v>
      </c>
      <c r="H11" s="140">
        <v>37209</v>
      </c>
      <c r="I11" s="115">
        <v>-1226</v>
      </c>
      <c r="J11" s="116">
        <v>-3.2949017710768902</v>
      </c>
    </row>
    <row r="12" spans="1:15" s="110" customFormat="1" ht="24.95" customHeight="1" x14ac:dyDescent="0.2">
      <c r="A12" s="193" t="s">
        <v>132</v>
      </c>
      <c r="B12" s="194" t="s">
        <v>133</v>
      </c>
      <c r="C12" s="113">
        <v>1.6563377150320986</v>
      </c>
      <c r="D12" s="115">
        <v>596</v>
      </c>
      <c r="E12" s="114">
        <v>620</v>
      </c>
      <c r="F12" s="114">
        <v>664</v>
      </c>
      <c r="G12" s="114">
        <v>630</v>
      </c>
      <c r="H12" s="140">
        <v>584</v>
      </c>
      <c r="I12" s="115">
        <v>12</v>
      </c>
      <c r="J12" s="116">
        <v>2.0547945205479454</v>
      </c>
    </row>
    <row r="13" spans="1:15" s="110" customFormat="1" ht="24.95" customHeight="1" x14ac:dyDescent="0.2">
      <c r="A13" s="193" t="s">
        <v>134</v>
      </c>
      <c r="B13" s="199" t="s">
        <v>214</v>
      </c>
      <c r="C13" s="113">
        <v>0.54748075480087821</v>
      </c>
      <c r="D13" s="115">
        <v>197</v>
      </c>
      <c r="E13" s="114">
        <v>208</v>
      </c>
      <c r="F13" s="114">
        <v>212</v>
      </c>
      <c r="G13" s="114">
        <v>210</v>
      </c>
      <c r="H13" s="140">
        <v>201</v>
      </c>
      <c r="I13" s="115">
        <v>-4</v>
      </c>
      <c r="J13" s="116">
        <v>-1.9900497512437811</v>
      </c>
    </row>
    <row r="14" spans="1:15" s="287" customFormat="1" ht="24.95" customHeight="1" x14ac:dyDescent="0.2">
      <c r="A14" s="193" t="s">
        <v>215</v>
      </c>
      <c r="B14" s="199" t="s">
        <v>137</v>
      </c>
      <c r="C14" s="113">
        <v>5.3330739515882497</v>
      </c>
      <c r="D14" s="115">
        <v>1919</v>
      </c>
      <c r="E14" s="114">
        <v>2005</v>
      </c>
      <c r="F14" s="114">
        <v>2013</v>
      </c>
      <c r="G14" s="114">
        <v>2130</v>
      </c>
      <c r="H14" s="140">
        <v>2073</v>
      </c>
      <c r="I14" s="115">
        <v>-154</v>
      </c>
      <c r="J14" s="116">
        <v>-7.4288470815243608</v>
      </c>
      <c r="K14" s="110"/>
      <c r="L14" s="110"/>
      <c r="M14" s="110"/>
      <c r="N14" s="110"/>
      <c r="O14" s="110"/>
    </row>
    <row r="15" spans="1:15" s="110" customFormat="1" ht="24.95" customHeight="1" x14ac:dyDescent="0.2">
      <c r="A15" s="193" t="s">
        <v>216</v>
      </c>
      <c r="B15" s="199" t="s">
        <v>217</v>
      </c>
      <c r="C15" s="113">
        <v>3.1737209237695581</v>
      </c>
      <c r="D15" s="115">
        <v>1142</v>
      </c>
      <c r="E15" s="114">
        <v>1229</v>
      </c>
      <c r="F15" s="114">
        <v>1212</v>
      </c>
      <c r="G15" s="114">
        <v>1310</v>
      </c>
      <c r="H15" s="140">
        <v>1283</v>
      </c>
      <c r="I15" s="115">
        <v>-141</v>
      </c>
      <c r="J15" s="116">
        <v>-10.989867498051442</v>
      </c>
    </row>
    <row r="16" spans="1:15" s="287" customFormat="1" ht="24.95" customHeight="1" x14ac:dyDescent="0.2">
      <c r="A16" s="193" t="s">
        <v>218</v>
      </c>
      <c r="B16" s="199" t="s">
        <v>141</v>
      </c>
      <c r="C16" s="113">
        <v>1.6452213545285275</v>
      </c>
      <c r="D16" s="115">
        <v>592</v>
      </c>
      <c r="E16" s="114">
        <v>595</v>
      </c>
      <c r="F16" s="114">
        <v>609</v>
      </c>
      <c r="G16" s="114">
        <v>631</v>
      </c>
      <c r="H16" s="140">
        <v>606</v>
      </c>
      <c r="I16" s="115">
        <v>-14</v>
      </c>
      <c r="J16" s="116">
        <v>-2.3102310231023102</v>
      </c>
      <c r="K16" s="110"/>
      <c r="L16" s="110"/>
      <c r="M16" s="110"/>
      <c r="N16" s="110"/>
      <c r="O16" s="110"/>
    </row>
    <row r="17" spans="1:15" s="110" customFormat="1" ht="24.95" customHeight="1" x14ac:dyDescent="0.2">
      <c r="A17" s="193" t="s">
        <v>142</v>
      </c>
      <c r="B17" s="199" t="s">
        <v>220</v>
      </c>
      <c r="C17" s="113">
        <v>0.51413167329016485</v>
      </c>
      <c r="D17" s="115">
        <v>185</v>
      </c>
      <c r="E17" s="114">
        <v>181</v>
      </c>
      <c r="F17" s="114">
        <v>192</v>
      </c>
      <c r="G17" s="114">
        <v>189</v>
      </c>
      <c r="H17" s="140">
        <v>184</v>
      </c>
      <c r="I17" s="115">
        <v>1</v>
      </c>
      <c r="J17" s="116">
        <v>0.54347826086956519</v>
      </c>
    </row>
    <row r="18" spans="1:15" s="287" customFormat="1" ht="24.95" customHeight="1" x14ac:dyDescent="0.2">
      <c r="A18" s="201" t="s">
        <v>144</v>
      </c>
      <c r="B18" s="202" t="s">
        <v>145</v>
      </c>
      <c r="C18" s="113">
        <v>3.0986854903704528</v>
      </c>
      <c r="D18" s="115">
        <v>1115</v>
      </c>
      <c r="E18" s="114">
        <v>1128</v>
      </c>
      <c r="F18" s="114">
        <v>1113</v>
      </c>
      <c r="G18" s="114">
        <v>1115</v>
      </c>
      <c r="H18" s="140">
        <v>1130</v>
      </c>
      <c r="I18" s="115">
        <v>-15</v>
      </c>
      <c r="J18" s="116">
        <v>-1.3274336283185841</v>
      </c>
      <c r="K18" s="110"/>
      <c r="L18" s="110"/>
      <c r="M18" s="110"/>
      <c r="N18" s="110"/>
      <c r="O18" s="110"/>
    </row>
    <row r="19" spans="1:15" s="110" customFormat="1" ht="24.95" customHeight="1" x14ac:dyDescent="0.2">
      <c r="A19" s="193" t="s">
        <v>146</v>
      </c>
      <c r="B19" s="199" t="s">
        <v>147</v>
      </c>
      <c r="C19" s="113">
        <v>18.417030264291473</v>
      </c>
      <c r="D19" s="115">
        <v>6627</v>
      </c>
      <c r="E19" s="114">
        <v>6877</v>
      </c>
      <c r="F19" s="114">
        <v>6905</v>
      </c>
      <c r="G19" s="114">
        <v>7099</v>
      </c>
      <c r="H19" s="140">
        <v>6847</v>
      </c>
      <c r="I19" s="115">
        <v>-220</v>
      </c>
      <c r="J19" s="116">
        <v>-3.2130860230757996</v>
      </c>
    </row>
    <row r="20" spans="1:15" s="287" customFormat="1" ht="24.95" customHeight="1" x14ac:dyDescent="0.2">
      <c r="A20" s="193" t="s">
        <v>148</v>
      </c>
      <c r="B20" s="199" t="s">
        <v>149</v>
      </c>
      <c r="C20" s="113">
        <v>5.2497012478114664</v>
      </c>
      <c r="D20" s="115">
        <v>1889</v>
      </c>
      <c r="E20" s="114">
        <v>1907</v>
      </c>
      <c r="F20" s="114">
        <v>1920</v>
      </c>
      <c r="G20" s="114">
        <v>1890</v>
      </c>
      <c r="H20" s="140">
        <v>1871</v>
      </c>
      <c r="I20" s="115">
        <v>18</v>
      </c>
      <c r="J20" s="116">
        <v>0.96205237840726887</v>
      </c>
      <c r="K20" s="110"/>
      <c r="L20" s="110"/>
      <c r="M20" s="110"/>
      <c r="N20" s="110"/>
      <c r="O20" s="110"/>
    </row>
    <row r="21" spans="1:15" s="110" customFormat="1" ht="24.95" customHeight="1" x14ac:dyDescent="0.2">
      <c r="A21" s="201" t="s">
        <v>150</v>
      </c>
      <c r="B21" s="202" t="s">
        <v>151</v>
      </c>
      <c r="C21" s="113">
        <v>13.181224467109468</v>
      </c>
      <c r="D21" s="115">
        <v>4743</v>
      </c>
      <c r="E21" s="114">
        <v>5843</v>
      </c>
      <c r="F21" s="114">
        <v>6240</v>
      </c>
      <c r="G21" s="114">
        <v>6300</v>
      </c>
      <c r="H21" s="140">
        <v>5418</v>
      </c>
      <c r="I21" s="115">
        <v>-675</v>
      </c>
      <c r="J21" s="116">
        <v>-12.458471760797343</v>
      </c>
    </row>
    <row r="22" spans="1:15" s="110" customFormat="1" ht="24.95" customHeight="1" x14ac:dyDescent="0.2">
      <c r="A22" s="201" t="s">
        <v>152</v>
      </c>
      <c r="B22" s="199" t="s">
        <v>153</v>
      </c>
      <c r="C22" s="113">
        <v>2.5345301948142178</v>
      </c>
      <c r="D22" s="115">
        <v>912</v>
      </c>
      <c r="E22" s="114">
        <v>936</v>
      </c>
      <c r="F22" s="114">
        <v>934</v>
      </c>
      <c r="G22" s="114">
        <v>851</v>
      </c>
      <c r="H22" s="140">
        <v>831</v>
      </c>
      <c r="I22" s="115">
        <v>81</v>
      </c>
      <c r="J22" s="116">
        <v>9.7472924187725631</v>
      </c>
    </row>
    <row r="23" spans="1:15" s="110" customFormat="1" ht="24.95" customHeight="1" x14ac:dyDescent="0.2">
      <c r="A23" s="193" t="s">
        <v>154</v>
      </c>
      <c r="B23" s="199" t="s">
        <v>155</v>
      </c>
      <c r="C23" s="113">
        <v>0.80315704638301422</v>
      </c>
      <c r="D23" s="115">
        <v>289</v>
      </c>
      <c r="E23" s="114">
        <v>304</v>
      </c>
      <c r="F23" s="114">
        <v>301</v>
      </c>
      <c r="G23" s="114">
        <v>318</v>
      </c>
      <c r="H23" s="140">
        <v>288</v>
      </c>
      <c r="I23" s="115">
        <v>1</v>
      </c>
      <c r="J23" s="116">
        <v>0.34722222222222221</v>
      </c>
    </row>
    <row r="24" spans="1:15" s="110" customFormat="1" ht="24.95" customHeight="1" x14ac:dyDescent="0.2">
      <c r="A24" s="193" t="s">
        <v>156</v>
      </c>
      <c r="B24" s="199" t="s">
        <v>221</v>
      </c>
      <c r="C24" s="113">
        <v>9.2488119389711816</v>
      </c>
      <c r="D24" s="115">
        <v>3328</v>
      </c>
      <c r="E24" s="114">
        <v>3368</v>
      </c>
      <c r="F24" s="114">
        <v>3369</v>
      </c>
      <c r="G24" s="114">
        <v>3412</v>
      </c>
      <c r="H24" s="140">
        <v>3375</v>
      </c>
      <c r="I24" s="115">
        <v>-47</v>
      </c>
      <c r="J24" s="116">
        <v>-1.3925925925925926</v>
      </c>
    </row>
    <row r="25" spans="1:15" s="110" customFormat="1" ht="24.95" customHeight="1" x14ac:dyDescent="0.2">
      <c r="A25" s="193" t="s">
        <v>222</v>
      </c>
      <c r="B25" s="204" t="s">
        <v>159</v>
      </c>
      <c r="C25" s="113">
        <v>11.380374065530946</v>
      </c>
      <c r="D25" s="115">
        <v>4095</v>
      </c>
      <c r="E25" s="114">
        <v>4297</v>
      </c>
      <c r="F25" s="114">
        <v>4483</v>
      </c>
      <c r="G25" s="114">
        <v>4390</v>
      </c>
      <c r="H25" s="140">
        <v>4200</v>
      </c>
      <c r="I25" s="115">
        <v>-105</v>
      </c>
      <c r="J25" s="116">
        <v>-2.5</v>
      </c>
    </row>
    <row r="26" spans="1:15" s="110" customFormat="1" ht="24.95" customHeight="1" x14ac:dyDescent="0.2">
      <c r="A26" s="201">
        <v>782.78300000000002</v>
      </c>
      <c r="B26" s="203" t="s">
        <v>160</v>
      </c>
      <c r="C26" s="113">
        <v>1.2950559986660368</v>
      </c>
      <c r="D26" s="115">
        <v>466</v>
      </c>
      <c r="E26" s="114">
        <v>472</v>
      </c>
      <c r="F26" s="114">
        <v>454</v>
      </c>
      <c r="G26" s="114">
        <v>471</v>
      </c>
      <c r="H26" s="140">
        <v>461</v>
      </c>
      <c r="I26" s="115">
        <v>5</v>
      </c>
      <c r="J26" s="116">
        <v>1.0845986984815619</v>
      </c>
    </row>
    <row r="27" spans="1:15" s="110" customFormat="1" ht="24.95" customHeight="1" x14ac:dyDescent="0.2">
      <c r="A27" s="193" t="s">
        <v>161</v>
      </c>
      <c r="B27" s="199" t="s">
        <v>162</v>
      </c>
      <c r="C27" s="113">
        <v>0.70310980185087402</v>
      </c>
      <c r="D27" s="115">
        <v>253</v>
      </c>
      <c r="E27" s="114">
        <v>261</v>
      </c>
      <c r="F27" s="114">
        <v>270</v>
      </c>
      <c r="G27" s="114">
        <v>261</v>
      </c>
      <c r="H27" s="140">
        <v>255</v>
      </c>
      <c r="I27" s="115">
        <v>-2</v>
      </c>
      <c r="J27" s="116">
        <v>-0.78431372549019607</v>
      </c>
    </row>
    <row r="28" spans="1:15" s="110" customFormat="1" ht="24.95" customHeight="1" x14ac:dyDescent="0.2">
      <c r="A28" s="193" t="s">
        <v>163</v>
      </c>
      <c r="B28" s="199" t="s">
        <v>164</v>
      </c>
      <c r="C28" s="113">
        <v>2.478948392296362</v>
      </c>
      <c r="D28" s="115">
        <v>892</v>
      </c>
      <c r="E28" s="114">
        <v>1043</v>
      </c>
      <c r="F28" s="114">
        <v>941</v>
      </c>
      <c r="G28" s="114">
        <v>1021</v>
      </c>
      <c r="H28" s="140">
        <v>913</v>
      </c>
      <c r="I28" s="115">
        <v>-21</v>
      </c>
      <c r="J28" s="116">
        <v>-2.3001095290251916</v>
      </c>
    </row>
    <row r="29" spans="1:15" s="110" customFormat="1" ht="24.95" customHeight="1" x14ac:dyDescent="0.2">
      <c r="A29" s="193">
        <v>86</v>
      </c>
      <c r="B29" s="199" t="s">
        <v>165</v>
      </c>
      <c r="C29" s="113">
        <v>7.4285079065114079</v>
      </c>
      <c r="D29" s="115">
        <v>2673</v>
      </c>
      <c r="E29" s="114">
        <v>2718</v>
      </c>
      <c r="F29" s="114">
        <v>2690</v>
      </c>
      <c r="G29" s="114">
        <v>2820</v>
      </c>
      <c r="H29" s="140">
        <v>2790</v>
      </c>
      <c r="I29" s="115">
        <v>-117</v>
      </c>
      <c r="J29" s="116">
        <v>-4.193548387096774</v>
      </c>
    </row>
    <row r="30" spans="1:15" s="110" customFormat="1" ht="24.95" customHeight="1" x14ac:dyDescent="0.2">
      <c r="A30" s="193">
        <v>87.88</v>
      </c>
      <c r="B30" s="204" t="s">
        <v>166</v>
      </c>
      <c r="C30" s="113">
        <v>5.4998193591418172</v>
      </c>
      <c r="D30" s="115">
        <v>1979</v>
      </c>
      <c r="E30" s="114">
        <v>2021</v>
      </c>
      <c r="F30" s="114">
        <v>2062</v>
      </c>
      <c r="G30" s="114">
        <v>1882</v>
      </c>
      <c r="H30" s="140">
        <v>1840</v>
      </c>
      <c r="I30" s="115">
        <v>139</v>
      </c>
      <c r="J30" s="116">
        <v>7.5543478260869561</v>
      </c>
    </row>
    <row r="31" spans="1:15" s="110" customFormat="1" ht="24.95" customHeight="1" x14ac:dyDescent="0.2">
      <c r="A31" s="193" t="s">
        <v>167</v>
      </c>
      <c r="B31" s="199" t="s">
        <v>168</v>
      </c>
      <c r="C31" s="113">
        <v>11.141372314704165</v>
      </c>
      <c r="D31" s="115">
        <v>4009</v>
      </c>
      <c r="E31" s="114">
        <v>4291</v>
      </c>
      <c r="F31" s="114">
        <v>4334</v>
      </c>
      <c r="G31" s="114">
        <v>4296</v>
      </c>
      <c r="H31" s="140">
        <v>4131</v>
      </c>
      <c r="I31" s="115">
        <v>-122</v>
      </c>
      <c r="J31" s="116">
        <v>-2.9532800774630839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1.6563377150320986</v>
      </c>
      <c r="D34" s="115">
        <v>596</v>
      </c>
      <c r="E34" s="114">
        <v>620</v>
      </c>
      <c r="F34" s="114">
        <v>664</v>
      </c>
      <c r="G34" s="114">
        <v>630</v>
      </c>
      <c r="H34" s="140">
        <v>584</v>
      </c>
      <c r="I34" s="115">
        <v>12</v>
      </c>
      <c r="J34" s="116">
        <v>2.0547945205479454</v>
      </c>
    </row>
    <row r="35" spans="1:10" s="110" customFormat="1" ht="24.95" customHeight="1" x14ac:dyDescent="0.2">
      <c r="A35" s="292" t="s">
        <v>171</v>
      </c>
      <c r="B35" s="293" t="s">
        <v>172</v>
      </c>
      <c r="C35" s="113">
        <v>8.9792401967595801</v>
      </c>
      <c r="D35" s="115">
        <v>3231</v>
      </c>
      <c r="E35" s="114">
        <v>3341</v>
      </c>
      <c r="F35" s="114">
        <v>3338</v>
      </c>
      <c r="G35" s="114">
        <v>3455</v>
      </c>
      <c r="H35" s="140">
        <v>3404</v>
      </c>
      <c r="I35" s="115">
        <v>-173</v>
      </c>
      <c r="J35" s="116">
        <v>-5.0822561692126911</v>
      </c>
    </row>
    <row r="36" spans="1:10" s="110" customFormat="1" ht="24.95" customHeight="1" x14ac:dyDescent="0.2">
      <c r="A36" s="294" t="s">
        <v>173</v>
      </c>
      <c r="B36" s="295" t="s">
        <v>174</v>
      </c>
      <c r="C36" s="125">
        <v>89.361642998082431</v>
      </c>
      <c r="D36" s="143">
        <v>32155</v>
      </c>
      <c r="E36" s="144">
        <v>34338</v>
      </c>
      <c r="F36" s="144">
        <v>34903</v>
      </c>
      <c r="G36" s="144">
        <v>35011</v>
      </c>
      <c r="H36" s="145">
        <v>33220</v>
      </c>
      <c r="I36" s="143">
        <v>-1065</v>
      </c>
      <c r="J36" s="146">
        <v>-3.2059000602046961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35983</v>
      </c>
      <c r="F11" s="264">
        <v>38300</v>
      </c>
      <c r="G11" s="264">
        <v>38906</v>
      </c>
      <c r="H11" s="264">
        <v>39098</v>
      </c>
      <c r="I11" s="265">
        <v>37209</v>
      </c>
      <c r="J11" s="263">
        <v>-1226</v>
      </c>
      <c r="K11" s="266">
        <v>-3.2949017710768902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43.239863268765809</v>
      </c>
      <c r="E13" s="115">
        <v>15559</v>
      </c>
      <c r="F13" s="114">
        <v>16495</v>
      </c>
      <c r="G13" s="114">
        <v>17166</v>
      </c>
      <c r="H13" s="114">
        <v>17153</v>
      </c>
      <c r="I13" s="140">
        <v>15916</v>
      </c>
      <c r="J13" s="115">
        <v>-357</v>
      </c>
      <c r="K13" s="116">
        <v>-2.24302588590098</v>
      </c>
    </row>
    <row r="14" spans="1:15" ht="15.95" customHeight="1" x14ac:dyDescent="0.2">
      <c r="A14" s="306" t="s">
        <v>230</v>
      </c>
      <c r="B14" s="307"/>
      <c r="C14" s="308"/>
      <c r="D14" s="113">
        <v>44.426534752522024</v>
      </c>
      <c r="E14" s="115">
        <v>15986</v>
      </c>
      <c r="F14" s="114">
        <v>17224</v>
      </c>
      <c r="G14" s="114">
        <v>17220</v>
      </c>
      <c r="H14" s="114">
        <v>17431</v>
      </c>
      <c r="I14" s="140">
        <v>16871</v>
      </c>
      <c r="J14" s="115">
        <v>-885</v>
      </c>
      <c r="K14" s="116">
        <v>-5.2456878667536007</v>
      </c>
    </row>
    <row r="15" spans="1:15" ht="15.95" customHeight="1" x14ac:dyDescent="0.2">
      <c r="A15" s="306" t="s">
        <v>231</v>
      </c>
      <c r="B15" s="307"/>
      <c r="C15" s="308"/>
      <c r="D15" s="113">
        <v>5.4025512047355697</v>
      </c>
      <c r="E15" s="115">
        <v>1944</v>
      </c>
      <c r="F15" s="114">
        <v>1983</v>
      </c>
      <c r="G15" s="114">
        <v>1981</v>
      </c>
      <c r="H15" s="114">
        <v>1907</v>
      </c>
      <c r="I15" s="140">
        <v>1858</v>
      </c>
      <c r="J15" s="115">
        <v>86</v>
      </c>
      <c r="K15" s="116">
        <v>4.6286329386437028</v>
      </c>
    </row>
    <row r="16" spans="1:15" ht="15.95" customHeight="1" x14ac:dyDescent="0.2">
      <c r="A16" s="306" t="s">
        <v>232</v>
      </c>
      <c r="B16" s="307"/>
      <c r="C16" s="308"/>
      <c r="D16" s="113">
        <v>2.5261929244365393</v>
      </c>
      <c r="E16" s="115">
        <v>909</v>
      </c>
      <c r="F16" s="114">
        <v>958</v>
      </c>
      <c r="G16" s="114">
        <v>929</v>
      </c>
      <c r="H16" s="114">
        <v>967</v>
      </c>
      <c r="I16" s="140">
        <v>953</v>
      </c>
      <c r="J16" s="115">
        <v>-44</v>
      </c>
      <c r="K16" s="116">
        <v>-4.6169989506820563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1.2978350887919294</v>
      </c>
      <c r="E18" s="115">
        <v>467</v>
      </c>
      <c r="F18" s="114">
        <v>494</v>
      </c>
      <c r="G18" s="114">
        <v>522</v>
      </c>
      <c r="H18" s="114">
        <v>479</v>
      </c>
      <c r="I18" s="140">
        <v>458</v>
      </c>
      <c r="J18" s="115">
        <v>9</v>
      </c>
      <c r="K18" s="116">
        <v>1.965065502183406</v>
      </c>
    </row>
    <row r="19" spans="1:11" ht="14.1" customHeight="1" x14ac:dyDescent="0.2">
      <c r="A19" s="306" t="s">
        <v>235</v>
      </c>
      <c r="B19" s="307" t="s">
        <v>236</v>
      </c>
      <c r="C19" s="308"/>
      <c r="D19" s="113">
        <v>0.89764611066336886</v>
      </c>
      <c r="E19" s="115">
        <v>323</v>
      </c>
      <c r="F19" s="114">
        <v>338</v>
      </c>
      <c r="G19" s="114">
        <v>369</v>
      </c>
      <c r="H19" s="114">
        <v>329</v>
      </c>
      <c r="I19" s="140">
        <v>315</v>
      </c>
      <c r="J19" s="115">
        <v>8</v>
      </c>
      <c r="K19" s="116">
        <v>2.5396825396825395</v>
      </c>
    </row>
    <row r="20" spans="1:11" ht="14.1" customHeight="1" x14ac:dyDescent="0.2">
      <c r="A20" s="306">
        <v>12</v>
      </c>
      <c r="B20" s="307" t="s">
        <v>237</v>
      </c>
      <c r="C20" s="308"/>
      <c r="D20" s="113">
        <v>1.1227524108606841</v>
      </c>
      <c r="E20" s="115">
        <v>404</v>
      </c>
      <c r="F20" s="114">
        <v>426</v>
      </c>
      <c r="G20" s="114">
        <v>464</v>
      </c>
      <c r="H20" s="114">
        <v>472</v>
      </c>
      <c r="I20" s="140">
        <v>447</v>
      </c>
      <c r="J20" s="115">
        <v>-43</v>
      </c>
      <c r="K20" s="116">
        <v>-9.6196868008948542</v>
      </c>
    </row>
    <row r="21" spans="1:11" ht="14.1" customHeight="1" x14ac:dyDescent="0.2">
      <c r="A21" s="306">
        <v>21</v>
      </c>
      <c r="B21" s="307" t="s">
        <v>238</v>
      </c>
      <c r="C21" s="308"/>
      <c r="D21" s="113">
        <v>3.3349081510713391E-2</v>
      </c>
      <c r="E21" s="115">
        <v>12</v>
      </c>
      <c r="F21" s="114">
        <v>16</v>
      </c>
      <c r="G21" s="114">
        <v>17</v>
      </c>
      <c r="H21" s="114">
        <v>15</v>
      </c>
      <c r="I21" s="140">
        <v>16</v>
      </c>
      <c r="J21" s="115">
        <v>-4</v>
      </c>
      <c r="K21" s="116">
        <v>-25</v>
      </c>
    </row>
    <row r="22" spans="1:11" ht="14.1" customHeight="1" x14ac:dyDescent="0.2">
      <c r="A22" s="306">
        <v>22</v>
      </c>
      <c r="B22" s="307" t="s">
        <v>239</v>
      </c>
      <c r="C22" s="308"/>
      <c r="D22" s="113">
        <v>0.33349081510713391</v>
      </c>
      <c r="E22" s="115">
        <v>120</v>
      </c>
      <c r="F22" s="114">
        <v>124</v>
      </c>
      <c r="G22" s="114">
        <v>129</v>
      </c>
      <c r="H22" s="114">
        <v>138</v>
      </c>
      <c r="I22" s="140">
        <v>129</v>
      </c>
      <c r="J22" s="115">
        <v>-9</v>
      </c>
      <c r="K22" s="116">
        <v>-6.9767441860465116</v>
      </c>
    </row>
    <row r="23" spans="1:11" ht="14.1" customHeight="1" x14ac:dyDescent="0.2">
      <c r="A23" s="306">
        <v>23</v>
      </c>
      <c r="B23" s="307" t="s">
        <v>240</v>
      </c>
      <c r="C23" s="308"/>
      <c r="D23" s="113">
        <v>0.29458355334463499</v>
      </c>
      <c r="E23" s="115">
        <v>106</v>
      </c>
      <c r="F23" s="114">
        <v>113</v>
      </c>
      <c r="G23" s="114">
        <v>105</v>
      </c>
      <c r="H23" s="114">
        <v>102</v>
      </c>
      <c r="I23" s="140">
        <v>110</v>
      </c>
      <c r="J23" s="115">
        <v>-4</v>
      </c>
      <c r="K23" s="116">
        <v>-3.6363636363636362</v>
      </c>
    </row>
    <row r="24" spans="1:11" ht="14.1" customHeight="1" x14ac:dyDescent="0.2">
      <c r="A24" s="306">
        <v>24</v>
      </c>
      <c r="B24" s="307" t="s">
        <v>241</v>
      </c>
      <c r="C24" s="308"/>
      <c r="D24" s="113">
        <v>0.30569991384820611</v>
      </c>
      <c r="E24" s="115">
        <v>110</v>
      </c>
      <c r="F24" s="114">
        <v>120</v>
      </c>
      <c r="G24" s="114">
        <v>128</v>
      </c>
      <c r="H24" s="114">
        <v>130</v>
      </c>
      <c r="I24" s="140">
        <v>134</v>
      </c>
      <c r="J24" s="115">
        <v>-24</v>
      </c>
      <c r="K24" s="116">
        <v>-17.910447761194028</v>
      </c>
    </row>
    <row r="25" spans="1:11" ht="14.1" customHeight="1" x14ac:dyDescent="0.2">
      <c r="A25" s="306">
        <v>25</v>
      </c>
      <c r="B25" s="307" t="s">
        <v>242</v>
      </c>
      <c r="C25" s="308"/>
      <c r="D25" s="113">
        <v>0.8476224883972987</v>
      </c>
      <c r="E25" s="115">
        <v>305</v>
      </c>
      <c r="F25" s="114">
        <v>309</v>
      </c>
      <c r="G25" s="114">
        <v>306</v>
      </c>
      <c r="H25" s="114">
        <v>312</v>
      </c>
      <c r="I25" s="140">
        <v>299</v>
      </c>
      <c r="J25" s="115">
        <v>6</v>
      </c>
      <c r="K25" s="116">
        <v>2.0066889632107023</v>
      </c>
    </row>
    <row r="26" spans="1:11" ht="14.1" customHeight="1" x14ac:dyDescent="0.2">
      <c r="A26" s="306">
        <v>26</v>
      </c>
      <c r="B26" s="307" t="s">
        <v>243</v>
      </c>
      <c r="C26" s="308"/>
      <c r="D26" s="113">
        <v>0.50579440291248645</v>
      </c>
      <c r="E26" s="115">
        <v>182</v>
      </c>
      <c r="F26" s="114">
        <v>180</v>
      </c>
      <c r="G26" s="114">
        <v>183</v>
      </c>
      <c r="H26" s="114">
        <v>189</v>
      </c>
      <c r="I26" s="140">
        <v>202</v>
      </c>
      <c r="J26" s="115">
        <v>-20</v>
      </c>
      <c r="K26" s="116">
        <v>-9.9009900990099009</v>
      </c>
    </row>
    <row r="27" spans="1:11" ht="14.1" customHeight="1" x14ac:dyDescent="0.2">
      <c r="A27" s="306">
        <v>27</v>
      </c>
      <c r="B27" s="307" t="s">
        <v>244</v>
      </c>
      <c r="C27" s="308"/>
      <c r="D27" s="113">
        <v>0.31681627435177723</v>
      </c>
      <c r="E27" s="115">
        <v>114</v>
      </c>
      <c r="F27" s="114">
        <v>118</v>
      </c>
      <c r="G27" s="114">
        <v>116</v>
      </c>
      <c r="H27" s="114">
        <v>113</v>
      </c>
      <c r="I27" s="140">
        <v>104</v>
      </c>
      <c r="J27" s="115">
        <v>10</v>
      </c>
      <c r="K27" s="116">
        <v>9.615384615384615</v>
      </c>
    </row>
    <row r="28" spans="1:11" ht="14.1" customHeight="1" x14ac:dyDescent="0.2">
      <c r="A28" s="306">
        <v>28</v>
      </c>
      <c r="B28" s="307" t="s">
        <v>245</v>
      </c>
      <c r="C28" s="308"/>
      <c r="D28" s="113">
        <v>0.2417808409526721</v>
      </c>
      <c r="E28" s="115">
        <v>87</v>
      </c>
      <c r="F28" s="114">
        <v>87</v>
      </c>
      <c r="G28" s="114">
        <v>84</v>
      </c>
      <c r="H28" s="114">
        <v>89</v>
      </c>
      <c r="I28" s="140">
        <v>87</v>
      </c>
      <c r="J28" s="115">
        <v>0</v>
      </c>
      <c r="K28" s="116">
        <v>0</v>
      </c>
    </row>
    <row r="29" spans="1:11" ht="14.1" customHeight="1" x14ac:dyDescent="0.2">
      <c r="A29" s="306">
        <v>29</v>
      </c>
      <c r="B29" s="307" t="s">
        <v>246</v>
      </c>
      <c r="C29" s="308"/>
      <c r="D29" s="113">
        <v>2.9569518939499209</v>
      </c>
      <c r="E29" s="115">
        <v>1064</v>
      </c>
      <c r="F29" s="114">
        <v>1307</v>
      </c>
      <c r="G29" s="114">
        <v>1366</v>
      </c>
      <c r="H29" s="114">
        <v>1370</v>
      </c>
      <c r="I29" s="140">
        <v>1243</v>
      </c>
      <c r="J29" s="115">
        <v>-179</v>
      </c>
      <c r="K29" s="116">
        <v>-14.400643604183427</v>
      </c>
    </row>
    <row r="30" spans="1:11" ht="14.1" customHeight="1" x14ac:dyDescent="0.2">
      <c r="A30" s="306" t="s">
        <v>247</v>
      </c>
      <c r="B30" s="307" t="s">
        <v>248</v>
      </c>
      <c r="C30" s="308"/>
      <c r="D30" s="113" t="s">
        <v>514</v>
      </c>
      <c r="E30" s="115" t="s">
        <v>514</v>
      </c>
      <c r="F30" s="114" t="s">
        <v>514</v>
      </c>
      <c r="G30" s="114" t="s">
        <v>514</v>
      </c>
      <c r="H30" s="114" t="s">
        <v>514</v>
      </c>
      <c r="I30" s="140">
        <v>119</v>
      </c>
      <c r="J30" s="115" t="s">
        <v>514</v>
      </c>
      <c r="K30" s="116" t="s">
        <v>514</v>
      </c>
    </row>
    <row r="31" spans="1:11" ht="14.1" customHeight="1" x14ac:dyDescent="0.2">
      <c r="A31" s="306" t="s">
        <v>249</v>
      </c>
      <c r="B31" s="307" t="s">
        <v>250</v>
      </c>
      <c r="C31" s="308"/>
      <c r="D31" s="113">
        <v>2.6290192590945725</v>
      </c>
      <c r="E31" s="115">
        <v>946</v>
      </c>
      <c r="F31" s="114">
        <v>1177</v>
      </c>
      <c r="G31" s="114">
        <v>1236</v>
      </c>
      <c r="H31" s="114">
        <v>1243</v>
      </c>
      <c r="I31" s="140">
        <v>1121</v>
      </c>
      <c r="J31" s="115">
        <v>-175</v>
      </c>
      <c r="K31" s="116">
        <v>-15.611061552185548</v>
      </c>
    </row>
    <row r="32" spans="1:11" ht="14.1" customHeight="1" x14ac:dyDescent="0.2">
      <c r="A32" s="306">
        <v>31</v>
      </c>
      <c r="B32" s="307" t="s">
        <v>251</v>
      </c>
      <c r="C32" s="308"/>
      <c r="D32" s="113">
        <v>0.16118722730178139</v>
      </c>
      <c r="E32" s="115">
        <v>58</v>
      </c>
      <c r="F32" s="114">
        <v>62</v>
      </c>
      <c r="G32" s="114">
        <v>67</v>
      </c>
      <c r="H32" s="114">
        <v>67</v>
      </c>
      <c r="I32" s="140">
        <v>72</v>
      </c>
      <c r="J32" s="115">
        <v>-14</v>
      </c>
      <c r="K32" s="116">
        <v>-19.444444444444443</v>
      </c>
    </row>
    <row r="33" spans="1:11" ht="14.1" customHeight="1" x14ac:dyDescent="0.2">
      <c r="A33" s="306">
        <v>32</v>
      </c>
      <c r="B33" s="307" t="s">
        <v>252</v>
      </c>
      <c r="C33" s="308"/>
      <c r="D33" s="113">
        <v>0.62251618819998333</v>
      </c>
      <c r="E33" s="115">
        <v>224</v>
      </c>
      <c r="F33" s="114">
        <v>235</v>
      </c>
      <c r="G33" s="114">
        <v>233</v>
      </c>
      <c r="H33" s="114">
        <v>245</v>
      </c>
      <c r="I33" s="140">
        <v>220</v>
      </c>
      <c r="J33" s="115">
        <v>4</v>
      </c>
      <c r="K33" s="116">
        <v>1.8181818181818181</v>
      </c>
    </row>
    <row r="34" spans="1:11" ht="14.1" customHeight="1" x14ac:dyDescent="0.2">
      <c r="A34" s="306">
        <v>33</v>
      </c>
      <c r="B34" s="307" t="s">
        <v>253</v>
      </c>
      <c r="C34" s="308"/>
      <c r="D34" s="113">
        <v>0.38907261762498957</v>
      </c>
      <c r="E34" s="115">
        <v>140</v>
      </c>
      <c r="F34" s="114">
        <v>134</v>
      </c>
      <c r="G34" s="114">
        <v>139</v>
      </c>
      <c r="H34" s="114">
        <v>151</v>
      </c>
      <c r="I34" s="140">
        <v>166</v>
      </c>
      <c r="J34" s="115">
        <v>-26</v>
      </c>
      <c r="K34" s="116">
        <v>-15.662650602409638</v>
      </c>
    </row>
    <row r="35" spans="1:11" ht="14.1" customHeight="1" x14ac:dyDescent="0.2">
      <c r="A35" s="306">
        <v>34</v>
      </c>
      <c r="B35" s="307" t="s">
        <v>254</v>
      </c>
      <c r="C35" s="308"/>
      <c r="D35" s="113">
        <v>4.6633132312480896</v>
      </c>
      <c r="E35" s="115">
        <v>1678</v>
      </c>
      <c r="F35" s="114">
        <v>1742</v>
      </c>
      <c r="G35" s="114">
        <v>1749</v>
      </c>
      <c r="H35" s="114">
        <v>1754</v>
      </c>
      <c r="I35" s="140">
        <v>1755</v>
      </c>
      <c r="J35" s="115">
        <v>-77</v>
      </c>
      <c r="K35" s="116">
        <v>-4.3874643874643873</v>
      </c>
    </row>
    <row r="36" spans="1:11" ht="14.1" customHeight="1" x14ac:dyDescent="0.2">
      <c r="A36" s="306">
        <v>41</v>
      </c>
      <c r="B36" s="307" t="s">
        <v>255</v>
      </c>
      <c r="C36" s="308"/>
      <c r="D36" s="113">
        <v>9.7268154406247392E-2</v>
      </c>
      <c r="E36" s="115">
        <v>35</v>
      </c>
      <c r="F36" s="114">
        <v>37</v>
      </c>
      <c r="G36" s="114">
        <v>29</v>
      </c>
      <c r="H36" s="114">
        <v>30</v>
      </c>
      <c r="I36" s="140">
        <v>31</v>
      </c>
      <c r="J36" s="115">
        <v>4</v>
      </c>
      <c r="K36" s="116">
        <v>12.903225806451612</v>
      </c>
    </row>
    <row r="37" spans="1:11" ht="14.1" customHeight="1" x14ac:dyDescent="0.2">
      <c r="A37" s="306">
        <v>42</v>
      </c>
      <c r="B37" s="307" t="s">
        <v>256</v>
      </c>
      <c r="C37" s="308"/>
      <c r="D37" s="113" t="s">
        <v>514</v>
      </c>
      <c r="E37" s="115" t="s">
        <v>514</v>
      </c>
      <c r="F37" s="114" t="s">
        <v>514</v>
      </c>
      <c r="G37" s="114" t="s">
        <v>514</v>
      </c>
      <c r="H37" s="114" t="s">
        <v>514</v>
      </c>
      <c r="I37" s="140" t="s">
        <v>514</v>
      </c>
      <c r="J37" s="115" t="s">
        <v>514</v>
      </c>
      <c r="K37" s="116" t="s">
        <v>514</v>
      </c>
    </row>
    <row r="38" spans="1:11" ht="14.1" customHeight="1" x14ac:dyDescent="0.2">
      <c r="A38" s="306">
        <v>43</v>
      </c>
      <c r="B38" s="307" t="s">
        <v>257</v>
      </c>
      <c r="C38" s="308"/>
      <c r="D38" s="113">
        <v>0.36683989661784733</v>
      </c>
      <c r="E38" s="115">
        <v>132</v>
      </c>
      <c r="F38" s="114">
        <v>139</v>
      </c>
      <c r="G38" s="114">
        <v>131</v>
      </c>
      <c r="H38" s="114">
        <v>131</v>
      </c>
      <c r="I38" s="140">
        <v>132</v>
      </c>
      <c r="J38" s="115">
        <v>0</v>
      </c>
      <c r="K38" s="116">
        <v>0</v>
      </c>
    </row>
    <row r="39" spans="1:11" ht="14.1" customHeight="1" x14ac:dyDescent="0.2">
      <c r="A39" s="306">
        <v>51</v>
      </c>
      <c r="B39" s="307" t="s">
        <v>258</v>
      </c>
      <c r="C39" s="308"/>
      <c r="D39" s="113">
        <v>6.9866325764944559</v>
      </c>
      <c r="E39" s="115">
        <v>2514</v>
      </c>
      <c r="F39" s="114">
        <v>2587</v>
      </c>
      <c r="G39" s="114">
        <v>2559</v>
      </c>
      <c r="H39" s="114">
        <v>2562</v>
      </c>
      <c r="I39" s="140">
        <v>2493</v>
      </c>
      <c r="J39" s="115">
        <v>21</v>
      </c>
      <c r="K39" s="116">
        <v>0.84235860409145613</v>
      </c>
    </row>
    <row r="40" spans="1:11" ht="14.1" customHeight="1" x14ac:dyDescent="0.2">
      <c r="A40" s="306" t="s">
        <v>259</v>
      </c>
      <c r="B40" s="307" t="s">
        <v>260</v>
      </c>
      <c r="C40" s="308"/>
      <c r="D40" s="113">
        <v>6.7309562849123195</v>
      </c>
      <c r="E40" s="115">
        <v>2422</v>
      </c>
      <c r="F40" s="114">
        <v>2492</v>
      </c>
      <c r="G40" s="114">
        <v>2447</v>
      </c>
      <c r="H40" s="114">
        <v>2454</v>
      </c>
      <c r="I40" s="140">
        <v>2401</v>
      </c>
      <c r="J40" s="115">
        <v>21</v>
      </c>
      <c r="K40" s="116">
        <v>0.87463556851311952</v>
      </c>
    </row>
    <row r="41" spans="1:11" ht="14.1" customHeight="1" x14ac:dyDescent="0.2">
      <c r="A41" s="306"/>
      <c r="B41" s="307" t="s">
        <v>261</v>
      </c>
      <c r="C41" s="308"/>
      <c r="D41" s="113">
        <v>2.381680237890115</v>
      </c>
      <c r="E41" s="115">
        <v>857</v>
      </c>
      <c r="F41" s="114">
        <v>915</v>
      </c>
      <c r="G41" s="114">
        <v>877</v>
      </c>
      <c r="H41" s="114">
        <v>893</v>
      </c>
      <c r="I41" s="140">
        <v>821</v>
      </c>
      <c r="J41" s="115">
        <v>36</v>
      </c>
      <c r="K41" s="116">
        <v>4.3848964677222897</v>
      </c>
    </row>
    <row r="42" spans="1:11" ht="14.1" customHeight="1" x14ac:dyDescent="0.2">
      <c r="A42" s="306">
        <v>52</v>
      </c>
      <c r="B42" s="307" t="s">
        <v>262</v>
      </c>
      <c r="C42" s="308"/>
      <c r="D42" s="113">
        <v>5.2080148959230748</v>
      </c>
      <c r="E42" s="115">
        <v>1874</v>
      </c>
      <c r="F42" s="114">
        <v>1915</v>
      </c>
      <c r="G42" s="114">
        <v>1852</v>
      </c>
      <c r="H42" s="114">
        <v>1864</v>
      </c>
      <c r="I42" s="140">
        <v>1862</v>
      </c>
      <c r="J42" s="115">
        <v>12</v>
      </c>
      <c r="K42" s="116">
        <v>0.64446831364124602</v>
      </c>
    </row>
    <row r="43" spans="1:11" ht="14.1" customHeight="1" x14ac:dyDescent="0.2">
      <c r="A43" s="306" t="s">
        <v>263</v>
      </c>
      <c r="B43" s="307" t="s">
        <v>264</v>
      </c>
      <c r="C43" s="308"/>
      <c r="D43" s="113">
        <v>5.0718394797543285</v>
      </c>
      <c r="E43" s="115">
        <v>1825</v>
      </c>
      <c r="F43" s="114">
        <v>1871</v>
      </c>
      <c r="G43" s="114">
        <v>1793</v>
      </c>
      <c r="H43" s="114">
        <v>1797</v>
      </c>
      <c r="I43" s="140">
        <v>1810</v>
      </c>
      <c r="J43" s="115">
        <v>15</v>
      </c>
      <c r="K43" s="116">
        <v>0.82872928176795579</v>
      </c>
    </row>
    <row r="44" spans="1:11" ht="14.1" customHeight="1" x14ac:dyDescent="0.2">
      <c r="A44" s="306">
        <v>53</v>
      </c>
      <c r="B44" s="307" t="s">
        <v>265</v>
      </c>
      <c r="C44" s="308"/>
      <c r="D44" s="113">
        <v>1.5257204791151378</v>
      </c>
      <c r="E44" s="115">
        <v>549</v>
      </c>
      <c r="F44" s="114">
        <v>575</v>
      </c>
      <c r="G44" s="114">
        <v>599</v>
      </c>
      <c r="H44" s="114">
        <v>599</v>
      </c>
      <c r="I44" s="140">
        <v>548</v>
      </c>
      <c r="J44" s="115">
        <v>1</v>
      </c>
      <c r="K44" s="116">
        <v>0.18248175182481752</v>
      </c>
    </row>
    <row r="45" spans="1:11" ht="14.1" customHeight="1" x14ac:dyDescent="0.2">
      <c r="A45" s="306" t="s">
        <v>266</v>
      </c>
      <c r="B45" s="307" t="s">
        <v>267</v>
      </c>
      <c r="C45" s="308"/>
      <c r="D45" s="113">
        <v>1.4923713976044244</v>
      </c>
      <c r="E45" s="115">
        <v>537</v>
      </c>
      <c r="F45" s="114">
        <v>564</v>
      </c>
      <c r="G45" s="114">
        <v>588</v>
      </c>
      <c r="H45" s="114">
        <v>585</v>
      </c>
      <c r="I45" s="140">
        <v>535</v>
      </c>
      <c r="J45" s="115">
        <v>2</v>
      </c>
      <c r="K45" s="116">
        <v>0.37383177570093457</v>
      </c>
    </row>
    <row r="46" spans="1:11" ht="14.1" customHeight="1" x14ac:dyDescent="0.2">
      <c r="A46" s="306">
        <v>54</v>
      </c>
      <c r="B46" s="307" t="s">
        <v>268</v>
      </c>
      <c r="C46" s="308"/>
      <c r="D46" s="113">
        <v>15.37948475669066</v>
      </c>
      <c r="E46" s="115">
        <v>5534</v>
      </c>
      <c r="F46" s="114">
        <v>5866</v>
      </c>
      <c r="G46" s="114">
        <v>6242</v>
      </c>
      <c r="H46" s="114">
        <v>6128</v>
      </c>
      <c r="I46" s="140">
        <v>5809</v>
      </c>
      <c r="J46" s="115">
        <v>-275</v>
      </c>
      <c r="K46" s="116">
        <v>-4.7340333964537784</v>
      </c>
    </row>
    <row r="47" spans="1:11" ht="14.1" customHeight="1" x14ac:dyDescent="0.2">
      <c r="A47" s="306">
        <v>61</v>
      </c>
      <c r="B47" s="307" t="s">
        <v>269</v>
      </c>
      <c r="C47" s="308"/>
      <c r="D47" s="113">
        <v>0.72256343273212353</v>
      </c>
      <c r="E47" s="115">
        <v>260</v>
      </c>
      <c r="F47" s="114">
        <v>249</v>
      </c>
      <c r="G47" s="114">
        <v>283</v>
      </c>
      <c r="H47" s="114">
        <v>283</v>
      </c>
      <c r="I47" s="140">
        <v>253</v>
      </c>
      <c r="J47" s="115">
        <v>7</v>
      </c>
      <c r="K47" s="116">
        <v>2.766798418972332</v>
      </c>
    </row>
    <row r="48" spans="1:11" ht="14.1" customHeight="1" x14ac:dyDescent="0.2">
      <c r="A48" s="306">
        <v>62</v>
      </c>
      <c r="B48" s="307" t="s">
        <v>270</v>
      </c>
      <c r="C48" s="308"/>
      <c r="D48" s="113">
        <v>14.190034182808548</v>
      </c>
      <c r="E48" s="115">
        <v>5106</v>
      </c>
      <c r="F48" s="114">
        <v>5415</v>
      </c>
      <c r="G48" s="114">
        <v>5503</v>
      </c>
      <c r="H48" s="114">
        <v>5740</v>
      </c>
      <c r="I48" s="140">
        <v>5298</v>
      </c>
      <c r="J48" s="115">
        <v>-192</v>
      </c>
      <c r="K48" s="116">
        <v>-3.62400906002265</v>
      </c>
    </row>
    <row r="49" spans="1:11" ht="14.1" customHeight="1" x14ac:dyDescent="0.2">
      <c r="A49" s="306">
        <v>63</v>
      </c>
      <c r="B49" s="307" t="s">
        <v>271</v>
      </c>
      <c r="C49" s="308"/>
      <c r="D49" s="113">
        <v>10.41602979184615</v>
      </c>
      <c r="E49" s="115">
        <v>3748</v>
      </c>
      <c r="F49" s="114">
        <v>4552</v>
      </c>
      <c r="G49" s="114">
        <v>4760</v>
      </c>
      <c r="H49" s="114">
        <v>4679</v>
      </c>
      <c r="I49" s="140">
        <v>4061</v>
      </c>
      <c r="J49" s="115">
        <v>-313</v>
      </c>
      <c r="K49" s="116">
        <v>-7.7074612164491505</v>
      </c>
    </row>
    <row r="50" spans="1:11" ht="14.1" customHeight="1" x14ac:dyDescent="0.2">
      <c r="A50" s="306" t="s">
        <v>272</v>
      </c>
      <c r="B50" s="307" t="s">
        <v>273</v>
      </c>
      <c r="C50" s="308"/>
      <c r="D50" s="113">
        <v>0.9476697329294389</v>
      </c>
      <c r="E50" s="115">
        <v>341</v>
      </c>
      <c r="F50" s="114">
        <v>415</v>
      </c>
      <c r="G50" s="114">
        <v>453</v>
      </c>
      <c r="H50" s="114">
        <v>469</v>
      </c>
      <c r="I50" s="140">
        <v>373</v>
      </c>
      <c r="J50" s="115">
        <v>-32</v>
      </c>
      <c r="K50" s="116">
        <v>-8.5790884718498663</v>
      </c>
    </row>
    <row r="51" spans="1:11" ht="14.1" customHeight="1" x14ac:dyDescent="0.2">
      <c r="A51" s="306" t="s">
        <v>274</v>
      </c>
      <c r="B51" s="307" t="s">
        <v>275</v>
      </c>
      <c r="C51" s="308"/>
      <c r="D51" s="113">
        <v>9.0348219992774368</v>
      </c>
      <c r="E51" s="115">
        <v>3251</v>
      </c>
      <c r="F51" s="114">
        <v>3947</v>
      </c>
      <c r="G51" s="114">
        <v>4102</v>
      </c>
      <c r="H51" s="114">
        <v>3997</v>
      </c>
      <c r="I51" s="140">
        <v>3505</v>
      </c>
      <c r="J51" s="115">
        <v>-254</v>
      </c>
      <c r="K51" s="116">
        <v>-7.2467902995720399</v>
      </c>
    </row>
    <row r="52" spans="1:11" ht="14.1" customHeight="1" x14ac:dyDescent="0.2">
      <c r="A52" s="306">
        <v>71</v>
      </c>
      <c r="B52" s="307" t="s">
        <v>276</v>
      </c>
      <c r="C52" s="308"/>
      <c r="D52" s="113">
        <v>11.060778701053275</v>
      </c>
      <c r="E52" s="115">
        <v>3980</v>
      </c>
      <c r="F52" s="114">
        <v>4015</v>
      </c>
      <c r="G52" s="114">
        <v>4008</v>
      </c>
      <c r="H52" s="114">
        <v>4000</v>
      </c>
      <c r="I52" s="140">
        <v>3963</v>
      </c>
      <c r="J52" s="115">
        <v>17</v>
      </c>
      <c r="K52" s="116">
        <v>0.42896795357052736</v>
      </c>
    </row>
    <row r="53" spans="1:11" ht="14.1" customHeight="1" x14ac:dyDescent="0.2">
      <c r="A53" s="306" t="s">
        <v>277</v>
      </c>
      <c r="B53" s="307" t="s">
        <v>278</v>
      </c>
      <c r="C53" s="308"/>
      <c r="D53" s="113">
        <v>0.73645888336158738</v>
      </c>
      <c r="E53" s="115">
        <v>265</v>
      </c>
      <c r="F53" s="114">
        <v>271</v>
      </c>
      <c r="G53" s="114">
        <v>262</v>
      </c>
      <c r="H53" s="114">
        <v>267</v>
      </c>
      <c r="I53" s="140">
        <v>273</v>
      </c>
      <c r="J53" s="115">
        <v>-8</v>
      </c>
      <c r="K53" s="116">
        <v>-2.9304029304029302</v>
      </c>
    </row>
    <row r="54" spans="1:11" ht="14.1" customHeight="1" x14ac:dyDescent="0.2">
      <c r="A54" s="306" t="s">
        <v>279</v>
      </c>
      <c r="B54" s="307" t="s">
        <v>280</v>
      </c>
      <c r="C54" s="308"/>
      <c r="D54" s="113">
        <v>9.7823972431425954</v>
      </c>
      <c r="E54" s="115">
        <v>3520</v>
      </c>
      <c r="F54" s="114">
        <v>3549</v>
      </c>
      <c r="G54" s="114">
        <v>3543</v>
      </c>
      <c r="H54" s="114">
        <v>3533</v>
      </c>
      <c r="I54" s="140">
        <v>3475</v>
      </c>
      <c r="J54" s="115">
        <v>45</v>
      </c>
      <c r="K54" s="116">
        <v>1.2949640287769784</v>
      </c>
    </row>
    <row r="55" spans="1:11" ht="14.1" customHeight="1" x14ac:dyDescent="0.2">
      <c r="A55" s="306">
        <v>72</v>
      </c>
      <c r="B55" s="307" t="s">
        <v>281</v>
      </c>
      <c r="C55" s="308"/>
      <c r="D55" s="113">
        <v>1.0921824194758636</v>
      </c>
      <c r="E55" s="115">
        <v>393</v>
      </c>
      <c r="F55" s="114">
        <v>397</v>
      </c>
      <c r="G55" s="114">
        <v>389</v>
      </c>
      <c r="H55" s="114">
        <v>403</v>
      </c>
      <c r="I55" s="140">
        <v>401</v>
      </c>
      <c r="J55" s="115">
        <v>-8</v>
      </c>
      <c r="K55" s="116">
        <v>-1.9950124688279303</v>
      </c>
    </row>
    <row r="56" spans="1:11" ht="14.1" customHeight="1" x14ac:dyDescent="0.2">
      <c r="A56" s="306" t="s">
        <v>282</v>
      </c>
      <c r="B56" s="307" t="s">
        <v>283</v>
      </c>
      <c r="C56" s="308"/>
      <c r="D56" s="113">
        <v>0.18619903843481644</v>
      </c>
      <c r="E56" s="115">
        <v>67</v>
      </c>
      <c r="F56" s="114">
        <v>70</v>
      </c>
      <c r="G56" s="114">
        <v>73</v>
      </c>
      <c r="H56" s="114">
        <v>76</v>
      </c>
      <c r="I56" s="140">
        <v>74</v>
      </c>
      <c r="J56" s="115">
        <v>-7</v>
      </c>
      <c r="K56" s="116">
        <v>-9.4594594594594597</v>
      </c>
    </row>
    <row r="57" spans="1:11" ht="14.1" customHeight="1" x14ac:dyDescent="0.2">
      <c r="A57" s="306" t="s">
        <v>284</v>
      </c>
      <c r="B57" s="307" t="s">
        <v>285</v>
      </c>
      <c r="C57" s="308"/>
      <c r="D57" s="113">
        <v>0.65864435983658953</v>
      </c>
      <c r="E57" s="115">
        <v>237</v>
      </c>
      <c r="F57" s="114">
        <v>238</v>
      </c>
      <c r="G57" s="114">
        <v>227</v>
      </c>
      <c r="H57" s="114">
        <v>232</v>
      </c>
      <c r="I57" s="140">
        <v>228</v>
      </c>
      <c r="J57" s="115">
        <v>9</v>
      </c>
      <c r="K57" s="116">
        <v>3.9473684210526314</v>
      </c>
    </row>
    <row r="58" spans="1:11" ht="14.1" customHeight="1" x14ac:dyDescent="0.2">
      <c r="A58" s="306">
        <v>73</v>
      </c>
      <c r="B58" s="307" t="s">
        <v>286</v>
      </c>
      <c r="C58" s="308"/>
      <c r="D58" s="113">
        <v>1.459022316093711</v>
      </c>
      <c r="E58" s="115">
        <v>525</v>
      </c>
      <c r="F58" s="114">
        <v>624</v>
      </c>
      <c r="G58" s="114">
        <v>557</v>
      </c>
      <c r="H58" s="114">
        <v>606</v>
      </c>
      <c r="I58" s="140">
        <v>559</v>
      </c>
      <c r="J58" s="115">
        <v>-34</v>
      </c>
      <c r="K58" s="116">
        <v>-6.0822898032200357</v>
      </c>
    </row>
    <row r="59" spans="1:11" ht="14.1" customHeight="1" x14ac:dyDescent="0.2">
      <c r="A59" s="306" t="s">
        <v>287</v>
      </c>
      <c r="B59" s="307" t="s">
        <v>288</v>
      </c>
      <c r="C59" s="308"/>
      <c r="D59" s="113">
        <v>1.2311369257705027</v>
      </c>
      <c r="E59" s="115">
        <v>443</v>
      </c>
      <c r="F59" s="114">
        <v>543</v>
      </c>
      <c r="G59" s="114">
        <v>469</v>
      </c>
      <c r="H59" s="114">
        <v>523</v>
      </c>
      <c r="I59" s="140">
        <v>478</v>
      </c>
      <c r="J59" s="115">
        <v>-35</v>
      </c>
      <c r="K59" s="116">
        <v>-7.3221757322175733</v>
      </c>
    </row>
    <row r="60" spans="1:11" ht="14.1" customHeight="1" x14ac:dyDescent="0.2">
      <c r="A60" s="306">
        <v>81</v>
      </c>
      <c r="B60" s="307" t="s">
        <v>289</v>
      </c>
      <c r="C60" s="308"/>
      <c r="D60" s="113">
        <v>5.010699496984687</v>
      </c>
      <c r="E60" s="115">
        <v>1803</v>
      </c>
      <c r="F60" s="114">
        <v>1836</v>
      </c>
      <c r="G60" s="114">
        <v>1827</v>
      </c>
      <c r="H60" s="114">
        <v>1841</v>
      </c>
      <c r="I60" s="140">
        <v>1805</v>
      </c>
      <c r="J60" s="115">
        <v>-2</v>
      </c>
      <c r="K60" s="116">
        <v>-0.11080332409972299</v>
      </c>
    </row>
    <row r="61" spans="1:11" ht="14.1" customHeight="1" x14ac:dyDescent="0.2">
      <c r="A61" s="306" t="s">
        <v>290</v>
      </c>
      <c r="B61" s="307" t="s">
        <v>291</v>
      </c>
      <c r="C61" s="308"/>
      <c r="D61" s="113">
        <v>1.1199733207347915</v>
      </c>
      <c r="E61" s="115">
        <v>403</v>
      </c>
      <c r="F61" s="114">
        <v>414</v>
      </c>
      <c r="G61" s="114">
        <v>418</v>
      </c>
      <c r="H61" s="114">
        <v>442</v>
      </c>
      <c r="I61" s="140">
        <v>440</v>
      </c>
      <c r="J61" s="115">
        <v>-37</v>
      </c>
      <c r="K61" s="116">
        <v>-8.4090909090909083</v>
      </c>
    </row>
    <row r="62" spans="1:11" ht="14.1" customHeight="1" x14ac:dyDescent="0.2">
      <c r="A62" s="306" t="s">
        <v>292</v>
      </c>
      <c r="B62" s="307" t="s">
        <v>293</v>
      </c>
      <c r="C62" s="308"/>
      <c r="D62" s="113">
        <v>2.5817747269543951</v>
      </c>
      <c r="E62" s="115">
        <v>929</v>
      </c>
      <c r="F62" s="114">
        <v>928</v>
      </c>
      <c r="G62" s="114">
        <v>911</v>
      </c>
      <c r="H62" s="114">
        <v>913</v>
      </c>
      <c r="I62" s="140">
        <v>888</v>
      </c>
      <c r="J62" s="115">
        <v>41</v>
      </c>
      <c r="K62" s="116">
        <v>4.6171171171171173</v>
      </c>
    </row>
    <row r="63" spans="1:11" ht="14.1" customHeight="1" x14ac:dyDescent="0.2">
      <c r="A63" s="306"/>
      <c r="B63" s="307" t="s">
        <v>294</v>
      </c>
      <c r="C63" s="308"/>
      <c r="D63" s="113">
        <v>2.3483311563794014</v>
      </c>
      <c r="E63" s="115">
        <v>845</v>
      </c>
      <c r="F63" s="114">
        <v>855</v>
      </c>
      <c r="G63" s="114">
        <v>838</v>
      </c>
      <c r="H63" s="114">
        <v>835</v>
      </c>
      <c r="I63" s="140">
        <v>811</v>
      </c>
      <c r="J63" s="115">
        <v>34</v>
      </c>
      <c r="K63" s="116">
        <v>4.1923551171393338</v>
      </c>
    </row>
    <row r="64" spans="1:11" ht="14.1" customHeight="1" x14ac:dyDescent="0.2">
      <c r="A64" s="306" t="s">
        <v>295</v>
      </c>
      <c r="B64" s="307" t="s">
        <v>296</v>
      </c>
      <c r="C64" s="308"/>
      <c r="D64" s="113">
        <v>0.10560542478392575</v>
      </c>
      <c r="E64" s="115">
        <v>38</v>
      </c>
      <c r="F64" s="114">
        <v>38</v>
      </c>
      <c r="G64" s="114">
        <v>38</v>
      </c>
      <c r="H64" s="114">
        <v>34</v>
      </c>
      <c r="I64" s="140">
        <v>31</v>
      </c>
      <c r="J64" s="115">
        <v>7</v>
      </c>
      <c r="K64" s="116">
        <v>22.580645161290324</v>
      </c>
    </row>
    <row r="65" spans="1:11" ht="14.1" customHeight="1" x14ac:dyDescent="0.2">
      <c r="A65" s="306" t="s">
        <v>297</v>
      </c>
      <c r="B65" s="307" t="s">
        <v>298</v>
      </c>
      <c r="C65" s="308"/>
      <c r="D65" s="113">
        <v>0.89486702053747602</v>
      </c>
      <c r="E65" s="115">
        <v>322</v>
      </c>
      <c r="F65" s="114">
        <v>328</v>
      </c>
      <c r="G65" s="114">
        <v>331</v>
      </c>
      <c r="H65" s="114">
        <v>321</v>
      </c>
      <c r="I65" s="140">
        <v>321</v>
      </c>
      <c r="J65" s="115">
        <v>1</v>
      </c>
      <c r="K65" s="116">
        <v>0.3115264797507788</v>
      </c>
    </row>
    <row r="66" spans="1:11" ht="14.1" customHeight="1" x14ac:dyDescent="0.2">
      <c r="A66" s="306">
        <v>82</v>
      </c>
      <c r="B66" s="307" t="s">
        <v>299</v>
      </c>
      <c r="C66" s="308"/>
      <c r="D66" s="113">
        <v>1.878664925103521</v>
      </c>
      <c r="E66" s="115">
        <v>676</v>
      </c>
      <c r="F66" s="114">
        <v>730</v>
      </c>
      <c r="G66" s="114">
        <v>758</v>
      </c>
      <c r="H66" s="114">
        <v>780</v>
      </c>
      <c r="I66" s="140">
        <v>767</v>
      </c>
      <c r="J66" s="115">
        <v>-91</v>
      </c>
      <c r="K66" s="116">
        <v>-11.864406779661017</v>
      </c>
    </row>
    <row r="67" spans="1:11" ht="14.1" customHeight="1" x14ac:dyDescent="0.2">
      <c r="A67" s="306" t="s">
        <v>300</v>
      </c>
      <c r="B67" s="307" t="s">
        <v>301</v>
      </c>
      <c r="C67" s="308"/>
      <c r="D67" s="113">
        <v>0.85040157852319154</v>
      </c>
      <c r="E67" s="115">
        <v>306</v>
      </c>
      <c r="F67" s="114">
        <v>295</v>
      </c>
      <c r="G67" s="114">
        <v>321</v>
      </c>
      <c r="H67" s="114">
        <v>320</v>
      </c>
      <c r="I67" s="140">
        <v>317</v>
      </c>
      <c r="J67" s="115">
        <v>-11</v>
      </c>
      <c r="K67" s="116">
        <v>-3.4700315457413251</v>
      </c>
    </row>
    <row r="68" spans="1:11" ht="14.1" customHeight="1" x14ac:dyDescent="0.2">
      <c r="A68" s="306" t="s">
        <v>302</v>
      </c>
      <c r="B68" s="307" t="s">
        <v>303</v>
      </c>
      <c r="C68" s="308"/>
      <c r="D68" s="113">
        <v>0.70866798210265958</v>
      </c>
      <c r="E68" s="115">
        <v>255</v>
      </c>
      <c r="F68" s="114">
        <v>312</v>
      </c>
      <c r="G68" s="114">
        <v>318</v>
      </c>
      <c r="H68" s="114">
        <v>327</v>
      </c>
      <c r="I68" s="140">
        <v>324</v>
      </c>
      <c r="J68" s="115">
        <v>-69</v>
      </c>
      <c r="K68" s="116">
        <v>-21.296296296296298</v>
      </c>
    </row>
    <row r="69" spans="1:11" ht="14.1" customHeight="1" x14ac:dyDescent="0.2">
      <c r="A69" s="306">
        <v>83</v>
      </c>
      <c r="B69" s="307" t="s">
        <v>304</v>
      </c>
      <c r="C69" s="308"/>
      <c r="D69" s="113">
        <v>2.6345774393463581</v>
      </c>
      <c r="E69" s="115">
        <v>948</v>
      </c>
      <c r="F69" s="114">
        <v>940</v>
      </c>
      <c r="G69" s="114">
        <v>960</v>
      </c>
      <c r="H69" s="114">
        <v>974</v>
      </c>
      <c r="I69" s="140">
        <v>981</v>
      </c>
      <c r="J69" s="115">
        <v>-33</v>
      </c>
      <c r="K69" s="116">
        <v>-3.3639143730886851</v>
      </c>
    </row>
    <row r="70" spans="1:11" ht="14.1" customHeight="1" x14ac:dyDescent="0.2">
      <c r="A70" s="306" t="s">
        <v>305</v>
      </c>
      <c r="B70" s="307" t="s">
        <v>306</v>
      </c>
      <c r="C70" s="308"/>
      <c r="D70" s="113">
        <v>1.803629491704416</v>
      </c>
      <c r="E70" s="115">
        <v>649</v>
      </c>
      <c r="F70" s="114">
        <v>637</v>
      </c>
      <c r="G70" s="114">
        <v>640</v>
      </c>
      <c r="H70" s="114">
        <v>653</v>
      </c>
      <c r="I70" s="140">
        <v>674</v>
      </c>
      <c r="J70" s="115">
        <v>-25</v>
      </c>
      <c r="K70" s="116">
        <v>-3.7091988130563798</v>
      </c>
    </row>
    <row r="71" spans="1:11" ht="14.1" customHeight="1" x14ac:dyDescent="0.2">
      <c r="A71" s="306"/>
      <c r="B71" s="307" t="s">
        <v>307</v>
      </c>
      <c r="C71" s="308"/>
      <c r="D71" s="113">
        <v>0.89486702053747602</v>
      </c>
      <c r="E71" s="115">
        <v>322</v>
      </c>
      <c r="F71" s="114">
        <v>329</v>
      </c>
      <c r="G71" s="114">
        <v>330</v>
      </c>
      <c r="H71" s="114">
        <v>325</v>
      </c>
      <c r="I71" s="140">
        <v>330</v>
      </c>
      <c r="J71" s="115">
        <v>-8</v>
      </c>
      <c r="K71" s="116">
        <v>-2.4242424242424243</v>
      </c>
    </row>
    <row r="72" spans="1:11" ht="14.1" customHeight="1" x14ac:dyDescent="0.2">
      <c r="A72" s="306">
        <v>84</v>
      </c>
      <c r="B72" s="307" t="s">
        <v>308</v>
      </c>
      <c r="C72" s="308"/>
      <c r="D72" s="113">
        <v>1.7341522385570964</v>
      </c>
      <c r="E72" s="115">
        <v>624</v>
      </c>
      <c r="F72" s="114">
        <v>647</v>
      </c>
      <c r="G72" s="114">
        <v>610</v>
      </c>
      <c r="H72" s="114">
        <v>632</v>
      </c>
      <c r="I72" s="140">
        <v>592</v>
      </c>
      <c r="J72" s="115">
        <v>32</v>
      </c>
      <c r="K72" s="116">
        <v>5.4054054054054053</v>
      </c>
    </row>
    <row r="73" spans="1:11" ht="14.1" customHeight="1" x14ac:dyDescent="0.2">
      <c r="A73" s="306" t="s">
        <v>309</v>
      </c>
      <c r="B73" s="307" t="s">
        <v>310</v>
      </c>
      <c r="C73" s="308"/>
      <c r="D73" s="113">
        <v>0.11394269516160409</v>
      </c>
      <c r="E73" s="115">
        <v>41</v>
      </c>
      <c r="F73" s="114">
        <v>46</v>
      </c>
      <c r="G73" s="114">
        <v>39</v>
      </c>
      <c r="H73" s="114">
        <v>51</v>
      </c>
      <c r="I73" s="140">
        <v>53</v>
      </c>
      <c r="J73" s="115">
        <v>-12</v>
      </c>
      <c r="K73" s="116">
        <v>-22.641509433962263</v>
      </c>
    </row>
    <row r="74" spans="1:11" ht="14.1" customHeight="1" x14ac:dyDescent="0.2">
      <c r="A74" s="306" t="s">
        <v>311</v>
      </c>
      <c r="B74" s="307" t="s">
        <v>312</v>
      </c>
      <c r="C74" s="308"/>
      <c r="D74" s="113">
        <v>6.3919072895534002E-2</v>
      </c>
      <c r="E74" s="115">
        <v>23</v>
      </c>
      <c r="F74" s="114">
        <v>24</v>
      </c>
      <c r="G74" s="114">
        <v>24</v>
      </c>
      <c r="H74" s="114">
        <v>20</v>
      </c>
      <c r="I74" s="140">
        <v>21</v>
      </c>
      <c r="J74" s="115">
        <v>2</v>
      </c>
      <c r="K74" s="116">
        <v>9.5238095238095237</v>
      </c>
    </row>
    <row r="75" spans="1:11" ht="14.1" customHeight="1" x14ac:dyDescent="0.2">
      <c r="A75" s="306" t="s">
        <v>313</v>
      </c>
      <c r="B75" s="307" t="s">
        <v>314</v>
      </c>
      <c r="C75" s="308"/>
      <c r="D75" s="113">
        <v>0.51413167329016485</v>
      </c>
      <c r="E75" s="115">
        <v>185</v>
      </c>
      <c r="F75" s="114">
        <v>207</v>
      </c>
      <c r="G75" s="114">
        <v>177</v>
      </c>
      <c r="H75" s="114">
        <v>202</v>
      </c>
      <c r="I75" s="140">
        <v>184</v>
      </c>
      <c r="J75" s="115">
        <v>1</v>
      </c>
      <c r="K75" s="116">
        <v>0.54347826086956519</v>
      </c>
    </row>
    <row r="76" spans="1:11" ht="14.1" customHeight="1" x14ac:dyDescent="0.2">
      <c r="A76" s="306">
        <v>91</v>
      </c>
      <c r="B76" s="307" t="s">
        <v>315</v>
      </c>
      <c r="C76" s="308"/>
      <c r="D76" s="113">
        <v>6.1139982769641221E-2</v>
      </c>
      <c r="E76" s="115">
        <v>22</v>
      </c>
      <c r="F76" s="114">
        <v>27</v>
      </c>
      <c r="G76" s="114">
        <v>26</v>
      </c>
      <c r="H76" s="114">
        <v>31</v>
      </c>
      <c r="I76" s="140">
        <v>30</v>
      </c>
      <c r="J76" s="115">
        <v>-8</v>
      </c>
      <c r="K76" s="116">
        <v>-26.666666666666668</v>
      </c>
    </row>
    <row r="77" spans="1:11" ht="14.1" customHeight="1" x14ac:dyDescent="0.2">
      <c r="A77" s="306">
        <v>92</v>
      </c>
      <c r="B77" s="307" t="s">
        <v>316</v>
      </c>
      <c r="C77" s="308"/>
      <c r="D77" s="113">
        <v>0.68087708084373177</v>
      </c>
      <c r="E77" s="115">
        <v>245</v>
      </c>
      <c r="F77" s="114">
        <v>246</v>
      </c>
      <c r="G77" s="114">
        <v>224</v>
      </c>
      <c r="H77" s="114">
        <v>233</v>
      </c>
      <c r="I77" s="140">
        <v>240</v>
      </c>
      <c r="J77" s="115">
        <v>5</v>
      </c>
      <c r="K77" s="116">
        <v>2.0833333333333335</v>
      </c>
    </row>
    <row r="78" spans="1:11" ht="14.1" customHeight="1" x14ac:dyDescent="0.2">
      <c r="A78" s="306">
        <v>93</v>
      </c>
      <c r="B78" s="307" t="s">
        <v>317</v>
      </c>
      <c r="C78" s="308"/>
      <c r="D78" s="113">
        <v>8.8930884028569052E-2</v>
      </c>
      <c r="E78" s="115">
        <v>32</v>
      </c>
      <c r="F78" s="114">
        <v>37</v>
      </c>
      <c r="G78" s="114">
        <v>38</v>
      </c>
      <c r="H78" s="114">
        <v>39</v>
      </c>
      <c r="I78" s="140">
        <v>42</v>
      </c>
      <c r="J78" s="115">
        <v>-10</v>
      </c>
      <c r="K78" s="116">
        <v>-23.80952380952381</v>
      </c>
    </row>
    <row r="79" spans="1:11" ht="14.1" customHeight="1" x14ac:dyDescent="0.2">
      <c r="A79" s="306">
        <v>94</v>
      </c>
      <c r="B79" s="307" t="s">
        <v>318</v>
      </c>
      <c r="C79" s="308"/>
      <c r="D79" s="113">
        <v>0.88652975015979774</v>
      </c>
      <c r="E79" s="115">
        <v>319</v>
      </c>
      <c r="F79" s="114">
        <v>349</v>
      </c>
      <c r="G79" s="114">
        <v>317</v>
      </c>
      <c r="H79" s="114">
        <v>266</v>
      </c>
      <c r="I79" s="140">
        <v>278</v>
      </c>
      <c r="J79" s="115">
        <v>41</v>
      </c>
      <c r="K79" s="116">
        <v>14.748201438848922</v>
      </c>
    </row>
    <row r="80" spans="1:11" ht="14.1" customHeight="1" x14ac:dyDescent="0.2">
      <c r="A80" s="306" t="s">
        <v>319</v>
      </c>
      <c r="B80" s="307" t="s">
        <v>320</v>
      </c>
      <c r="C80" s="308"/>
      <c r="D80" s="113" t="s">
        <v>514</v>
      </c>
      <c r="E80" s="115" t="s">
        <v>514</v>
      </c>
      <c r="F80" s="114" t="s">
        <v>514</v>
      </c>
      <c r="G80" s="114" t="s">
        <v>514</v>
      </c>
      <c r="H80" s="114" t="s">
        <v>514</v>
      </c>
      <c r="I80" s="140" t="s">
        <v>514</v>
      </c>
      <c r="J80" s="115" t="s">
        <v>514</v>
      </c>
      <c r="K80" s="116" t="s">
        <v>514</v>
      </c>
    </row>
    <row r="81" spans="1:11" ht="14.1" customHeight="1" x14ac:dyDescent="0.2">
      <c r="A81" s="310" t="s">
        <v>321</v>
      </c>
      <c r="B81" s="311" t="s">
        <v>334</v>
      </c>
      <c r="C81" s="312"/>
      <c r="D81" s="125">
        <v>4.4048578495400603</v>
      </c>
      <c r="E81" s="143">
        <v>1585</v>
      </c>
      <c r="F81" s="144">
        <v>1640</v>
      </c>
      <c r="G81" s="144">
        <v>1610</v>
      </c>
      <c r="H81" s="144">
        <v>1640</v>
      </c>
      <c r="I81" s="145">
        <v>1611</v>
      </c>
      <c r="J81" s="143">
        <v>-26</v>
      </c>
      <c r="K81" s="146">
        <v>-1.6139044072004967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15506</v>
      </c>
      <c r="G12" s="536">
        <v>10870</v>
      </c>
      <c r="H12" s="536">
        <v>18326</v>
      </c>
      <c r="I12" s="536">
        <v>14860</v>
      </c>
      <c r="J12" s="537">
        <v>14679</v>
      </c>
      <c r="K12" s="538">
        <v>827</v>
      </c>
      <c r="L12" s="349">
        <v>5.6338987669459772</v>
      </c>
    </row>
    <row r="13" spans="1:17" s="110" customFormat="1" ht="15" customHeight="1" x14ac:dyDescent="0.2">
      <c r="A13" s="350" t="s">
        <v>345</v>
      </c>
      <c r="B13" s="351" t="s">
        <v>346</v>
      </c>
      <c r="C13" s="347"/>
      <c r="D13" s="347"/>
      <c r="E13" s="348"/>
      <c r="F13" s="536">
        <v>8338</v>
      </c>
      <c r="G13" s="536">
        <v>5952</v>
      </c>
      <c r="H13" s="536">
        <v>9891</v>
      </c>
      <c r="I13" s="536">
        <v>8121</v>
      </c>
      <c r="J13" s="537">
        <v>8085</v>
      </c>
      <c r="K13" s="538">
        <v>253</v>
      </c>
      <c r="L13" s="349">
        <v>3.129251700680272</v>
      </c>
    </row>
    <row r="14" spans="1:17" s="110" customFormat="1" ht="22.5" customHeight="1" x14ac:dyDescent="0.2">
      <c r="A14" s="350"/>
      <c r="B14" s="351" t="s">
        <v>347</v>
      </c>
      <c r="C14" s="347"/>
      <c r="D14" s="347"/>
      <c r="E14" s="348"/>
      <c r="F14" s="536">
        <v>7168</v>
      </c>
      <c r="G14" s="536">
        <v>4918</v>
      </c>
      <c r="H14" s="536">
        <v>8435</v>
      </c>
      <c r="I14" s="536">
        <v>6739</v>
      </c>
      <c r="J14" s="537">
        <v>6594</v>
      </c>
      <c r="K14" s="538">
        <v>574</v>
      </c>
      <c r="L14" s="349">
        <v>8.7048832271762215</v>
      </c>
    </row>
    <row r="15" spans="1:17" s="110" customFormat="1" ht="15" customHeight="1" x14ac:dyDescent="0.2">
      <c r="A15" s="350" t="s">
        <v>348</v>
      </c>
      <c r="B15" s="351" t="s">
        <v>108</v>
      </c>
      <c r="C15" s="347"/>
      <c r="D15" s="347"/>
      <c r="E15" s="348"/>
      <c r="F15" s="536">
        <v>3049</v>
      </c>
      <c r="G15" s="536">
        <v>2539</v>
      </c>
      <c r="H15" s="536">
        <v>7315</v>
      </c>
      <c r="I15" s="536">
        <v>3348</v>
      </c>
      <c r="J15" s="537">
        <v>3145</v>
      </c>
      <c r="K15" s="538">
        <v>-96</v>
      </c>
      <c r="L15" s="349">
        <v>-3.0524642289348174</v>
      </c>
    </row>
    <row r="16" spans="1:17" s="110" customFormat="1" ht="15" customHeight="1" x14ac:dyDescent="0.2">
      <c r="A16" s="350"/>
      <c r="B16" s="351" t="s">
        <v>109</v>
      </c>
      <c r="C16" s="347"/>
      <c r="D16" s="347"/>
      <c r="E16" s="348"/>
      <c r="F16" s="536">
        <v>10481</v>
      </c>
      <c r="G16" s="536">
        <v>7321</v>
      </c>
      <c r="H16" s="536">
        <v>9660</v>
      </c>
      <c r="I16" s="536">
        <v>9784</v>
      </c>
      <c r="J16" s="537">
        <v>9852</v>
      </c>
      <c r="K16" s="538">
        <v>629</v>
      </c>
      <c r="L16" s="349">
        <v>6.3844904587900935</v>
      </c>
    </row>
    <row r="17" spans="1:12" s="110" customFormat="1" ht="15" customHeight="1" x14ac:dyDescent="0.2">
      <c r="A17" s="350"/>
      <c r="B17" s="351" t="s">
        <v>110</v>
      </c>
      <c r="C17" s="347"/>
      <c r="D17" s="347"/>
      <c r="E17" s="348"/>
      <c r="F17" s="536">
        <v>1791</v>
      </c>
      <c r="G17" s="536">
        <v>872</v>
      </c>
      <c r="H17" s="536">
        <v>1180</v>
      </c>
      <c r="I17" s="536">
        <v>1510</v>
      </c>
      <c r="J17" s="537">
        <v>1494</v>
      </c>
      <c r="K17" s="538">
        <v>297</v>
      </c>
      <c r="L17" s="349">
        <v>19.879518072289155</v>
      </c>
    </row>
    <row r="18" spans="1:12" s="110" customFormat="1" ht="15" customHeight="1" x14ac:dyDescent="0.2">
      <c r="A18" s="350"/>
      <c r="B18" s="351" t="s">
        <v>111</v>
      </c>
      <c r="C18" s="347"/>
      <c r="D18" s="347"/>
      <c r="E18" s="348"/>
      <c r="F18" s="536">
        <v>185</v>
      </c>
      <c r="G18" s="536">
        <v>138</v>
      </c>
      <c r="H18" s="536">
        <v>171</v>
      </c>
      <c r="I18" s="536">
        <v>218</v>
      </c>
      <c r="J18" s="537">
        <v>188</v>
      </c>
      <c r="K18" s="538">
        <v>-3</v>
      </c>
      <c r="L18" s="349">
        <v>-1.5957446808510638</v>
      </c>
    </row>
    <row r="19" spans="1:12" s="110" customFormat="1" ht="15" customHeight="1" x14ac:dyDescent="0.2">
      <c r="A19" s="118" t="s">
        <v>113</v>
      </c>
      <c r="B19" s="119" t="s">
        <v>181</v>
      </c>
      <c r="C19" s="347"/>
      <c r="D19" s="347"/>
      <c r="E19" s="348"/>
      <c r="F19" s="536">
        <v>9254</v>
      </c>
      <c r="G19" s="536">
        <v>6004</v>
      </c>
      <c r="H19" s="536">
        <v>11969</v>
      </c>
      <c r="I19" s="536">
        <v>8706</v>
      </c>
      <c r="J19" s="537">
        <v>9086</v>
      </c>
      <c r="K19" s="538">
        <v>168</v>
      </c>
      <c r="L19" s="349">
        <v>1.8489984591679507</v>
      </c>
    </row>
    <row r="20" spans="1:12" s="110" customFormat="1" ht="15" customHeight="1" x14ac:dyDescent="0.2">
      <c r="A20" s="118"/>
      <c r="B20" s="119" t="s">
        <v>182</v>
      </c>
      <c r="C20" s="347"/>
      <c r="D20" s="347"/>
      <c r="E20" s="348"/>
      <c r="F20" s="536">
        <v>6252</v>
      </c>
      <c r="G20" s="536">
        <v>4866</v>
      </c>
      <c r="H20" s="536">
        <v>6357</v>
      </c>
      <c r="I20" s="536">
        <v>6154</v>
      </c>
      <c r="J20" s="537">
        <v>5593</v>
      </c>
      <c r="K20" s="538">
        <v>659</v>
      </c>
      <c r="L20" s="349">
        <v>11.782585374575362</v>
      </c>
    </row>
    <row r="21" spans="1:12" s="110" customFormat="1" ht="15" customHeight="1" x14ac:dyDescent="0.2">
      <c r="A21" s="118" t="s">
        <v>113</v>
      </c>
      <c r="B21" s="119" t="s">
        <v>116</v>
      </c>
      <c r="C21" s="347"/>
      <c r="D21" s="347"/>
      <c r="E21" s="348"/>
      <c r="F21" s="536">
        <v>12235</v>
      </c>
      <c r="G21" s="536">
        <v>8432</v>
      </c>
      <c r="H21" s="536">
        <v>14754</v>
      </c>
      <c r="I21" s="536">
        <v>11280</v>
      </c>
      <c r="J21" s="537">
        <v>11715</v>
      </c>
      <c r="K21" s="538">
        <v>520</v>
      </c>
      <c r="L21" s="349">
        <v>4.4387537345283823</v>
      </c>
    </row>
    <row r="22" spans="1:12" s="110" customFormat="1" ht="15" customHeight="1" x14ac:dyDescent="0.2">
      <c r="A22" s="118"/>
      <c r="B22" s="119" t="s">
        <v>117</v>
      </c>
      <c r="C22" s="347"/>
      <c r="D22" s="347"/>
      <c r="E22" s="348"/>
      <c r="F22" s="536">
        <v>3257</v>
      </c>
      <c r="G22" s="536">
        <v>2428</v>
      </c>
      <c r="H22" s="536">
        <v>3546</v>
      </c>
      <c r="I22" s="536">
        <v>3563</v>
      </c>
      <c r="J22" s="537">
        <v>2952</v>
      </c>
      <c r="K22" s="538">
        <v>305</v>
      </c>
      <c r="L22" s="349">
        <v>10.331978319783198</v>
      </c>
    </row>
    <row r="23" spans="1:12" s="110" customFormat="1" ht="15" customHeight="1" x14ac:dyDescent="0.2">
      <c r="A23" s="352" t="s">
        <v>348</v>
      </c>
      <c r="B23" s="353" t="s">
        <v>193</v>
      </c>
      <c r="C23" s="354"/>
      <c r="D23" s="354"/>
      <c r="E23" s="355"/>
      <c r="F23" s="539">
        <v>284</v>
      </c>
      <c r="G23" s="539">
        <v>481</v>
      </c>
      <c r="H23" s="539">
        <v>3230</v>
      </c>
      <c r="I23" s="539">
        <v>261</v>
      </c>
      <c r="J23" s="540">
        <v>378</v>
      </c>
      <c r="K23" s="541">
        <v>-94</v>
      </c>
      <c r="L23" s="356">
        <v>-24.867724867724867</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37.5</v>
      </c>
      <c r="G25" s="542">
        <v>42.1</v>
      </c>
      <c r="H25" s="542">
        <v>43.1</v>
      </c>
      <c r="I25" s="542">
        <v>43.2</v>
      </c>
      <c r="J25" s="542">
        <v>40.799999999999997</v>
      </c>
      <c r="K25" s="543" t="s">
        <v>350</v>
      </c>
      <c r="L25" s="364">
        <v>-3.2999999999999972</v>
      </c>
    </row>
    <row r="26" spans="1:12" s="110" customFormat="1" ht="15" customHeight="1" x14ac:dyDescent="0.2">
      <c r="A26" s="365" t="s">
        <v>105</v>
      </c>
      <c r="B26" s="366" t="s">
        <v>346</v>
      </c>
      <c r="C26" s="362"/>
      <c r="D26" s="362"/>
      <c r="E26" s="363"/>
      <c r="F26" s="542">
        <v>36.5</v>
      </c>
      <c r="G26" s="542">
        <v>41</v>
      </c>
      <c r="H26" s="542">
        <v>39.799999999999997</v>
      </c>
      <c r="I26" s="542">
        <v>41.5</v>
      </c>
      <c r="J26" s="544">
        <v>39.6</v>
      </c>
      <c r="K26" s="543" t="s">
        <v>350</v>
      </c>
      <c r="L26" s="364">
        <v>-3.1000000000000014</v>
      </c>
    </row>
    <row r="27" spans="1:12" s="110" customFormat="1" ht="15" customHeight="1" x14ac:dyDescent="0.2">
      <c r="A27" s="365"/>
      <c r="B27" s="366" t="s">
        <v>347</v>
      </c>
      <c r="C27" s="362"/>
      <c r="D27" s="362"/>
      <c r="E27" s="363"/>
      <c r="F27" s="542">
        <v>38.799999999999997</v>
      </c>
      <c r="G27" s="542">
        <v>43.5</v>
      </c>
      <c r="H27" s="542">
        <v>46.8</v>
      </c>
      <c r="I27" s="542">
        <v>45.1</v>
      </c>
      <c r="J27" s="542">
        <v>42.2</v>
      </c>
      <c r="K27" s="543" t="s">
        <v>350</v>
      </c>
      <c r="L27" s="364">
        <v>-3.4000000000000057</v>
      </c>
    </row>
    <row r="28" spans="1:12" s="110" customFormat="1" ht="15" customHeight="1" x14ac:dyDescent="0.2">
      <c r="A28" s="365" t="s">
        <v>113</v>
      </c>
      <c r="B28" s="366" t="s">
        <v>108</v>
      </c>
      <c r="C28" s="362"/>
      <c r="D28" s="362"/>
      <c r="E28" s="363"/>
      <c r="F28" s="542">
        <v>47.7</v>
      </c>
      <c r="G28" s="542">
        <v>51.8</v>
      </c>
      <c r="H28" s="542">
        <v>49.9</v>
      </c>
      <c r="I28" s="542">
        <v>52.9</v>
      </c>
      <c r="J28" s="542">
        <v>49.4</v>
      </c>
      <c r="K28" s="543" t="s">
        <v>350</v>
      </c>
      <c r="L28" s="364">
        <v>-1.6999999999999957</v>
      </c>
    </row>
    <row r="29" spans="1:12" s="110" customFormat="1" ht="11.25" x14ac:dyDescent="0.2">
      <c r="A29" s="365"/>
      <c r="B29" s="366" t="s">
        <v>109</v>
      </c>
      <c r="C29" s="362"/>
      <c r="D29" s="362"/>
      <c r="E29" s="363"/>
      <c r="F29" s="542">
        <v>35.700000000000003</v>
      </c>
      <c r="G29" s="542">
        <v>40.200000000000003</v>
      </c>
      <c r="H29" s="542">
        <v>40.700000000000003</v>
      </c>
      <c r="I29" s="542">
        <v>40.4</v>
      </c>
      <c r="J29" s="544">
        <v>38.799999999999997</v>
      </c>
      <c r="K29" s="543" t="s">
        <v>350</v>
      </c>
      <c r="L29" s="364">
        <v>-3.0999999999999943</v>
      </c>
    </row>
    <row r="30" spans="1:12" s="110" customFormat="1" ht="15" customHeight="1" x14ac:dyDescent="0.2">
      <c r="A30" s="365"/>
      <c r="B30" s="366" t="s">
        <v>110</v>
      </c>
      <c r="C30" s="362"/>
      <c r="D30" s="362"/>
      <c r="E30" s="363"/>
      <c r="F30" s="542">
        <v>31.9</v>
      </c>
      <c r="G30" s="542">
        <v>36.299999999999997</v>
      </c>
      <c r="H30" s="542">
        <v>40.1</v>
      </c>
      <c r="I30" s="542">
        <v>40.9</v>
      </c>
      <c r="J30" s="542">
        <v>37.4</v>
      </c>
      <c r="K30" s="543" t="s">
        <v>350</v>
      </c>
      <c r="L30" s="364">
        <v>-5.5</v>
      </c>
    </row>
    <row r="31" spans="1:12" s="110" customFormat="1" ht="15" customHeight="1" x14ac:dyDescent="0.2">
      <c r="A31" s="365"/>
      <c r="B31" s="366" t="s">
        <v>111</v>
      </c>
      <c r="C31" s="362"/>
      <c r="D31" s="362"/>
      <c r="E31" s="363"/>
      <c r="F31" s="542">
        <v>43.2</v>
      </c>
      <c r="G31" s="542">
        <v>33.299999999999997</v>
      </c>
      <c r="H31" s="542">
        <v>48</v>
      </c>
      <c r="I31" s="542">
        <v>43.6</v>
      </c>
      <c r="J31" s="542">
        <v>43.1</v>
      </c>
      <c r="K31" s="543" t="s">
        <v>350</v>
      </c>
      <c r="L31" s="364">
        <v>0.10000000000000142</v>
      </c>
    </row>
    <row r="32" spans="1:12" s="110" customFormat="1" ht="15" customHeight="1" x14ac:dyDescent="0.2">
      <c r="A32" s="367" t="s">
        <v>113</v>
      </c>
      <c r="B32" s="368" t="s">
        <v>181</v>
      </c>
      <c r="C32" s="362"/>
      <c r="D32" s="362"/>
      <c r="E32" s="363"/>
      <c r="F32" s="542">
        <v>33.700000000000003</v>
      </c>
      <c r="G32" s="542">
        <v>34.4</v>
      </c>
      <c r="H32" s="542">
        <v>35.4</v>
      </c>
      <c r="I32" s="542">
        <v>38.700000000000003</v>
      </c>
      <c r="J32" s="544">
        <v>37.1</v>
      </c>
      <c r="K32" s="543" t="s">
        <v>350</v>
      </c>
      <c r="L32" s="364">
        <v>-3.3999999999999986</v>
      </c>
    </row>
    <row r="33" spans="1:12" s="110" customFormat="1" ht="15" customHeight="1" x14ac:dyDescent="0.2">
      <c r="A33" s="367"/>
      <c r="B33" s="368" t="s">
        <v>182</v>
      </c>
      <c r="C33" s="362"/>
      <c r="D33" s="362"/>
      <c r="E33" s="363"/>
      <c r="F33" s="542">
        <v>43</v>
      </c>
      <c r="G33" s="542">
        <v>50.8</v>
      </c>
      <c r="H33" s="542">
        <v>52.9</v>
      </c>
      <c r="I33" s="542">
        <v>49.3</v>
      </c>
      <c r="J33" s="542">
        <v>46.4</v>
      </c>
      <c r="K33" s="543" t="s">
        <v>350</v>
      </c>
      <c r="L33" s="364">
        <v>-3.3999999999999986</v>
      </c>
    </row>
    <row r="34" spans="1:12" s="369" customFormat="1" ht="15" customHeight="1" x14ac:dyDescent="0.2">
      <c r="A34" s="367" t="s">
        <v>113</v>
      </c>
      <c r="B34" s="368" t="s">
        <v>116</v>
      </c>
      <c r="C34" s="362"/>
      <c r="D34" s="362"/>
      <c r="E34" s="363"/>
      <c r="F34" s="542">
        <v>33.6</v>
      </c>
      <c r="G34" s="542">
        <v>38.700000000000003</v>
      </c>
      <c r="H34" s="542">
        <v>39.6</v>
      </c>
      <c r="I34" s="542">
        <v>39.6</v>
      </c>
      <c r="J34" s="542">
        <v>36.700000000000003</v>
      </c>
      <c r="K34" s="543" t="s">
        <v>350</v>
      </c>
      <c r="L34" s="364">
        <v>-3.1000000000000014</v>
      </c>
    </row>
    <row r="35" spans="1:12" s="369" customFormat="1" ht="11.25" x14ac:dyDescent="0.2">
      <c r="A35" s="370"/>
      <c r="B35" s="371" t="s">
        <v>117</v>
      </c>
      <c r="C35" s="372"/>
      <c r="D35" s="372"/>
      <c r="E35" s="373"/>
      <c r="F35" s="545">
        <v>52.3</v>
      </c>
      <c r="G35" s="545">
        <v>53.7</v>
      </c>
      <c r="H35" s="545">
        <v>54.9</v>
      </c>
      <c r="I35" s="545">
        <v>54.2</v>
      </c>
      <c r="J35" s="546">
        <v>56.7</v>
      </c>
      <c r="K35" s="547" t="s">
        <v>350</v>
      </c>
      <c r="L35" s="374">
        <v>-4.4000000000000057</v>
      </c>
    </row>
    <row r="36" spans="1:12" s="369" customFormat="1" ht="15.95" customHeight="1" x14ac:dyDescent="0.2">
      <c r="A36" s="375" t="s">
        <v>351</v>
      </c>
      <c r="B36" s="376"/>
      <c r="C36" s="377"/>
      <c r="D36" s="376"/>
      <c r="E36" s="378"/>
      <c r="F36" s="548">
        <v>15123</v>
      </c>
      <c r="G36" s="548">
        <v>10271</v>
      </c>
      <c r="H36" s="548">
        <v>14189</v>
      </c>
      <c r="I36" s="548">
        <v>14531</v>
      </c>
      <c r="J36" s="548">
        <v>14184</v>
      </c>
      <c r="K36" s="549">
        <v>939</v>
      </c>
      <c r="L36" s="380">
        <v>6.6201353637901859</v>
      </c>
    </row>
    <row r="37" spans="1:12" s="369" customFormat="1" ht="15.95" customHeight="1" x14ac:dyDescent="0.2">
      <c r="A37" s="381"/>
      <c r="B37" s="382" t="s">
        <v>113</v>
      </c>
      <c r="C37" s="382" t="s">
        <v>352</v>
      </c>
      <c r="D37" s="382"/>
      <c r="E37" s="383"/>
      <c r="F37" s="548">
        <v>5678</v>
      </c>
      <c r="G37" s="548">
        <v>4326</v>
      </c>
      <c r="H37" s="548">
        <v>6113</v>
      </c>
      <c r="I37" s="548">
        <v>6273</v>
      </c>
      <c r="J37" s="548">
        <v>5783</v>
      </c>
      <c r="K37" s="549">
        <v>-105</v>
      </c>
      <c r="L37" s="380">
        <v>-1.8156666090264568</v>
      </c>
    </row>
    <row r="38" spans="1:12" s="369" customFormat="1" ht="15.95" customHeight="1" x14ac:dyDescent="0.2">
      <c r="A38" s="381"/>
      <c r="B38" s="384" t="s">
        <v>105</v>
      </c>
      <c r="C38" s="384" t="s">
        <v>106</v>
      </c>
      <c r="D38" s="385"/>
      <c r="E38" s="383"/>
      <c r="F38" s="548">
        <v>8152</v>
      </c>
      <c r="G38" s="548">
        <v>5674</v>
      </c>
      <c r="H38" s="548">
        <v>7566</v>
      </c>
      <c r="I38" s="548">
        <v>7977</v>
      </c>
      <c r="J38" s="550">
        <v>7835</v>
      </c>
      <c r="K38" s="549">
        <v>317</v>
      </c>
      <c r="L38" s="380">
        <v>4.0459476707083599</v>
      </c>
    </row>
    <row r="39" spans="1:12" s="369" customFormat="1" ht="15.95" customHeight="1" x14ac:dyDescent="0.2">
      <c r="A39" s="381"/>
      <c r="B39" s="385"/>
      <c r="C39" s="382" t="s">
        <v>353</v>
      </c>
      <c r="D39" s="385"/>
      <c r="E39" s="383"/>
      <c r="F39" s="548">
        <v>2973</v>
      </c>
      <c r="G39" s="548">
        <v>2327</v>
      </c>
      <c r="H39" s="548">
        <v>3013</v>
      </c>
      <c r="I39" s="548">
        <v>3314</v>
      </c>
      <c r="J39" s="548">
        <v>3102</v>
      </c>
      <c r="K39" s="549">
        <v>-129</v>
      </c>
      <c r="L39" s="380">
        <v>-4.1586073500967116</v>
      </c>
    </row>
    <row r="40" spans="1:12" s="369" customFormat="1" ht="15.95" customHeight="1" x14ac:dyDescent="0.2">
      <c r="A40" s="381"/>
      <c r="B40" s="384"/>
      <c r="C40" s="384" t="s">
        <v>107</v>
      </c>
      <c r="D40" s="385"/>
      <c r="E40" s="383"/>
      <c r="F40" s="548">
        <v>6971</v>
      </c>
      <c r="G40" s="548">
        <v>4597</v>
      </c>
      <c r="H40" s="548">
        <v>6623</v>
      </c>
      <c r="I40" s="548">
        <v>6554</v>
      </c>
      <c r="J40" s="548">
        <v>6349</v>
      </c>
      <c r="K40" s="549">
        <v>622</v>
      </c>
      <c r="L40" s="380">
        <v>9.7968183965978888</v>
      </c>
    </row>
    <row r="41" spans="1:12" s="369" customFormat="1" ht="24" customHeight="1" x14ac:dyDescent="0.2">
      <c r="A41" s="381"/>
      <c r="B41" s="385"/>
      <c r="C41" s="382" t="s">
        <v>353</v>
      </c>
      <c r="D41" s="385"/>
      <c r="E41" s="383"/>
      <c r="F41" s="548">
        <v>2705</v>
      </c>
      <c r="G41" s="548">
        <v>1999</v>
      </c>
      <c r="H41" s="548">
        <v>3100</v>
      </c>
      <c r="I41" s="548">
        <v>2959</v>
      </c>
      <c r="J41" s="550">
        <v>2681</v>
      </c>
      <c r="K41" s="549">
        <v>24</v>
      </c>
      <c r="L41" s="380">
        <v>0.89518836255128686</v>
      </c>
    </row>
    <row r="42" spans="1:12" s="110" customFormat="1" ht="15" customHeight="1" x14ac:dyDescent="0.2">
      <c r="A42" s="381"/>
      <c r="B42" s="384" t="s">
        <v>113</v>
      </c>
      <c r="C42" s="384" t="s">
        <v>354</v>
      </c>
      <c r="D42" s="385"/>
      <c r="E42" s="383"/>
      <c r="F42" s="548">
        <v>2739</v>
      </c>
      <c r="G42" s="548">
        <v>2097</v>
      </c>
      <c r="H42" s="548">
        <v>3629</v>
      </c>
      <c r="I42" s="548">
        <v>3113</v>
      </c>
      <c r="J42" s="548">
        <v>2731</v>
      </c>
      <c r="K42" s="549">
        <v>8</v>
      </c>
      <c r="L42" s="380">
        <v>0.29293299157817648</v>
      </c>
    </row>
    <row r="43" spans="1:12" s="110" customFormat="1" ht="15" customHeight="1" x14ac:dyDescent="0.2">
      <c r="A43" s="381"/>
      <c r="B43" s="385"/>
      <c r="C43" s="382" t="s">
        <v>353</v>
      </c>
      <c r="D43" s="385"/>
      <c r="E43" s="383"/>
      <c r="F43" s="548">
        <v>1307</v>
      </c>
      <c r="G43" s="548">
        <v>1086</v>
      </c>
      <c r="H43" s="548">
        <v>1811</v>
      </c>
      <c r="I43" s="548">
        <v>1646</v>
      </c>
      <c r="J43" s="548">
        <v>1348</v>
      </c>
      <c r="K43" s="549">
        <v>-41</v>
      </c>
      <c r="L43" s="380">
        <v>-3.0415430267062313</v>
      </c>
    </row>
    <row r="44" spans="1:12" s="110" customFormat="1" ht="15" customHeight="1" x14ac:dyDescent="0.2">
      <c r="A44" s="381"/>
      <c r="B44" s="384"/>
      <c r="C44" s="366" t="s">
        <v>109</v>
      </c>
      <c r="D44" s="385"/>
      <c r="E44" s="383"/>
      <c r="F44" s="548">
        <v>10409</v>
      </c>
      <c r="G44" s="548">
        <v>7166</v>
      </c>
      <c r="H44" s="548">
        <v>9213</v>
      </c>
      <c r="I44" s="548">
        <v>9690</v>
      </c>
      <c r="J44" s="550">
        <v>9771</v>
      </c>
      <c r="K44" s="549">
        <v>638</v>
      </c>
      <c r="L44" s="380">
        <v>6.5295261488076966</v>
      </c>
    </row>
    <row r="45" spans="1:12" s="110" customFormat="1" ht="15" customHeight="1" x14ac:dyDescent="0.2">
      <c r="A45" s="381"/>
      <c r="B45" s="385"/>
      <c r="C45" s="382" t="s">
        <v>353</v>
      </c>
      <c r="D45" s="385"/>
      <c r="E45" s="383"/>
      <c r="F45" s="548">
        <v>3720</v>
      </c>
      <c r="G45" s="548">
        <v>2878</v>
      </c>
      <c r="H45" s="548">
        <v>3748</v>
      </c>
      <c r="I45" s="548">
        <v>3915</v>
      </c>
      <c r="J45" s="548">
        <v>3795</v>
      </c>
      <c r="K45" s="549">
        <v>-75</v>
      </c>
      <c r="L45" s="380">
        <v>-1.9762845849802371</v>
      </c>
    </row>
    <row r="46" spans="1:12" s="110" customFormat="1" ht="15" customHeight="1" x14ac:dyDescent="0.2">
      <c r="A46" s="381"/>
      <c r="B46" s="384"/>
      <c r="C46" s="366" t="s">
        <v>110</v>
      </c>
      <c r="D46" s="385"/>
      <c r="E46" s="383"/>
      <c r="F46" s="548">
        <v>1790</v>
      </c>
      <c r="G46" s="548">
        <v>870</v>
      </c>
      <c r="H46" s="548">
        <v>1176</v>
      </c>
      <c r="I46" s="548">
        <v>1510</v>
      </c>
      <c r="J46" s="548">
        <v>1494</v>
      </c>
      <c r="K46" s="549">
        <v>296</v>
      </c>
      <c r="L46" s="380">
        <v>19.812583668005356</v>
      </c>
    </row>
    <row r="47" spans="1:12" s="110" customFormat="1" ht="15" customHeight="1" x14ac:dyDescent="0.2">
      <c r="A47" s="381"/>
      <c r="B47" s="385"/>
      <c r="C47" s="382" t="s">
        <v>353</v>
      </c>
      <c r="D47" s="385"/>
      <c r="E47" s="383"/>
      <c r="F47" s="548">
        <v>571</v>
      </c>
      <c r="G47" s="548">
        <v>316</v>
      </c>
      <c r="H47" s="548">
        <v>472</v>
      </c>
      <c r="I47" s="548">
        <v>617</v>
      </c>
      <c r="J47" s="550">
        <v>559</v>
      </c>
      <c r="K47" s="549">
        <v>12</v>
      </c>
      <c r="L47" s="380">
        <v>2.1466905187835419</v>
      </c>
    </row>
    <row r="48" spans="1:12" s="110" customFormat="1" ht="15" customHeight="1" x14ac:dyDescent="0.2">
      <c r="A48" s="381"/>
      <c r="B48" s="385"/>
      <c r="C48" s="366" t="s">
        <v>111</v>
      </c>
      <c r="D48" s="386"/>
      <c r="E48" s="387"/>
      <c r="F48" s="548">
        <v>185</v>
      </c>
      <c r="G48" s="548">
        <v>138</v>
      </c>
      <c r="H48" s="548">
        <v>171</v>
      </c>
      <c r="I48" s="548">
        <v>218</v>
      </c>
      <c r="J48" s="548">
        <v>188</v>
      </c>
      <c r="K48" s="549">
        <v>-3</v>
      </c>
      <c r="L48" s="380">
        <v>-1.5957446808510638</v>
      </c>
    </row>
    <row r="49" spans="1:12" s="110" customFormat="1" ht="15" customHeight="1" x14ac:dyDescent="0.2">
      <c r="A49" s="381"/>
      <c r="B49" s="385"/>
      <c r="C49" s="382" t="s">
        <v>353</v>
      </c>
      <c r="D49" s="385"/>
      <c r="E49" s="383"/>
      <c r="F49" s="548">
        <v>80</v>
      </c>
      <c r="G49" s="548">
        <v>46</v>
      </c>
      <c r="H49" s="548">
        <v>82</v>
      </c>
      <c r="I49" s="548">
        <v>95</v>
      </c>
      <c r="J49" s="548">
        <v>81</v>
      </c>
      <c r="K49" s="549">
        <v>-1</v>
      </c>
      <c r="L49" s="380">
        <v>-1.2345679012345678</v>
      </c>
    </row>
    <row r="50" spans="1:12" s="110" customFormat="1" ht="15" customHeight="1" x14ac:dyDescent="0.2">
      <c r="A50" s="381"/>
      <c r="B50" s="384" t="s">
        <v>113</v>
      </c>
      <c r="C50" s="382" t="s">
        <v>181</v>
      </c>
      <c r="D50" s="385"/>
      <c r="E50" s="383"/>
      <c r="F50" s="548">
        <v>8889</v>
      </c>
      <c r="G50" s="548">
        <v>5446</v>
      </c>
      <c r="H50" s="548">
        <v>7969</v>
      </c>
      <c r="I50" s="548">
        <v>8407</v>
      </c>
      <c r="J50" s="550">
        <v>8611</v>
      </c>
      <c r="K50" s="549">
        <v>278</v>
      </c>
      <c r="L50" s="380">
        <v>3.2284287539194052</v>
      </c>
    </row>
    <row r="51" spans="1:12" s="110" customFormat="1" ht="15" customHeight="1" x14ac:dyDescent="0.2">
      <c r="A51" s="381"/>
      <c r="B51" s="385"/>
      <c r="C51" s="382" t="s">
        <v>353</v>
      </c>
      <c r="D51" s="385"/>
      <c r="E51" s="383"/>
      <c r="F51" s="548">
        <v>3000</v>
      </c>
      <c r="G51" s="548">
        <v>1874</v>
      </c>
      <c r="H51" s="548">
        <v>2820</v>
      </c>
      <c r="I51" s="548">
        <v>3251</v>
      </c>
      <c r="J51" s="548">
        <v>3197</v>
      </c>
      <c r="K51" s="549">
        <v>-197</v>
      </c>
      <c r="L51" s="380">
        <v>-6.1620269002189554</v>
      </c>
    </row>
    <row r="52" spans="1:12" s="110" customFormat="1" ht="15" customHeight="1" x14ac:dyDescent="0.2">
      <c r="A52" s="381"/>
      <c r="B52" s="384"/>
      <c r="C52" s="382" t="s">
        <v>182</v>
      </c>
      <c r="D52" s="385"/>
      <c r="E52" s="383"/>
      <c r="F52" s="548">
        <v>6234</v>
      </c>
      <c r="G52" s="548">
        <v>4825</v>
      </c>
      <c r="H52" s="548">
        <v>6220</v>
      </c>
      <c r="I52" s="548">
        <v>6124</v>
      </c>
      <c r="J52" s="548">
        <v>5573</v>
      </c>
      <c r="K52" s="549">
        <v>661</v>
      </c>
      <c r="L52" s="380">
        <v>11.86075722232191</v>
      </c>
    </row>
    <row r="53" spans="1:12" s="269" customFormat="1" ht="11.25" customHeight="1" x14ac:dyDescent="0.2">
      <c r="A53" s="381"/>
      <c r="B53" s="385"/>
      <c r="C53" s="382" t="s">
        <v>353</v>
      </c>
      <c r="D53" s="385"/>
      <c r="E53" s="383"/>
      <c r="F53" s="548">
        <v>2678</v>
      </c>
      <c r="G53" s="548">
        <v>2452</v>
      </c>
      <c r="H53" s="548">
        <v>3293</v>
      </c>
      <c r="I53" s="548">
        <v>3022</v>
      </c>
      <c r="J53" s="550">
        <v>2586</v>
      </c>
      <c r="K53" s="549">
        <v>92</v>
      </c>
      <c r="L53" s="380">
        <v>3.5576179427687546</v>
      </c>
    </row>
    <row r="54" spans="1:12" s="151" customFormat="1" ht="12.75" customHeight="1" x14ac:dyDescent="0.2">
      <c r="A54" s="381"/>
      <c r="B54" s="384" t="s">
        <v>113</v>
      </c>
      <c r="C54" s="384" t="s">
        <v>116</v>
      </c>
      <c r="D54" s="385"/>
      <c r="E54" s="383"/>
      <c r="F54" s="548">
        <v>11894</v>
      </c>
      <c r="G54" s="548">
        <v>7902</v>
      </c>
      <c r="H54" s="548">
        <v>10970</v>
      </c>
      <c r="I54" s="548">
        <v>10984</v>
      </c>
      <c r="J54" s="548">
        <v>11275</v>
      </c>
      <c r="K54" s="549">
        <v>619</v>
      </c>
      <c r="L54" s="380">
        <v>5.4900221729490024</v>
      </c>
    </row>
    <row r="55" spans="1:12" ht="11.25" x14ac:dyDescent="0.2">
      <c r="A55" s="381"/>
      <c r="B55" s="385"/>
      <c r="C55" s="382" t="s">
        <v>353</v>
      </c>
      <c r="D55" s="385"/>
      <c r="E55" s="383"/>
      <c r="F55" s="548">
        <v>3996</v>
      </c>
      <c r="G55" s="548">
        <v>3056</v>
      </c>
      <c r="H55" s="548">
        <v>4348</v>
      </c>
      <c r="I55" s="548">
        <v>4352</v>
      </c>
      <c r="J55" s="548">
        <v>4137</v>
      </c>
      <c r="K55" s="549">
        <v>-141</v>
      </c>
      <c r="L55" s="380">
        <v>-3.40826686004351</v>
      </c>
    </row>
    <row r="56" spans="1:12" ht="14.25" customHeight="1" x14ac:dyDescent="0.2">
      <c r="A56" s="381"/>
      <c r="B56" s="385"/>
      <c r="C56" s="384" t="s">
        <v>117</v>
      </c>
      <c r="D56" s="385"/>
      <c r="E56" s="383"/>
      <c r="F56" s="548">
        <v>3216</v>
      </c>
      <c r="G56" s="548">
        <v>2361</v>
      </c>
      <c r="H56" s="548">
        <v>3202</v>
      </c>
      <c r="I56" s="548">
        <v>3530</v>
      </c>
      <c r="J56" s="548">
        <v>2898</v>
      </c>
      <c r="K56" s="549">
        <v>318</v>
      </c>
      <c r="L56" s="380">
        <v>10.973084886128364</v>
      </c>
    </row>
    <row r="57" spans="1:12" ht="18.75" customHeight="1" x14ac:dyDescent="0.2">
      <c r="A57" s="388"/>
      <c r="B57" s="389"/>
      <c r="C57" s="390" t="s">
        <v>353</v>
      </c>
      <c r="D57" s="389"/>
      <c r="E57" s="391"/>
      <c r="F57" s="551">
        <v>1681</v>
      </c>
      <c r="G57" s="552">
        <v>1268</v>
      </c>
      <c r="H57" s="552">
        <v>1759</v>
      </c>
      <c r="I57" s="552">
        <v>1913</v>
      </c>
      <c r="J57" s="552">
        <v>1644</v>
      </c>
      <c r="K57" s="553">
        <f t="shared" ref="K57" si="0">IF(OR(F57=".",J57=".")=TRUE,".",IF(OR(F57="*",J57="*")=TRUE,"*",IF(AND(F57="-",J57="-")=TRUE,"-",IF(AND(ISNUMBER(J57),ISNUMBER(F57))=TRUE,IF(F57-J57=0,0,F57-J57),IF(ISNUMBER(F57)=TRUE,F57,-J57)))))</f>
        <v>37</v>
      </c>
      <c r="L57" s="392">
        <f t="shared" ref="L57" si="1">IF(K57 =".",".",IF(K57 ="*","*",IF(K57="-","-",IF(K57=0,0,IF(OR(J57="-",J57=".",F57="-",F57=".")=TRUE,"X",IF(J57=0,"0,0",IF(ABS(K57*100/J57)&gt;250,".X",(K57*100/J57))))))))</f>
        <v>2.2506082725060828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15506</v>
      </c>
      <c r="E11" s="114">
        <v>10870</v>
      </c>
      <c r="F11" s="114">
        <v>18326</v>
      </c>
      <c r="G11" s="114">
        <v>14860</v>
      </c>
      <c r="H11" s="140">
        <v>14679</v>
      </c>
      <c r="I11" s="115">
        <v>827</v>
      </c>
      <c r="J11" s="116">
        <v>5.6338987669459772</v>
      </c>
    </row>
    <row r="12" spans="1:15" s="110" customFormat="1" ht="24.95" customHeight="1" x14ac:dyDescent="0.2">
      <c r="A12" s="193" t="s">
        <v>132</v>
      </c>
      <c r="B12" s="194" t="s">
        <v>133</v>
      </c>
      <c r="C12" s="113">
        <v>1.0447568683090416</v>
      </c>
      <c r="D12" s="115">
        <v>162</v>
      </c>
      <c r="E12" s="114">
        <v>93</v>
      </c>
      <c r="F12" s="114">
        <v>244</v>
      </c>
      <c r="G12" s="114">
        <v>194</v>
      </c>
      <c r="H12" s="140">
        <v>188</v>
      </c>
      <c r="I12" s="115">
        <v>-26</v>
      </c>
      <c r="J12" s="116">
        <v>-13.829787234042554</v>
      </c>
    </row>
    <row r="13" spans="1:15" s="110" customFormat="1" ht="24.95" customHeight="1" x14ac:dyDescent="0.2">
      <c r="A13" s="193" t="s">
        <v>134</v>
      </c>
      <c r="B13" s="199" t="s">
        <v>214</v>
      </c>
      <c r="C13" s="113">
        <v>0.98026570359860699</v>
      </c>
      <c r="D13" s="115">
        <v>152</v>
      </c>
      <c r="E13" s="114">
        <v>89</v>
      </c>
      <c r="F13" s="114">
        <v>144</v>
      </c>
      <c r="G13" s="114">
        <v>145</v>
      </c>
      <c r="H13" s="140">
        <v>179</v>
      </c>
      <c r="I13" s="115">
        <v>-27</v>
      </c>
      <c r="J13" s="116">
        <v>-15.083798882681565</v>
      </c>
    </row>
    <row r="14" spans="1:15" s="287" customFormat="1" ht="24.95" customHeight="1" x14ac:dyDescent="0.2">
      <c r="A14" s="193" t="s">
        <v>215</v>
      </c>
      <c r="B14" s="199" t="s">
        <v>137</v>
      </c>
      <c r="C14" s="113">
        <v>9.0223139429898112</v>
      </c>
      <c r="D14" s="115">
        <v>1399</v>
      </c>
      <c r="E14" s="114">
        <v>798</v>
      </c>
      <c r="F14" s="114">
        <v>1708</v>
      </c>
      <c r="G14" s="114">
        <v>1159</v>
      </c>
      <c r="H14" s="140">
        <v>1269</v>
      </c>
      <c r="I14" s="115">
        <v>130</v>
      </c>
      <c r="J14" s="116">
        <v>10.244286840031521</v>
      </c>
      <c r="K14" s="110"/>
      <c r="L14" s="110"/>
      <c r="M14" s="110"/>
      <c r="N14" s="110"/>
      <c r="O14" s="110"/>
    </row>
    <row r="15" spans="1:15" s="110" customFormat="1" ht="24.95" customHeight="1" x14ac:dyDescent="0.2">
      <c r="A15" s="193" t="s">
        <v>216</v>
      </c>
      <c r="B15" s="199" t="s">
        <v>217</v>
      </c>
      <c r="C15" s="113">
        <v>3.7211402037920807</v>
      </c>
      <c r="D15" s="115">
        <v>577</v>
      </c>
      <c r="E15" s="114">
        <v>369</v>
      </c>
      <c r="F15" s="114">
        <v>871</v>
      </c>
      <c r="G15" s="114">
        <v>536</v>
      </c>
      <c r="H15" s="140">
        <v>464</v>
      </c>
      <c r="I15" s="115">
        <v>113</v>
      </c>
      <c r="J15" s="116">
        <v>24.353448275862068</v>
      </c>
    </row>
    <row r="16" spans="1:15" s="287" customFormat="1" ht="24.95" customHeight="1" x14ac:dyDescent="0.2">
      <c r="A16" s="193" t="s">
        <v>218</v>
      </c>
      <c r="B16" s="199" t="s">
        <v>141</v>
      </c>
      <c r="C16" s="113">
        <v>4.6885076744486005</v>
      </c>
      <c r="D16" s="115">
        <v>727</v>
      </c>
      <c r="E16" s="114">
        <v>367</v>
      </c>
      <c r="F16" s="114">
        <v>710</v>
      </c>
      <c r="G16" s="114">
        <v>525</v>
      </c>
      <c r="H16" s="140">
        <v>698</v>
      </c>
      <c r="I16" s="115">
        <v>29</v>
      </c>
      <c r="J16" s="116">
        <v>4.1547277936962752</v>
      </c>
      <c r="K16" s="110"/>
      <c r="L16" s="110"/>
      <c r="M16" s="110"/>
      <c r="N16" s="110"/>
      <c r="O16" s="110"/>
    </row>
    <row r="17" spans="1:15" s="110" customFormat="1" ht="24.95" customHeight="1" x14ac:dyDescent="0.2">
      <c r="A17" s="193" t="s">
        <v>142</v>
      </c>
      <c r="B17" s="199" t="s">
        <v>220</v>
      </c>
      <c r="C17" s="113">
        <v>0.61266606474912932</v>
      </c>
      <c r="D17" s="115">
        <v>95</v>
      </c>
      <c r="E17" s="114">
        <v>62</v>
      </c>
      <c r="F17" s="114">
        <v>127</v>
      </c>
      <c r="G17" s="114">
        <v>98</v>
      </c>
      <c r="H17" s="140">
        <v>107</v>
      </c>
      <c r="I17" s="115">
        <v>-12</v>
      </c>
      <c r="J17" s="116">
        <v>-11.214953271028037</v>
      </c>
    </row>
    <row r="18" spans="1:15" s="287" customFormat="1" ht="24.95" customHeight="1" x14ac:dyDescent="0.2">
      <c r="A18" s="201" t="s">
        <v>144</v>
      </c>
      <c r="B18" s="202" t="s">
        <v>145</v>
      </c>
      <c r="C18" s="113">
        <v>5.2689281568425121</v>
      </c>
      <c r="D18" s="115">
        <v>817</v>
      </c>
      <c r="E18" s="114">
        <v>501</v>
      </c>
      <c r="F18" s="114">
        <v>1160</v>
      </c>
      <c r="G18" s="114">
        <v>677</v>
      </c>
      <c r="H18" s="140">
        <v>751</v>
      </c>
      <c r="I18" s="115">
        <v>66</v>
      </c>
      <c r="J18" s="116">
        <v>8.7882822902796267</v>
      </c>
      <c r="K18" s="110"/>
      <c r="L18" s="110"/>
      <c r="M18" s="110"/>
      <c r="N18" s="110"/>
      <c r="O18" s="110"/>
    </row>
    <row r="19" spans="1:15" s="110" customFormat="1" ht="24.95" customHeight="1" x14ac:dyDescent="0.2">
      <c r="A19" s="193" t="s">
        <v>146</v>
      </c>
      <c r="B19" s="199" t="s">
        <v>147</v>
      </c>
      <c r="C19" s="113">
        <v>17.122404230620404</v>
      </c>
      <c r="D19" s="115">
        <v>2655</v>
      </c>
      <c r="E19" s="114">
        <v>1550</v>
      </c>
      <c r="F19" s="114">
        <v>2465</v>
      </c>
      <c r="G19" s="114">
        <v>1912</v>
      </c>
      <c r="H19" s="140">
        <v>1899</v>
      </c>
      <c r="I19" s="115">
        <v>756</v>
      </c>
      <c r="J19" s="116">
        <v>39.810426540284361</v>
      </c>
    </row>
    <row r="20" spans="1:15" s="287" customFormat="1" ht="24.95" customHeight="1" x14ac:dyDescent="0.2">
      <c r="A20" s="193" t="s">
        <v>148</v>
      </c>
      <c r="B20" s="199" t="s">
        <v>149</v>
      </c>
      <c r="C20" s="113">
        <v>5.7913065909970332</v>
      </c>
      <c r="D20" s="115">
        <v>898</v>
      </c>
      <c r="E20" s="114">
        <v>735</v>
      </c>
      <c r="F20" s="114">
        <v>1098</v>
      </c>
      <c r="G20" s="114">
        <v>946</v>
      </c>
      <c r="H20" s="140">
        <v>872</v>
      </c>
      <c r="I20" s="115">
        <v>26</v>
      </c>
      <c r="J20" s="116">
        <v>2.9816513761467891</v>
      </c>
      <c r="K20" s="110"/>
      <c r="L20" s="110"/>
      <c r="M20" s="110"/>
      <c r="N20" s="110"/>
      <c r="O20" s="110"/>
    </row>
    <row r="21" spans="1:15" s="110" customFormat="1" ht="24.95" customHeight="1" x14ac:dyDescent="0.2">
      <c r="A21" s="201" t="s">
        <v>150</v>
      </c>
      <c r="B21" s="202" t="s">
        <v>151</v>
      </c>
      <c r="C21" s="113">
        <v>11.38269057139172</v>
      </c>
      <c r="D21" s="115">
        <v>1765</v>
      </c>
      <c r="E21" s="114">
        <v>1198</v>
      </c>
      <c r="F21" s="114">
        <v>1926</v>
      </c>
      <c r="G21" s="114">
        <v>2863</v>
      </c>
      <c r="H21" s="140">
        <v>1865</v>
      </c>
      <c r="I21" s="115">
        <v>-100</v>
      </c>
      <c r="J21" s="116">
        <v>-5.3619302949061662</v>
      </c>
    </row>
    <row r="22" spans="1:15" s="110" customFormat="1" ht="24.95" customHeight="1" x14ac:dyDescent="0.2">
      <c r="A22" s="201" t="s">
        <v>152</v>
      </c>
      <c r="B22" s="199" t="s">
        <v>153</v>
      </c>
      <c r="C22" s="113">
        <v>1.9347349413130401</v>
      </c>
      <c r="D22" s="115">
        <v>300</v>
      </c>
      <c r="E22" s="114">
        <v>134</v>
      </c>
      <c r="F22" s="114">
        <v>229</v>
      </c>
      <c r="G22" s="114">
        <v>197</v>
      </c>
      <c r="H22" s="140">
        <v>334</v>
      </c>
      <c r="I22" s="115">
        <v>-34</v>
      </c>
      <c r="J22" s="116">
        <v>-10.179640718562874</v>
      </c>
    </row>
    <row r="23" spans="1:15" s="110" customFormat="1" ht="24.95" customHeight="1" x14ac:dyDescent="0.2">
      <c r="A23" s="193" t="s">
        <v>154</v>
      </c>
      <c r="B23" s="199" t="s">
        <v>155</v>
      </c>
      <c r="C23" s="113">
        <v>0.88352895653295493</v>
      </c>
      <c r="D23" s="115">
        <v>137</v>
      </c>
      <c r="E23" s="114">
        <v>89</v>
      </c>
      <c r="F23" s="114">
        <v>186</v>
      </c>
      <c r="G23" s="114">
        <v>130</v>
      </c>
      <c r="H23" s="140">
        <v>183</v>
      </c>
      <c r="I23" s="115">
        <v>-46</v>
      </c>
      <c r="J23" s="116">
        <v>-25.136612021857925</v>
      </c>
    </row>
    <row r="24" spans="1:15" s="110" customFormat="1" ht="24.95" customHeight="1" x14ac:dyDescent="0.2">
      <c r="A24" s="193" t="s">
        <v>156</v>
      </c>
      <c r="B24" s="199" t="s">
        <v>221</v>
      </c>
      <c r="C24" s="113">
        <v>4.1209854249967757</v>
      </c>
      <c r="D24" s="115">
        <v>639</v>
      </c>
      <c r="E24" s="114">
        <v>508</v>
      </c>
      <c r="F24" s="114">
        <v>966</v>
      </c>
      <c r="G24" s="114">
        <v>639</v>
      </c>
      <c r="H24" s="140">
        <v>763</v>
      </c>
      <c r="I24" s="115">
        <v>-124</v>
      </c>
      <c r="J24" s="116">
        <v>-16.251638269986895</v>
      </c>
    </row>
    <row r="25" spans="1:15" s="110" customFormat="1" ht="24.95" customHeight="1" x14ac:dyDescent="0.2">
      <c r="A25" s="193" t="s">
        <v>222</v>
      </c>
      <c r="B25" s="204" t="s">
        <v>159</v>
      </c>
      <c r="C25" s="113">
        <v>10.757126273700504</v>
      </c>
      <c r="D25" s="115">
        <v>1668</v>
      </c>
      <c r="E25" s="114">
        <v>1314</v>
      </c>
      <c r="F25" s="114">
        <v>1792</v>
      </c>
      <c r="G25" s="114">
        <v>1630</v>
      </c>
      <c r="H25" s="140">
        <v>1481</v>
      </c>
      <c r="I25" s="115">
        <v>187</v>
      </c>
      <c r="J25" s="116">
        <v>12.626603646185011</v>
      </c>
    </row>
    <row r="26" spans="1:15" s="110" customFormat="1" ht="24.95" customHeight="1" x14ac:dyDescent="0.2">
      <c r="A26" s="201">
        <v>782.78300000000002</v>
      </c>
      <c r="B26" s="203" t="s">
        <v>160</v>
      </c>
      <c r="C26" s="113">
        <v>9.65432735715207</v>
      </c>
      <c r="D26" s="115">
        <v>1497</v>
      </c>
      <c r="E26" s="114">
        <v>1197</v>
      </c>
      <c r="F26" s="114">
        <v>1434</v>
      </c>
      <c r="G26" s="114">
        <v>1328</v>
      </c>
      <c r="H26" s="140">
        <v>1364</v>
      </c>
      <c r="I26" s="115">
        <v>133</v>
      </c>
      <c r="J26" s="116">
        <v>9.7507331378299114</v>
      </c>
    </row>
    <row r="27" spans="1:15" s="110" customFormat="1" ht="24.95" customHeight="1" x14ac:dyDescent="0.2">
      <c r="A27" s="193" t="s">
        <v>161</v>
      </c>
      <c r="B27" s="199" t="s">
        <v>162</v>
      </c>
      <c r="C27" s="113">
        <v>1.8831420095446925</v>
      </c>
      <c r="D27" s="115">
        <v>292</v>
      </c>
      <c r="E27" s="114">
        <v>224</v>
      </c>
      <c r="F27" s="114">
        <v>495</v>
      </c>
      <c r="G27" s="114">
        <v>331</v>
      </c>
      <c r="H27" s="140">
        <v>340</v>
      </c>
      <c r="I27" s="115">
        <v>-48</v>
      </c>
      <c r="J27" s="116">
        <v>-14.117647058823529</v>
      </c>
    </row>
    <row r="28" spans="1:15" s="110" customFormat="1" ht="24.95" customHeight="1" x14ac:dyDescent="0.2">
      <c r="A28" s="193" t="s">
        <v>163</v>
      </c>
      <c r="B28" s="199" t="s">
        <v>164</v>
      </c>
      <c r="C28" s="113">
        <v>2.6699342190119952</v>
      </c>
      <c r="D28" s="115">
        <v>414</v>
      </c>
      <c r="E28" s="114">
        <v>286</v>
      </c>
      <c r="F28" s="114">
        <v>693</v>
      </c>
      <c r="G28" s="114">
        <v>281</v>
      </c>
      <c r="H28" s="140">
        <v>516</v>
      </c>
      <c r="I28" s="115">
        <v>-102</v>
      </c>
      <c r="J28" s="116">
        <v>-19.767441860465116</v>
      </c>
    </row>
    <row r="29" spans="1:15" s="110" customFormat="1" ht="24.95" customHeight="1" x14ac:dyDescent="0.2">
      <c r="A29" s="193">
        <v>86</v>
      </c>
      <c r="B29" s="199" t="s">
        <v>165</v>
      </c>
      <c r="C29" s="113">
        <v>6.8038178769508582</v>
      </c>
      <c r="D29" s="115">
        <v>1055</v>
      </c>
      <c r="E29" s="114">
        <v>767</v>
      </c>
      <c r="F29" s="114">
        <v>1241</v>
      </c>
      <c r="G29" s="114">
        <v>925</v>
      </c>
      <c r="H29" s="140">
        <v>987</v>
      </c>
      <c r="I29" s="115">
        <v>68</v>
      </c>
      <c r="J29" s="116">
        <v>6.8895643363728469</v>
      </c>
    </row>
    <row r="30" spans="1:15" s="110" customFormat="1" ht="24.95" customHeight="1" x14ac:dyDescent="0.2">
      <c r="A30" s="193">
        <v>87.88</v>
      </c>
      <c r="B30" s="204" t="s">
        <v>166</v>
      </c>
      <c r="C30" s="113">
        <v>5.8944924545337285</v>
      </c>
      <c r="D30" s="115">
        <v>914</v>
      </c>
      <c r="E30" s="114">
        <v>962</v>
      </c>
      <c r="F30" s="114">
        <v>1777</v>
      </c>
      <c r="G30" s="114">
        <v>769</v>
      </c>
      <c r="H30" s="140">
        <v>879</v>
      </c>
      <c r="I30" s="115">
        <v>35</v>
      </c>
      <c r="J30" s="116">
        <v>3.981797497155859</v>
      </c>
    </row>
    <row r="31" spans="1:15" s="110" customFormat="1" ht="24.95" customHeight="1" x14ac:dyDescent="0.2">
      <c r="A31" s="193" t="s">
        <v>167</v>
      </c>
      <c r="B31" s="199" t="s">
        <v>168</v>
      </c>
      <c r="C31" s="113">
        <v>4.7852444215142524</v>
      </c>
      <c r="D31" s="115">
        <v>742</v>
      </c>
      <c r="E31" s="114">
        <v>425</v>
      </c>
      <c r="F31" s="114">
        <v>768</v>
      </c>
      <c r="G31" s="114">
        <v>734</v>
      </c>
      <c r="H31" s="140">
        <v>808</v>
      </c>
      <c r="I31" s="115">
        <v>-66</v>
      </c>
      <c r="J31" s="116">
        <v>-8.1683168316831676</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1.0447568683090416</v>
      </c>
      <c r="D34" s="115">
        <v>162</v>
      </c>
      <c r="E34" s="114">
        <v>93</v>
      </c>
      <c r="F34" s="114">
        <v>244</v>
      </c>
      <c r="G34" s="114">
        <v>194</v>
      </c>
      <c r="H34" s="140">
        <v>188</v>
      </c>
      <c r="I34" s="115">
        <v>-26</v>
      </c>
      <c r="J34" s="116">
        <v>-13.829787234042554</v>
      </c>
    </row>
    <row r="35" spans="1:10" s="110" customFormat="1" ht="24.95" customHeight="1" x14ac:dyDescent="0.2">
      <c r="A35" s="292" t="s">
        <v>171</v>
      </c>
      <c r="B35" s="293" t="s">
        <v>172</v>
      </c>
      <c r="C35" s="113">
        <v>15.27150780343093</v>
      </c>
      <c r="D35" s="115">
        <v>2368</v>
      </c>
      <c r="E35" s="114">
        <v>1388</v>
      </c>
      <c r="F35" s="114">
        <v>3012</v>
      </c>
      <c r="G35" s="114">
        <v>1981</v>
      </c>
      <c r="H35" s="140">
        <v>2199</v>
      </c>
      <c r="I35" s="115">
        <v>169</v>
      </c>
      <c r="J35" s="116">
        <v>7.6853115052296497</v>
      </c>
    </row>
    <row r="36" spans="1:10" s="110" customFormat="1" ht="24.95" customHeight="1" x14ac:dyDescent="0.2">
      <c r="A36" s="294" t="s">
        <v>173</v>
      </c>
      <c r="B36" s="295" t="s">
        <v>174</v>
      </c>
      <c r="C36" s="125">
        <v>83.683735328260028</v>
      </c>
      <c r="D36" s="143">
        <v>12976</v>
      </c>
      <c r="E36" s="144">
        <v>9389</v>
      </c>
      <c r="F36" s="144">
        <v>15070</v>
      </c>
      <c r="G36" s="144">
        <v>12685</v>
      </c>
      <c r="H36" s="145">
        <v>12291</v>
      </c>
      <c r="I36" s="143">
        <v>685</v>
      </c>
      <c r="J36" s="146">
        <v>5.5731836302985922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15506</v>
      </c>
      <c r="F11" s="264">
        <v>10870</v>
      </c>
      <c r="G11" s="264">
        <v>18326</v>
      </c>
      <c r="H11" s="264">
        <v>14860</v>
      </c>
      <c r="I11" s="265">
        <v>14679</v>
      </c>
      <c r="J11" s="263">
        <v>827</v>
      </c>
      <c r="K11" s="266">
        <v>5.6338987669459772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30.401135044498904</v>
      </c>
      <c r="E13" s="115">
        <v>4714</v>
      </c>
      <c r="F13" s="114">
        <v>3643</v>
      </c>
      <c r="G13" s="114">
        <v>5268</v>
      </c>
      <c r="H13" s="114">
        <v>5077</v>
      </c>
      <c r="I13" s="140">
        <v>4423</v>
      </c>
      <c r="J13" s="115">
        <v>291</v>
      </c>
      <c r="K13" s="116">
        <v>6.5792448564322861</v>
      </c>
    </row>
    <row r="14" spans="1:15" ht="15.95" customHeight="1" x14ac:dyDescent="0.2">
      <c r="A14" s="306" t="s">
        <v>230</v>
      </c>
      <c r="B14" s="307"/>
      <c r="C14" s="308"/>
      <c r="D14" s="113">
        <v>52.657035986069907</v>
      </c>
      <c r="E14" s="115">
        <v>8165</v>
      </c>
      <c r="F14" s="114">
        <v>5487</v>
      </c>
      <c r="G14" s="114">
        <v>10392</v>
      </c>
      <c r="H14" s="114">
        <v>7820</v>
      </c>
      <c r="I14" s="140">
        <v>7811</v>
      </c>
      <c r="J14" s="115">
        <v>354</v>
      </c>
      <c r="K14" s="116">
        <v>4.5320701574702342</v>
      </c>
    </row>
    <row r="15" spans="1:15" ht="15.95" customHeight="1" x14ac:dyDescent="0.2">
      <c r="A15" s="306" t="s">
        <v>231</v>
      </c>
      <c r="B15" s="307"/>
      <c r="C15" s="308"/>
      <c r="D15" s="113">
        <v>7.6744486005417256</v>
      </c>
      <c r="E15" s="115">
        <v>1190</v>
      </c>
      <c r="F15" s="114">
        <v>802</v>
      </c>
      <c r="G15" s="114">
        <v>1124</v>
      </c>
      <c r="H15" s="114">
        <v>942</v>
      </c>
      <c r="I15" s="140">
        <v>1101</v>
      </c>
      <c r="J15" s="115">
        <v>89</v>
      </c>
      <c r="K15" s="116">
        <v>8.0835603996366938</v>
      </c>
    </row>
    <row r="16" spans="1:15" ht="15.95" customHeight="1" x14ac:dyDescent="0.2">
      <c r="A16" s="306" t="s">
        <v>232</v>
      </c>
      <c r="B16" s="307"/>
      <c r="C16" s="308"/>
      <c r="D16" s="113">
        <v>8.8546369147426809</v>
      </c>
      <c r="E16" s="115">
        <v>1373</v>
      </c>
      <c r="F16" s="114">
        <v>871</v>
      </c>
      <c r="G16" s="114">
        <v>1382</v>
      </c>
      <c r="H16" s="114">
        <v>968</v>
      </c>
      <c r="I16" s="140">
        <v>1283</v>
      </c>
      <c r="J16" s="115">
        <v>90</v>
      </c>
      <c r="K16" s="116">
        <v>7.0148090413094311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0.8577324906487811</v>
      </c>
      <c r="E18" s="115">
        <v>133</v>
      </c>
      <c r="F18" s="114">
        <v>101</v>
      </c>
      <c r="G18" s="114">
        <v>273</v>
      </c>
      <c r="H18" s="114">
        <v>168</v>
      </c>
      <c r="I18" s="140">
        <v>154</v>
      </c>
      <c r="J18" s="115">
        <v>-21</v>
      </c>
      <c r="K18" s="116">
        <v>-13.636363636363637</v>
      </c>
    </row>
    <row r="19" spans="1:11" ht="14.1" customHeight="1" x14ac:dyDescent="0.2">
      <c r="A19" s="306" t="s">
        <v>235</v>
      </c>
      <c r="B19" s="307" t="s">
        <v>236</v>
      </c>
      <c r="C19" s="308"/>
      <c r="D19" s="113">
        <v>0.61266606474912932</v>
      </c>
      <c r="E19" s="115">
        <v>95</v>
      </c>
      <c r="F19" s="114">
        <v>67</v>
      </c>
      <c r="G19" s="114">
        <v>196</v>
      </c>
      <c r="H19" s="114">
        <v>133</v>
      </c>
      <c r="I19" s="140">
        <v>102</v>
      </c>
      <c r="J19" s="115">
        <v>-7</v>
      </c>
      <c r="K19" s="116">
        <v>-6.8627450980392153</v>
      </c>
    </row>
    <row r="20" spans="1:11" ht="14.1" customHeight="1" x14ac:dyDescent="0.2">
      <c r="A20" s="306">
        <v>12</v>
      </c>
      <c r="B20" s="307" t="s">
        <v>237</v>
      </c>
      <c r="C20" s="308"/>
      <c r="D20" s="113">
        <v>1.2640268283245195</v>
      </c>
      <c r="E20" s="115">
        <v>196</v>
      </c>
      <c r="F20" s="114">
        <v>77</v>
      </c>
      <c r="G20" s="114">
        <v>207</v>
      </c>
      <c r="H20" s="114">
        <v>193</v>
      </c>
      <c r="I20" s="140">
        <v>222</v>
      </c>
      <c r="J20" s="115">
        <v>-26</v>
      </c>
      <c r="K20" s="116">
        <v>-11.711711711711711</v>
      </c>
    </row>
    <row r="21" spans="1:11" ht="14.1" customHeight="1" x14ac:dyDescent="0.2">
      <c r="A21" s="306">
        <v>21</v>
      </c>
      <c r="B21" s="307" t="s">
        <v>238</v>
      </c>
      <c r="C21" s="308"/>
      <c r="D21" s="113">
        <v>5.80420482393912E-2</v>
      </c>
      <c r="E21" s="115">
        <v>9</v>
      </c>
      <c r="F21" s="114">
        <v>5</v>
      </c>
      <c r="G21" s="114">
        <v>17</v>
      </c>
      <c r="H21" s="114">
        <v>8</v>
      </c>
      <c r="I21" s="140">
        <v>12</v>
      </c>
      <c r="J21" s="115">
        <v>-3</v>
      </c>
      <c r="K21" s="116">
        <v>-25</v>
      </c>
    </row>
    <row r="22" spans="1:11" ht="14.1" customHeight="1" x14ac:dyDescent="0.2">
      <c r="A22" s="306">
        <v>22</v>
      </c>
      <c r="B22" s="307" t="s">
        <v>239</v>
      </c>
      <c r="C22" s="308"/>
      <c r="D22" s="113">
        <v>0.7932413259383464</v>
      </c>
      <c r="E22" s="115">
        <v>123</v>
      </c>
      <c r="F22" s="114">
        <v>99</v>
      </c>
      <c r="G22" s="114">
        <v>227</v>
      </c>
      <c r="H22" s="114">
        <v>146</v>
      </c>
      <c r="I22" s="140">
        <v>151</v>
      </c>
      <c r="J22" s="115">
        <v>-28</v>
      </c>
      <c r="K22" s="116">
        <v>-18.543046357615893</v>
      </c>
    </row>
    <row r="23" spans="1:11" ht="14.1" customHeight="1" x14ac:dyDescent="0.2">
      <c r="A23" s="306">
        <v>23</v>
      </c>
      <c r="B23" s="307" t="s">
        <v>240</v>
      </c>
      <c r="C23" s="308"/>
      <c r="D23" s="113">
        <v>0.3289049400232168</v>
      </c>
      <c r="E23" s="115">
        <v>51</v>
      </c>
      <c r="F23" s="114">
        <v>21</v>
      </c>
      <c r="G23" s="114">
        <v>58</v>
      </c>
      <c r="H23" s="114">
        <v>37</v>
      </c>
      <c r="I23" s="140">
        <v>55</v>
      </c>
      <c r="J23" s="115">
        <v>-4</v>
      </c>
      <c r="K23" s="116">
        <v>-7.2727272727272725</v>
      </c>
    </row>
    <row r="24" spans="1:11" ht="14.1" customHeight="1" x14ac:dyDescent="0.2">
      <c r="A24" s="306">
        <v>24</v>
      </c>
      <c r="B24" s="307" t="s">
        <v>241</v>
      </c>
      <c r="C24" s="308"/>
      <c r="D24" s="113">
        <v>1.2253321294982586</v>
      </c>
      <c r="E24" s="115">
        <v>190</v>
      </c>
      <c r="F24" s="114">
        <v>91</v>
      </c>
      <c r="G24" s="114">
        <v>206</v>
      </c>
      <c r="H24" s="114">
        <v>167</v>
      </c>
      <c r="I24" s="140">
        <v>192</v>
      </c>
      <c r="J24" s="115">
        <v>-2</v>
      </c>
      <c r="K24" s="116">
        <v>-1.0416666666666667</v>
      </c>
    </row>
    <row r="25" spans="1:11" ht="14.1" customHeight="1" x14ac:dyDescent="0.2">
      <c r="A25" s="306">
        <v>25</v>
      </c>
      <c r="B25" s="307" t="s">
        <v>242</v>
      </c>
      <c r="C25" s="308"/>
      <c r="D25" s="113">
        <v>2.9988391590352124</v>
      </c>
      <c r="E25" s="115">
        <v>465</v>
      </c>
      <c r="F25" s="114">
        <v>279</v>
      </c>
      <c r="G25" s="114">
        <v>517</v>
      </c>
      <c r="H25" s="114">
        <v>336</v>
      </c>
      <c r="I25" s="140">
        <v>461</v>
      </c>
      <c r="J25" s="115">
        <v>4</v>
      </c>
      <c r="K25" s="116">
        <v>0.86767895878524948</v>
      </c>
    </row>
    <row r="26" spans="1:11" ht="14.1" customHeight="1" x14ac:dyDescent="0.2">
      <c r="A26" s="306">
        <v>26</v>
      </c>
      <c r="B26" s="307" t="s">
        <v>243</v>
      </c>
      <c r="C26" s="308"/>
      <c r="D26" s="113">
        <v>2.5151554237069522</v>
      </c>
      <c r="E26" s="115">
        <v>390</v>
      </c>
      <c r="F26" s="114">
        <v>197</v>
      </c>
      <c r="G26" s="114">
        <v>489</v>
      </c>
      <c r="H26" s="114">
        <v>169</v>
      </c>
      <c r="I26" s="140">
        <v>350</v>
      </c>
      <c r="J26" s="115">
        <v>40</v>
      </c>
      <c r="K26" s="116">
        <v>11.428571428571429</v>
      </c>
    </row>
    <row r="27" spans="1:11" ht="14.1" customHeight="1" x14ac:dyDescent="0.2">
      <c r="A27" s="306">
        <v>27</v>
      </c>
      <c r="B27" s="307" t="s">
        <v>244</v>
      </c>
      <c r="C27" s="308"/>
      <c r="D27" s="113">
        <v>1.1608409647878242</v>
      </c>
      <c r="E27" s="115">
        <v>180</v>
      </c>
      <c r="F27" s="114">
        <v>130</v>
      </c>
      <c r="G27" s="114">
        <v>169</v>
      </c>
      <c r="H27" s="114">
        <v>133</v>
      </c>
      <c r="I27" s="140">
        <v>166</v>
      </c>
      <c r="J27" s="115">
        <v>14</v>
      </c>
      <c r="K27" s="116">
        <v>8.4337349397590362</v>
      </c>
    </row>
    <row r="28" spans="1:11" ht="14.1" customHeight="1" x14ac:dyDescent="0.2">
      <c r="A28" s="306">
        <v>28</v>
      </c>
      <c r="B28" s="307" t="s">
        <v>245</v>
      </c>
      <c r="C28" s="308"/>
      <c r="D28" s="113">
        <v>0.10318586353669547</v>
      </c>
      <c r="E28" s="115">
        <v>16</v>
      </c>
      <c r="F28" s="114">
        <v>8</v>
      </c>
      <c r="G28" s="114">
        <v>24</v>
      </c>
      <c r="H28" s="114">
        <v>10</v>
      </c>
      <c r="I28" s="140">
        <v>20</v>
      </c>
      <c r="J28" s="115">
        <v>-4</v>
      </c>
      <c r="K28" s="116">
        <v>-20</v>
      </c>
    </row>
    <row r="29" spans="1:11" ht="14.1" customHeight="1" x14ac:dyDescent="0.2">
      <c r="A29" s="306">
        <v>29</v>
      </c>
      <c r="B29" s="307" t="s">
        <v>246</v>
      </c>
      <c r="C29" s="308"/>
      <c r="D29" s="113">
        <v>5.4688507674448603</v>
      </c>
      <c r="E29" s="115">
        <v>848</v>
      </c>
      <c r="F29" s="114">
        <v>647</v>
      </c>
      <c r="G29" s="114">
        <v>1099</v>
      </c>
      <c r="H29" s="114">
        <v>1216</v>
      </c>
      <c r="I29" s="140">
        <v>900</v>
      </c>
      <c r="J29" s="115">
        <v>-52</v>
      </c>
      <c r="K29" s="116">
        <v>-5.7777777777777777</v>
      </c>
    </row>
    <row r="30" spans="1:11" ht="14.1" customHeight="1" x14ac:dyDescent="0.2">
      <c r="A30" s="306" t="s">
        <v>247</v>
      </c>
      <c r="B30" s="307" t="s">
        <v>248</v>
      </c>
      <c r="C30" s="308"/>
      <c r="D30" s="113">
        <v>1.7219140977686056</v>
      </c>
      <c r="E30" s="115">
        <v>267</v>
      </c>
      <c r="F30" s="114">
        <v>147</v>
      </c>
      <c r="G30" s="114" t="s">
        <v>514</v>
      </c>
      <c r="H30" s="114">
        <v>283</v>
      </c>
      <c r="I30" s="140">
        <v>241</v>
      </c>
      <c r="J30" s="115">
        <v>26</v>
      </c>
      <c r="K30" s="116">
        <v>10.78838174273859</v>
      </c>
    </row>
    <row r="31" spans="1:11" ht="14.1" customHeight="1" x14ac:dyDescent="0.2">
      <c r="A31" s="306" t="s">
        <v>249</v>
      </c>
      <c r="B31" s="307" t="s">
        <v>250</v>
      </c>
      <c r="C31" s="308"/>
      <c r="D31" s="113">
        <v>3.7469366696762543</v>
      </c>
      <c r="E31" s="115">
        <v>581</v>
      </c>
      <c r="F31" s="114">
        <v>500</v>
      </c>
      <c r="G31" s="114">
        <v>646</v>
      </c>
      <c r="H31" s="114">
        <v>933</v>
      </c>
      <c r="I31" s="140">
        <v>659</v>
      </c>
      <c r="J31" s="115">
        <v>-78</v>
      </c>
      <c r="K31" s="116">
        <v>-11.836115326251896</v>
      </c>
    </row>
    <row r="32" spans="1:11" ht="14.1" customHeight="1" x14ac:dyDescent="0.2">
      <c r="A32" s="306">
        <v>31</v>
      </c>
      <c r="B32" s="307" t="s">
        <v>251</v>
      </c>
      <c r="C32" s="308"/>
      <c r="D32" s="113">
        <v>0.45788726944408614</v>
      </c>
      <c r="E32" s="115">
        <v>71</v>
      </c>
      <c r="F32" s="114">
        <v>35</v>
      </c>
      <c r="G32" s="114">
        <v>73</v>
      </c>
      <c r="H32" s="114">
        <v>35</v>
      </c>
      <c r="I32" s="140">
        <v>92</v>
      </c>
      <c r="J32" s="115">
        <v>-21</v>
      </c>
      <c r="K32" s="116">
        <v>-22.826086956521738</v>
      </c>
    </row>
    <row r="33" spans="1:11" ht="14.1" customHeight="1" x14ac:dyDescent="0.2">
      <c r="A33" s="306">
        <v>32</v>
      </c>
      <c r="B33" s="307" t="s">
        <v>252</v>
      </c>
      <c r="C33" s="308"/>
      <c r="D33" s="113">
        <v>1.9669805236682574</v>
      </c>
      <c r="E33" s="115">
        <v>305</v>
      </c>
      <c r="F33" s="114">
        <v>171</v>
      </c>
      <c r="G33" s="114">
        <v>375</v>
      </c>
      <c r="H33" s="114">
        <v>302</v>
      </c>
      <c r="I33" s="140">
        <v>256</v>
      </c>
      <c r="J33" s="115">
        <v>49</v>
      </c>
      <c r="K33" s="116">
        <v>19.140625</v>
      </c>
    </row>
    <row r="34" spans="1:11" ht="14.1" customHeight="1" x14ac:dyDescent="0.2">
      <c r="A34" s="306">
        <v>33</v>
      </c>
      <c r="B34" s="307" t="s">
        <v>253</v>
      </c>
      <c r="C34" s="308"/>
      <c r="D34" s="113">
        <v>1.5155423706952147</v>
      </c>
      <c r="E34" s="115">
        <v>235</v>
      </c>
      <c r="F34" s="114">
        <v>136</v>
      </c>
      <c r="G34" s="114">
        <v>315</v>
      </c>
      <c r="H34" s="114">
        <v>183</v>
      </c>
      <c r="I34" s="140">
        <v>222</v>
      </c>
      <c r="J34" s="115">
        <v>13</v>
      </c>
      <c r="K34" s="116">
        <v>5.8558558558558556</v>
      </c>
    </row>
    <row r="35" spans="1:11" ht="14.1" customHeight="1" x14ac:dyDescent="0.2">
      <c r="A35" s="306">
        <v>34</v>
      </c>
      <c r="B35" s="307" t="s">
        <v>254</v>
      </c>
      <c r="C35" s="308"/>
      <c r="D35" s="113">
        <v>2.0572681542628661</v>
      </c>
      <c r="E35" s="115">
        <v>319</v>
      </c>
      <c r="F35" s="114">
        <v>176</v>
      </c>
      <c r="G35" s="114">
        <v>365</v>
      </c>
      <c r="H35" s="114">
        <v>273</v>
      </c>
      <c r="I35" s="140">
        <v>348</v>
      </c>
      <c r="J35" s="115">
        <v>-29</v>
      </c>
      <c r="K35" s="116">
        <v>-8.3333333333333339</v>
      </c>
    </row>
    <row r="36" spans="1:11" ht="14.1" customHeight="1" x14ac:dyDescent="0.2">
      <c r="A36" s="306">
        <v>41</v>
      </c>
      <c r="B36" s="307" t="s">
        <v>255</v>
      </c>
      <c r="C36" s="308"/>
      <c r="D36" s="113">
        <v>0.35470140590739069</v>
      </c>
      <c r="E36" s="115">
        <v>55</v>
      </c>
      <c r="F36" s="114">
        <v>56</v>
      </c>
      <c r="G36" s="114">
        <v>89</v>
      </c>
      <c r="H36" s="114">
        <v>42</v>
      </c>
      <c r="I36" s="140">
        <v>83</v>
      </c>
      <c r="J36" s="115">
        <v>-28</v>
      </c>
      <c r="K36" s="116">
        <v>-33.734939759036145</v>
      </c>
    </row>
    <row r="37" spans="1:11" ht="14.1" customHeight="1" x14ac:dyDescent="0.2">
      <c r="A37" s="306">
        <v>42</v>
      </c>
      <c r="B37" s="307" t="s">
        <v>256</v>
      </c>
      <c r="C37" s="308"/>
      <c r="D37" s="113">
        <v>0.12898232942086935</v>
      </c>
      <c r="E37" s="115">
        <v>20</v>
      </c>
      <c r="F37" s="114">
        <v>6</v>
      </c>
      <c r="G37" s="114">
        <v>8</v>
      </c>
      <c r="H37" s="114" t="s">
        <v>514</v>
      </c>
      <c r="I37" s="140">
        <v>11</v>
      </c>
      <c r="J37" s="115">
        <v>9</v>
      </c>
      <c r="K37" s="116">
        <v>81.818181818181813</v>
      </c>
    </row>
    <row r="38" spans="1:11" ht="14.1" customHeight="1" x14ac:dyDescent="0.2">
      <c r="A38" s="306">
        <v>43</v>
      </c>
      <c r="B38" s="307" t="s">
        <v>257</v>
      </c>
      <c r="C38" s="308"/>
      <c r="D38" s="113">
        <v>1.3865600412743455</v>
      </c>
      <c r="E38" s="115">
        <v>215</v>
      </c>
      <c r="F38" s="114">
        <v>127</v>
      </c>
      <c r="G38" s="114">
        <v>242</v>
      </c>
      <c r="H38" s="114">
        <v>134</v>
      </c>
      <c r="I38" s="140">
        <v>202</v>
      </c>
      <c r="J38" s="115">
        <v>13</v>
      </c>
      <c r="K38" s="116">
        <v>6.435643564356436</v>
      </c>
    </row>
    <row r="39" spans="1:11" ht="14.1" customHeight="1" x14ac:dyDescent="0.2">
      <c r="A39" s="306">
        <v>51</v>
      </c>
      <c r="B39" s="307" t="s">
        <v>258</v>
      </c>
      <c r="C39" s="308"/>
      <c r="D39" s="113">
        <v>10.886108603121372</v>
      </c>
      <c r="E39" s="115">
        <v>1688</v>
      </c>
      <c r="F39" s="114">
        <v>1330</v>
      </c>
      <c r="G39" s="114">
        <v>1789</v>
      </c>
      <c r="H39" s="114">
        <v>1560</v>
      </c>
      <c r="I39" s="140">
        <v>1597</v>
      </c>
      <c r="J39" s="115">
        <v>91</v>
      </c>
      <c r="K39" s="116">
        <v>5.6981840951784593</v>
      </c>
    </row>
    <row r="40" spans="1:11" ht="14.1" customHeight="1" x14ac:dyDescent="0.2">
      <c r="A40" s="306" t="s">
        <v>259</v>
      </c>
      <c r="B40" s="307" t="s">
        <v>260</v>
      </c>
      <c r="C40" s="308"/>
      <c r="D40" s="113">
        <v>9.9574358312911126</v>
      </c>
      <c r="E40" s="115">
        <v>1544</v>
      </c>
      <c r="F40" s="114">
        <v>1259</v>
      </c>
      <c r="G40" s="114">
        <v>1668</v>
      </c>
      <c r="H40" s="114">
        <v>1447</v>
      </c>
      <c r="I40" s="140">
        <v>1481</v>
      </c>
      <c r="J40" s="115">
        <v>63</v>
      </c>
      <c r="K40" s="116">
        <v>4.2538825118163404</v>
      </c>
    </row>
    <row r="41" spans="1:11" ht="14.1" customHeight="1" x14ac:dyDescent="0.2">
      <c r="A41" s="306"/>
      <c r="B41" s="307" t="s">
        <v>261</v>
      </c>
      <c r="C41" s="308"/>
      <c r="D41" s="113">
        <v>9.2222365535921575</v>
      </c>
      <c r="E41" s="115">
        <v>1430</v>
      </c>
      <c r="F41" s="114">
        <v>1099</v>
      </c>
      <c r="G41" s="114">
        <v>1422</v>
      </c>
      <c r="H41" s="114">
        <v>1237</v>
      </c>
      <c r="I41" s="140">
        <v>1315</v>
      </c>
      <c r="J41" s="115">
        <v>115</v>
      </c>
      <c r="K41" s="116">
        <v>8.7452471482889731</v>
      </c>
    </row>
    <row r="42" spans="1:11" ht="14.1" customHeight="1" x14ac:dyDescent="0.2">
      <c r="A42" s="306">
        <v>52</v>
      </c>
      <c r="B42" s="307" t="s">
        <v>262</v>
      </c>
      <c r="C42" s="308"/>
      <c r="D42" s="113">
        <v>3.8565716496839935</v>
      </c>
      <c r="E42" s="115">
        <v>598</v>
      </c>
      <c r="F42" s="114">
        <v>500</v>
      </c>
      <c r="G42" s="114">
        <v>676</v>
      </c>
      <c r="H42" s="114">
        <v>628</v>
      </c>
      <c r="I42" s="140">
        <v>659</v>
      </c>
      <c r="J42" s="115">
        <v>-61</v>
      </c>
      <c r="K42" s="116">
        <v>-9.2564491654021239</v>
      </c>
    </row>
    <row r="43" spans="1:11" ht="14.1" customHeight="1" x14ac:dyDescent="0.2">
      <c r="A43" s="306" t="s">
        <v>263</v>
      </c>
      <c r="B43" s="307" t="s">
        <v>264</v>
      </c>
      <c r="C43" s="308"/>
      <c r="D43" s="113">
        <v>3.1600670708112988</v>
      </c>
      <c r="E43" s="115">
        <v>490</v>
      </c>
      <c r="F43" s="114">
        <v>434</v>
      </c>
      <c r="G43" s="114">
        <v>552</v>
      </c>
      <c r="H43" s="114">
        <v>537</v>
      </c>
      <c r="I43" s="140">
        <v>558</v>
      </c>
      <c r="J43" s="115">
        <v>-68</v>
      </c>
      <c r="K43" s="116">
        <v>-12.186379928315413</v>
      </c>
    </row>
    <row r="44" spans="1:11" ht="14.1" customHeight="1" x14ac:dyDescent="0.2">
      <c r="A44" s="306">
        <v>53</v>
      </c>
      <c r="B44" s="307" t="s">
        <v>265</v>
      </c>
      <c r="C44" s="308"/>
      <c r="D44" s="113">
        <v>0.9931639365406939</v>
      </c>
      <c r="E44" s="115">
        <v>154</v>
      </c>
      <c r="F44" s="114">
        <v>153</v>
      </c>
      <c r="G44" s="114">
        <v>150</v>
      </c>
      <c r="H44" s="114">
        <v>159</v>
      </c>
      <c r="I44" s="140">
        <v>179</v>
      </c>
      <c r="J44" s="115">
        <v>-25</v>
      </c>
      <c r="K44" s="116">
        <v>-13.966480446927374</v>
      </c>
    </row>
    <row r="45" spans="1:11" ht="14.1" customHeight="1" x14ac:dyDescent="0.2">
      <c r="A45" s="306" t="s">
        <v>266</v>
      </c>
      <c r="B45" s="307" t="s">
        <v>267</v>
      </c>
      <c r="C45" s="308"/>
      <c r="D45" s="113">
        <v>0.94157100477234623</v>
      </c>
      <c r="E45" s="115">
        <v>146</v>
      </c>
      <c r="F45" s="114">
        <v>139</v>
      </c>
      <c r="G45" s="114">
        <v>145</v>
      </c>
      <c r="H45" s="114">
        <v>144</v>
      </c>
      <c r="I45" s="140">
        <v>166</v>
      </c>
      <c r="J45" s="115">
        <v>-20</v>
      </c>
      <c r="K45" s="116">
        <v>-12.048192771084338</v>
      </c>
    </row>
    <row r="46" spans="1:11" ht="14.1" customHeight="1" x14ac:dyDescent="0.2">
      <c r="A46" s="306">
        <v>54</v>
      </c>
      <c r="B46" s="307" t="s">
        <v>268</v>
      </c>
      <c r="C46" s="308"/>
      <c r="D46" s="113">
        <v>7.3132980781632915</v>
      </c>
      <c r="E46" s="115">
        <v>1134</v>
      </c>
      <c r="F46" s="114">
        <v>932</v>
      </c>
      <c r="G46" s="114">
        <v>1281</v>
      </c>
      <c r="H46" s="114">
        <v>1340</v>
      </c>
      <c r="I46" s="140">
        <v>1050</v>
      </c>
      <c r="J46" s="115">
        <v>84</v>
      </c>
      <c r="K46" s="116">
        <v>8</v>
      </c>
    </row>
    <row r="47" spans="1:11" ht="14.1" customHeight="1" x14ac:dyDescent="0.2">
      <c r="A47" s="306">
        <v>61</v>
      </c>
      <c r="B47" s="307" t="s">
        <v>269</v>
      </c>
      <c r="C47" s="308"/>
      <c r="D47" s="113">
        <v>1.8766928930736488</v>
      </c>
      <c r="E47" s="115">
        <v>291</v>
      </c>
      <c r="F47" s="114">
        <v>155</v>
      </c>
      <c r="G47" s="114">
        <v>265</v>
      </c>
      <c r="H47" s="114">
        <v>241</v>
      </c>
      <c r="I47" s="140">
        <v>246</v>
      </c>
      <c r="J47" s="115">
        <v>45</v>
      </c>
      <c r="K47" s="116">
        <v>18.292682926829269</v>
      </c>
    </row>
    <row r="48" spans="1:11" ht="14.1" customHeight="1" x14ac:dyDescent="0.2">
      <c r="A48" s="306">
        <v>62</v>
      </c>
      <c r="B48" s="307" t="s">
        <v>270</v>
      </c>
      <c r="C48" s="308"/>
      <c r="D48" s="113">
        <v>12.865987359731717</v>
      </c>
      <c r="E48" s="115">
        <v>1995</v>
      </c>
      <c r="F48" s="114">
        <v>1100</v>
      </c>
      <c r="G48" s="114">
        <v>1633</v>
      </c>
      <c r="H48" s="114">
        <v>1590</v>
      </c>
      <c r="I48" s="140">
        <v>1366</v>
      </c>
      <c r="J48" s="115">
        <v>629</v>
      </c>
      <c r="K48" s="116">
        <v>46.04685212298682</v>
      </c>
    </row>
    <row r="49" spans="1:11" ht="14.1" customHeight="1" x14ac:dyDescent="0.2">
      <c r="A49" s="306">
        <v>63</v>
      </c>
      <c r="B49" s="307" t="s">
        <v>271</v>
      </c>
      <c r="C49" s="308"/>
      <c r="D49" s="113">
        <v>7.4164839416999868</v>
      </c>
      <c r="E49" s="115">
        <v>1150</v>
      </c>
      <c r="F49" s="114">
        <v>809</v>
      </c>
      <c r="G49" s="114">
        <v>1439</v>
      </c>
      <c r="H49" s="114">
        <v>1816</v>
      </c>
      <c r="I49" s="140">
        <v>1006</v>
      </c>
      <c r="J49" s="115">
        <v>144</v>
      </c>
      <c r="K49" s="116">
        <v>14.314115308151093</v>
      </c>
    </row>
    <row r="50" spans="1:11" ht="14.1" customHeight="1" x14ac:dyDescent="0.2">
      <c r="A50" s="306" t="s">
        <v>272</v>
      </c>
      <c r="B50" s="307" t="s">
        <v>273</v>
      </c>
      <c r="C50" s="308"/>
      <c r="D50" s="113">
        <v>2.0830646201470397</v>
      </c>
      <c r="E50" s="115">
        <v>323</v>
      </c>
      <c r="F50" s="114">
        <v>152</v>
      </c>
      <c r="G50" s="114">
        <v>373</v>
      </c>
      <c r="H50" s="114">
        <v>358</v>
      </c>
      <c r="I50" s="140">
        <v>294</v>
      </c>
      <c r="J50" s="115">
        <v>29</v>
      </c>
      <c r="K50" s="116">
        <v>9.8639455782312933</v>
      </c>
    </row>
    <row r="51" spans="1:11" ht="14.1" customHeight="1" x14ac:dyDescent="0.2">
      <c r="A51" s="306" t="s">
        <v>274</v>
      </c>
      <c r="B51" s="307" t="s">
        <v>275</v>
      </c>
      <c r="C51" s="308"/>
      <c r="D51" s="113">
        <v>4.843286469753644</v>
      </c>
      <c r="E51" s="115">
        <v>751</v>
      </c>
      <c r="F51" s="114">
        <v>600</v>
      </c>
      <c r="G51" s="114">
        <v>963</v>
      </c>
      <c r="H51" s="114">
        <v>1362</v>
      </c>
      <c r="I51" s="140">
        <v>673</v>
      </c>
      <c r="J51" s="115">
        <v>78</v>
      </c>
      <c r="K51" s="116">
        <v>11.589895988112927</v>
      </c>
    </row>
    <row r="52" spans="1:11" ht="14.1" customHeight="1" x14ac:dyDescent="0.2">
      <c r="A52" s="306">
        <v>71</v>
      </c>
      <c r="B52" s="307" t="s">
        <v>276</v>
      </c>
      <c r="C52" s="308"/>
      <c r="D52" s="113">
        <v>7.1972139816845093</v>
      </c>
      <c r="E52" s="115">
        <v>1116</v>
      </c>
      <c r="F52" s="114">
        <v>664</v>
      </c>
      <c r="G52" s="114">
        <v>1126</v>
      </c>
      <c r="H52" s="114">
        <v>957</v>
      </c>
      <c r="I52" s="140">
        <v>1067</v>
      </c>
      <c r="J52" s="115">
        <v>49</v>
      </c>
      <c r="K52" s="116">
        <v>4.5923149015932525</v>
      </c>
    </row>
    <row r="53" spans="1:11" ht="14.1" customHeight="1" x14ac:dyDescent="0.2">
      <c r="A53" s="306" t="s">
        <v>277</v>
      </c>
      <c r="B53" s="307" t="s">
        <v>278</v>
      </c>
      <c r="C53" s="308"/>
      <c r="D53" s="113">
        <v>2.5860957048884301</v>
      </c>
      <c r="E53" s="115">
        <v>401</v>
      </c>
      <c r="F53" s="114">
        <v>227</v>
      </c>
      <c r="G53" s="114">
        <v>355</v>
      </c>
      <c r="H53" s="114">
        <v>292</v>
      </c>
      <c r="I53" s="140">
        <v>379</v>
      </c>
      <c r="J53" s="115">
        <v>22</v>
      </c>
      <c r="K53" s="116">
        <v>5.8047493403693933</v>
      </c>
    </row>
    <row r="54" spans="1:11" ht="14.1" customHeight="1" x14ac:dyDescent="0.2">
      <c r="A54" s="306" t="s">
        <v>279</v>
      </c>
      <c r="B54" s="307" t="s">
        <v>280</v>
      </c>
      <c r="C54" s="308"/>
      <c r="D54" s="113">
        <v>3.7275893202631241</v>
      </c>
      <c r="E54" s="115">
        <v>578</v>
      </c>
      <c r="F54" s="114">
        <v>376</v>
      </c>
      <c r="G54" s="114">
        <v>665</v>
      </c>
      <c r="H54" s="114">
        <v>575</v>
      </c>
      <c r="I54" s="140">
        <v>586</v>
      </c>
      <c r="J54" s="115">
        <v>-8</v>
      </c>
      <c r="K54" s="116">
        <v>-1.3651877133105803</v>
      </c>
    </row>
    <row r="55" spans="1:11" ht="14.1" customHeight="1" x14ac:dyDescent="0.2">
      <c r="A55" s="306">
        <v>72</v>
      </c>
      <c r="B55" s="307" t="s">
        <v>281</v>
      </c>
      <c r="C55" s="308"/>
      <c r="D55" s="113">
        <v>1.2253321294982586</v>
      </c>
      <c r="E55" s="115">
        <v>190</v>
      </c>
      <c r="F55" s="114">
        <v>128</v>
      </c>
      <c r="G55" s="114">
        <v>298</v>
      </c>
      <c r="H55" s="114">
        <v>161</v>
      </c>
      <c r="I55" s="140">
        <v>273</v>
      </c>
      <c r="J55" s="115">
        <v>-83</v>
      </c>
      <c r="K55" s="116">
        <v>-30.402930402930401</v>
      </c>
    </row>
    <row r="56" spans="1:11" ht="14.1" customHeight="1" x14ac:dyDescent="0.2">
      <c r="A56" s="306" t="s">
        <v>282</v>
      </c>
      <c r="B56" s="307" t="s">
        <v>283</v>
      </c>
      <c r="C56" s="308"/>
      <c r="D56" s="113">
        <v>0.36115052237843415</v>
      </c>
      <c r="E56" s="115">
        <v>56</v>
      </c>
      <c r="F56" s="114">
        <v>40</v>
      </c>
      <c r="G56" s="114">
        <v>116</v>
      </c>
      <c r="H56" s="114">
        <v>75</v>
      </c>
      <c r="I56" s="140">
        <v>108</v>
      </c>
      <c r="J56" s="115">
        <v>-52</v>
      </c>
      <c r="K56" s="116">
        <v>-48.148148148148145</v>
      </c>
    </row>
    <row r="57" spans="1:11" ht="14.1" customHeight="1" x14ac:dyDescent="0.2">
      <c r="A57" s="306" t="s">
        <v>284</v>
      </c>
      <c r="B57" s="307" t="s">
        <v>285</v>
      </c>
      <c r="C57" s="308"/>
      <c r="D57" s="113">
        <v>0.53527666709660782</v>
      </c>
      <c r="E57" s="115">
        <v>83</v>
      </c>
      <c r="F57" s="114">
        <v>60</v>
      </c>
      <c r="G57" s="114">
        <v>85</v>
      </c>
      <c r="H57" s="114">
        <v>54</v>
      </c>
      <c r="I57" s="140">
        <v>90</v>
      </c>
      <c r="J57" s="115">
        <v>-7</v>
      </c>
      <c r="K57" s="116">
        <v>-7.7777777777777777</v>
      </c>
    </row>
    <row r="58" spans="1:11" ht="14.1" customHeight="1" x14ac:dyDescent="0.2">
      <c r="A58" s="306">
        <v>73</v>
      </c>
      <c r="B58" s="307" t="s">
        <v>286</v>
      </c>
      <c r="C58" s="308"/>
      <c r="D58" s="113">
        <v>1.6187282342319103</v>
      </c>
      <c r="E58" s="115">
        <v>251</v>
      </c>
      <c r="F58" s="114">
        <v>195</v>
      </c>
      <c r="G58" s="114">
        <v>402</v>
      </c>
      <c r="H58" s="114">
        <v>256</v>
      </c>
      <c r="I58" s="140">
        <v>198</v>
      </c>
      <c r="J58" s="115">
        <v>53</v>
      </c>
      <c r="K58" s="116">
        <v>26.767676767676768</v>
      </c>
    </row>
    <row r="59" spans="1:11" ht="14.1" customHeight="1" x14ac:dyDescent="0.2">
      <c r="A59" s="306" t="s">
        <v>287</v>
      </c>
      <c r="B59" s="307" t="s">
        <v>288</v>
      </c>
      <c r="C59" s="308"/>
      <c r="D59" s="113">
        <v>1.2575777118534761</v>
      </c>
      <c r="E59" s="115">
        <v>195</v>
      </c>
      <c r="F59" s="114">
        <v>138</v>
      </c>
      <c r="G59" s="114">
        <v>297</v>
      </c>
      <c r="H59" s="114">
        <v>190</v>
      </c>
      <c r="I59" s="140">
        <v>164</v>
      </c>
      <c r="J59" s="115">
        <v>31</v>
      </c>
      <c r="K59" s="116">
        <v>18.902439024390244</v>
      </c>
    </row>
    <row r="60" spans="1:11" ht="14.1" customHeight="1" x14ac:dyDescent="0.2">
      <c r="A60" s="306">
        <v>81</v>
      </c>
      <c r="B60" s="307" t="s">
        <v>289</v>
      </c>
      <c r="C60" s="308"/>
      <c r="D60" s="113">
        <v>7.5132206887656388</v>
      </c>
      <c r="E60" s="115">
        <v>1165</v>
      </c>
      <c r="F60" s="114">
        <v>1014</v>
      </c>
      <c r="G60" s="114">
        <v>1392</v>
      </c>
      <c r="H60" s="114">
        <v>1005</v>
      </c>
      <c r="I60" s="140">
        <v>1163</v>
      </c>
      <c r="J60" s="115">
        <v>2</v>
      </c>
      <c r="K60" s="116">
        <v>0.17196904557179707</v>
      </c>
    </row>
    <row r="61" spans="1:11" ht="14.1" customHeight="1" x14ac:dyDescent="0.2">
      <c r="A61" s="306" t="s">
        <v>290</v>
      </c>
      <c r="B61" s="307" t="s">
        <v>291</v>
      </c>
      <c r="C61" s="308"/>
      <c r="D61" s="113">
        <v>1.8831420095446925</v>
      </c>
      <c r="E61" s="115">
        <v>292</v>
      </c>
      <c r="F61" s="114">
        <v>171</v>
      </c>
      <c r="G61" s="114">
        <v>415</v>
      </c>
      <c r="H61" s="114">
        <v>289</v>
      </c>
      <c r="I61" s="140">
        <v>301</v>
      </c>
      <c r="J61" s="115">
        <v>-9</v>
      </c>
      <c r="K61" s="116">
        <v>-2.9900332225913622</v>
      </c>
    </row>
    <row r="62" spans="1:11" ht="14.1" customHeight="1" x14ac:dyDescent="0.2">
      <c r="A62" s="306" t="s">
        <v>292</v>
      </c>
      <c r="B62" s="307" t="s">
        <v>293</v>
      </c>
      <c r="C62" s="308"/>
      <c r="D62" s="113">
        <v>2.7344253837224302</v>
      </c>
      <c r="E62" s="115">
        <v>424</v>
      </c>
      <c r="F62" s="114">
        <v>506</v>
      </c>
      <c r="G62" s="114">
        <v>626</v>
      </c>
      <c r="H62" s="114">
        <v>372</v>
      </c>
      <c r="I62" s="140">
        <v>446</v>
      </c>
      <c r="J62" s="115">
        <v>-22</v>
      </c>
      <c r="K62" s="116">
        <v>-4.9327354260089686</v>
      </c>
    </row>
    <row r="63" spans="1:11" ht="14.1" customHeight="1" x14ac:dyDescent="0.2">
      <c r="A63" s="306"/>
      <c r="B63" s="307" t="s">
        <v>294</v>
      </c>
      <c r="C63" s="308"/>
      <c r="D63" s="113">
        <v>2.1798013672126917</v>
      </c>
      <c r="E63" s="115">
        <v>338</v>
      </c>
      <c r="F63" s="114">
        <v>417</v>
      </c>
      <c r="G63" s="114">
        <v>533</v>
      </c>
      <c r="H63" s="114">
        <v>321</v>
      </c>
      <c r="I63" s="140">
        <v>383</v>
      </c>
      <c r="J63" s="115">
        <v>-45</v>
      </c>
      <c r="K63" s="116">
        <v>-11.74934725848564</v>
      </c>
    </row>
    <row r="64" spans="1:11" ht="14.1" customHeight="1" x14ac:dyDescent="0.2">
      <c r="A64" s="306" t="s">
        <v>295</v>
      </c>
      <c r="B64" s="307" t="s">
        <v>296</v>
      </c>
      <c r="C64" s="308"/>
      <c r="D64" s="113">
        <v>1.0576551012511286</v>
      </c>
      <c r="E64" s="115">
        <v>164</v>
      </c>
      <c r="F64" s="114">
        <v>120</v>
      </c>
      <c r="G64" s="114">
        <v>142</v>
      </c>
      <c r="H64" s="114">
        <v>105</v>
      </c>
      <c r="I64" s="140">
        <v>160</v>
      </c>
      <c r="J64" s="115">
        <v>4</v>
      </c>
      <c r="K64" s="116">
        <v>2.5</v>
      </c>
    </row>
    <row r="65" spans="1:11" ht="14.1" customHeight="1" x14ac:dyDescent="0.2">
      <c r="A65" s="306" t="s">
        <v>297</v>
      </c>
      <c r="B65" s="307" t="s">
        <v>298</v>
      </c>
      <c r="C65" s="308"/>
      <c r="D65" s="113">
        <v>0.89642718947504196</v>
      </c>
      <c r="E65" s="115">
        <v>139</v>
      </c>
      <c r="F65" s="114">
        <v>110</v>
      </c>
      <c r="G65" s="114">
        <v>98</v>
      </c>
      <c r="H65" s="114">
        <v>133</v>
      </c>
      <c r="I65" s="140">
        <v>123</v>
      </c>
      <c r="J65" s="115">
        <v>16</v>
      </c>
      <c r="K65" s="116">
        <v>13.008130081300813</v>
      </c>
    </row>
    <row r="66" spans="1:11" ht="14.1" customHeight="1" x14ac:dyDescent="0.2">
      <c r="A66" s="306">
        <v>82</v>
      </c>
      <c r="B66" s="307" t="s">
        <v>299</v>
      </c>
      <c r="C66" s="308"/>
      <c r="D66" s="113">
        <v>3.0375338578614728</v>
      </c>
      <c r="E66" s="115">
        <v>471</v>
      </c>
      <c r="F66" s="114">
        <v>520</v>
      </c>
      <c r="G66" s="114">
        <v>604</v>
      </c>
      <c r="H66" s="114">
        <v>412</v>
      </c>
      <c r="I66" s="140">
        <v>511</v>
      </c>
      <c r="J66" s="115">
        <v>-40</v>
      </c>
      <c r="K66" s="116">
        <v>-7.8277886497064575</v>
      </c>
    </row>
    <row r="67" spans="1:11" ht="14.1" customHeight="1" x14ac:dyDescent="0.2">
      <c r="A67" s="306" t="s">
        <v>300</v>
      </c>
      <c r="B67" s="307" t="s">
        <v>301</v>
      </c>
      <c r="C67" s="308"/>
      <c r="D67" s="113">
        <v>1.7928543789500839</v>
      </c>
      <c r="E67" s="115">
        <v>278</v>
      </c>
      <c r="F67" s="114">
        <v>374</v>
      </c>
      <c r="G67" s="114">
        <v>277</v>
      </c>
      <c r="H67" s="114">
        <v>257</v>
      </c>
      <c r="I67" s="140">
        <v>246</v>
      </c>
      <c r="J67" s="115">
        <v>32</v>
      </c>
      <c r="K67" s="116">
        <v>13.008130081300813</v>
      </c>
    </row>
    <row r="68" spans="1:11" ht="14.1" customHeight="1" x14ac:dyDescent="0.2">
      <c r="A68" s="306" t="s">
        <v>302</v>
      </c>
      <c r="B68" s="307" t="s">
        <v>303</v>
      </c>
      <c r="C68" s="308"/>
      <c r="D68" s="113">
        <v>0.67715722945956403</v>
      </c>
      <c r="E68" s="115">
        <v>105</v>
      </c>
      <c r="F68" s="114">
        <v>91</v>
      </c>
      <c r="G68" s="114">
        <v>180</v>
      </c>
      <c r="H68" s="114">
        <v>102</v>
      </c>
      <c r="I68" s="140">
        <v>187</v>
      </c>
      <c r="J68" s="115">
        <v>-82</v>
      </c>
      <c r="K68" s="116">
        <v>-43.850267379679146</v>
      </c>
    </row>
    <row r="69" spans="1:11" ht="14.1" customHeight="1" x14ac:dyDescent="0.2">
      <c r="A69" s="306">
        <v>83</v>
      </c>
      <c r="B69" s="307" t="s">
        <v>304</v>
      </c>
      <c r="C69" s="308"/>
      <c r="D69" s="113">
        <v>4.075841609699471</v>
      </c>
      <c r="E69" s="115">
        <v>632</v>
      </c>
      <c r="F69" s="114">
        <v>432</v>
      </c>
      <c r="G69" s="114">
        <v>1371</v>
      </c>
      <c r="H69" s="114">
        <v>486</v>
      </c>
      <c r="I69" s="140">
        <v>650</v>
      </c>
      <c r="J69" s="115">
        <v>-18</v>
      </c>
      <c r="K69" s="116">
        <v>-2.7692307692307692</v>
      </c>
    </row>
    <row r="70" spans="1:11" ht="14.1" customHeight="1" x14ac:dyDescent="0.2">
      <c r="A70" s="306" t="s">
        <v>305</v>
      </c>
      <c r="B70" s="307" t="s">
        <v>306</v>
      </c>
      <c r="C70" s="308"/>
      <c r="D70" s="113">
        <v>2.8569585966722557</v>
      </c>
      <c r="E70" s="115">
        <v>443</v>
      </c>
      <c r="F70" s="114">
        <v>338</v>
      </c>
      <c r="G70" s="114">
        <v>1215</v>
      </c>
      <c r="H70" s="114">
        <v>372</v>
      </c>
      <c r="I70" s="140">
        <v>544</v>
      </c>
      <c r="J70" s="115">
        <v>-101</v>
      </c>
      <c r="K70" s="116">
        <v>-18.566176470588236</v>
      </c>
    </row>
    <row r="71" spans="1:11" ht="14.1" customHeight="1" x14ac:dyDescent="0.2">
      <c r="A71" s="306"/>
      <c r="B71" s="307" t="s">
        <v>307</v>
      </c>
      <c r="C71" s="308"/>
      <c r="D71" s="113">
        <v>1.5219914871662583</v>
      </c>
      <c r="E71" s="115">
        <v>236</v>
      </c>
      <c r="F71" s="114">
        <v>182</v>
      </c>
      <c r="G71" s="114">
        <v>576</v>
      </c>
      <c r="H71" s="114">
        <v>176</v>
      </c>
      <c r="I71" s="140">
        <v>356</v>
      </c>
      <c r="J71" s="115">
        <v>-120</v>
      </c>
      <c r="K71" s="116">
        <v>-33.707865168539328</v>
      </c>
    </row>
    <row r="72" spans="1:11" ht="14.1" customHeight="1" x14ac:dyDescent="0.2">
      <c r="A72" s="306">
        <v>84</v>
      </c>
      <c r="B72" s="307" t="s">
        <v>308</v>
      </c>
      <c r="C72" s="308"/>
      <c r="D72" s="113">
        <v>1.7541596801238231</v>
      </c>
      <c r="E72" s="115">
        <v>272</v>
      </c>
      <c r="F72" s="114">
        <v>178</v>
      </c>
      <c r="G72" s="114">
        <v>396</v>
      </c>
      <c r="H72" s="114">
        <v>195</v>
      </c>
      <c r="I72" s="140">
        <v>272</v>
      </c>
      <c r="J72" s="115">
        <v>0</v>
      </c>
      <c r="K72" s="116">
        <v>0</v>
      </c>
    </row>
    <row r="73" spans="1:11" ht="14.1" customHeight="1" x14ac:dyDescent="0.2">
      <c r="A73" s="306" t="s">
        <v>309</v>
      </c>
      <c r="B73" s="307" t="s">
        <v>310</v>
      </c>
      <c r="C73" s="308"/>
      <c r="D73" s="113">
        <v>0.78679220946730299</v>
      </c>
      <c r="E73" s="115">
        <v>122</v>
      </c>
      <c r="F73" s="114">
        <v>49</v>
      </c>
      <c r="G73" s="114">
        <v>174</v>
      </c>
      <c r="H73" s="114">
        <v>38</v>
      </c>
      <c r="I73" s="140">
        <v>113</v>
      </c>
      <c r="J73" s="115">
        <v>9</v>
      </c>
      <c r="K73" s="116">
        <v>7.9646017699115044</v>
      </c>
    </row>
    <row r="74" spans="1:11" ht="14.1" customHeight="1" x14ac:dyDescent="0.2">
      <c r="A74" s="306" t="s">
        <v>311</v>
      </c>
      <c r="B74" s="307" t="s">
        <v>312</v>
      </c>
      <c r="C74" s="308"/>
      <c r="D74" s="113">
        <v>0.10318586353669547</v>
      </c>
      <c r="E74" s="115">
        <v>16</v>
      </c>
      <c r="F74" s="114">
        <v>20</v>
      </c>
      <c r="G74" s="114">
        <v>53</v>
      </c>
      <c r="H74" s="114">
        <v>11</v>
      </c>
      <c r="I74" s="140">
        <v>33</v>
      </c>
      <c r="J74" s="115">
        <v>-17</v>
      </c>
      <c r="K74" s="116">
        <v>-51.515151515151516</v>
      </c>
    </row>
    <row r="75" spans="1:11" ht="14.1" customHeight="1" x14ac:dyDescent="0.2">
      <c r="A75" s="306" t="s">
        <v>313</v>
      </c>
      <c r="B75" s="307" t="s">
        <v>314</v>
      </c>
      <c r="C75" s="308"/>
      <c r="D75" s="113">
        <v>0.38049787179156458</v>
      </c>
      <c r="E75" s="115">
        <v>59</v>
      </c>
      <c r="F75" s="114">
        <v>56</v>
      </c>
      <c r="G75" s="114">
        <v>55</v>
      </c>
      <c r="H75" s="114">
        <v>59</v>
      </c>
      <c r="I75" s="140">
        <v>63</v>
      </c>
      <c r="J75" s="115">
        <v>-4</v>
      </c>
      <c r="K75" s="116">
        <v>-6.3492063492063489</v>
      </c>
    </row>
    <row r="76" spans="1:11" ht="14.1" customHeight="1" x14ac:dyDescent="0.2">
      <c r="A76" s="306">
        <v>91</v>
      </c>
      <c r="B76" s="307" t="s">
        <v>315</v>
      </c>
      <c r="C76" s="308"/>
      <c r="D76" s="113">
        <v>0.35470140590739069</v>
      </c>
      <c r="E76" s="115">
        <v>55</v>
      </c>
      <c r="F76" s="114">
        <v>24</v>
      </c>
      <c r="G76" s="114">
        <v>175</v>
      </c>
      <c r="H76" s="114">
        <v>46</v>
      </c>
      <c r="I76" s="140">
        <v>49</v>
      </c>
      <c r="J76" s="115">
        <v>6</v>
      </c>
      <c r="K76" s="116">
        <v>12.244897959183673</v>
      </c>
    </row>
    <row r="77" spans="1:11" ht="14.1" customHeight="1" x14ac:dyDescent="0.2">
      <c r="A77" s="306">
        <v>92</v>
      </c>
      <c r="B77" s="307" t="s">
        <v>316</v>
      </c>
      <c r="C77" s="308"/>
      <c r="D77" s="113">
        <v>2.0314716883786921</v>
      </c>
      <c r="E77" s="115">
        <v>315</v>
      </c>
      <c r="F77" s="114">
        <v>224</v>
      </c>
      <c r="G77" s="114">
        <v>278</v>
      </c>
      <c r="H77" s="114">
        <v>201</v>
      </c>
      <c r="I77" s="140">
        <v>264</v>
      </c>
      <c r="J77" s="115">
        <v>51</v>
      </c>
      <c r="K77" s="116">
        <v>19.318181818181817</v>
      </c>
    </row>
    <row r="78" spans="1:11" ht="14.1" customHeight="1" x14ac:dyDescent="0.2">
      <c r="A78" s="306">
        <v>93</v>
      </c>
      <c r="B78" s="307" t="s">
        <v>317</v>
      </c>
      <c r="C78" s="308"/>
      <c r="D78" s="113" t="s">
        <v>514</v>
      </c>
      <c r="E78" s="115" t="s">
        <v>514</v>
      </c>
      <c r="F78" s="114">
        <v>4</v>
      </c>
      <c r="G78" s="114">
        <v>26</v>
      </c>
      <c r="H78" s="114">
        <v>32</v>
      </c>
      <c r="I78" s="140">
        <v>24</v>
      </c>
      <c r="J78" s="115" t="s">
        <v>514</v>
      </c>
      <c r="K78" s="116" t="s">
        <v>514</v>
      </c>
    </row>
    <row r="79" spans="1:11" ht="14.1" customHeight="1" x14ac:dyDescent="0.2">
      <c r="A79" s="306">
        <v>94</v>
      </c>
      <c r="B79" s="307" t="s">
        <v>318</v>
      </c>
      <c r="C79" s="308"/>
      <c r="D79" s="113">
        <v>0.87063072359086802</v>
      </c>
      <c r="E79" s="115">
        <v>135</v>
      </c>
      <c r="F79" s="114">
        <v>79</v>
      </c>
      <c r="G79" s="114">
        <v>112</v>
      </c>
      <c r="H79" s="114">
        <v>162</v>
      </c>
      <c r="I79" s="140">
        <v>147</v>
      </c>
      <c r="J79" s="115">
        <v>-12</v>
      </c>
      <c r="K79" s="116">
        <v>-8.1632653061224492</v>
      </c>
    </row>
    <row r="80" spans="1:11" ht="14.1" customHeight="1" x14ac:dyDescent="0.2">
      <c r="A80" s="306" t="s">
        <v>319</v>
      </c>
      <c r="B80" s="307" t="s">
        <v>320</v>
      </c>
      <c r="C80" s="308"/>
      <c r="D80" s="113" t="s">
        <v>514</v>
      </c>
      <c r="E80" s="115" t="s">
        <v>514</v>
      </c>
      <c r="F80" s="114">
        <v>0</v>
      </c>
      <c r="G80" s="114">
        <v>0</v>
      </c>
      <c r="H80" s="114" t="s">
        <v>514</v>
      </c>
      <c r="I80" s="140">
        <v>0</v>
      </c>
      <c r="J80" s="115" t="s">
        <v>514</v>
      </c>
      <c r="K80" s="116" t="s">
        <v>514</v>
      </c>
    </row>
    <row r="81" spans="1:11" ht="14.1" customHeight="1" x14ac:dyDescent="0.2">
      <c r="A81" s="310" t="s">
        <v>321</v>
      </c>
      <c r="B81" s="311" t="s">
        <v>334</v>
      </c>
      <c r="C81" s="312"/>
      <c r="D81" s="125">
        <v>0.41274345414678187</v>
      </c>
      <c r="E81" s="143">
        <v>64</v>
      </c>
      <c r="F81" s="144">
        <v>67</v>
      </c>
      <c r="G81" s="144">
        <v>160</v>
      </c>
      <c r="H81" s="144">
        <v>53</v>
      </c>
      <c r="I81" s="145">
        <v>61</v>
      </c>
      <c r="J81" s="143">
        <v>3</v>
      </c>
      <c r="K81" s="146">
        <v>4.918032786885246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15738</v>
      </c>
      <c r="E11" s="114">
        <v>13550</v>
      </c>
      <c r="F11" s="114">
        <v>15233</v>
      </c>
      <c r="G11" s="114">
        <v>13204</v>
      </c>
      <c r="H11" s="140">
        <v>14494</v>
      </c>
      <c r="I11" s="115">
        <v>1244</v>
      </c>
      <c r="J11" s="116">
        <v>8.582861873878846</v>
      </c>
    </row>
    <row r="12" spans="1:15" s="110" customFormat="1" ht="24.95" customHeight="1" x14ac:dyDescent="0.2">
      <c r="A12" s="193" t="s">
        <v>132</v>
      </c>
      <c r="B12" s="194" t="s">
        <v>133</v>
      </c>
      <c r="C12" s="113">
        <v>1.0992502223916636</v>
      </c>
      <c r="D12" s="115">
        <v>173</v>
      </c>
      <c r="E12" s="114">
        <v>170</v>
      </c>
      <c r="F12" s="114">
        <v>266</v>
      </c>
      <c r="G12" s="114">
        <v>138</v>
      </c>
      <c r="H12" s="140">
        <v>148</v>
      </c>
      <c r="I12" s="115">
        <v>25</v>
      </c>
      <c r="J12" s="116">
        <v>16.891891891891891</v>
      </c>
    </row>
    <row r="13" spans="1:15" s="110" customFormat="1" ht="24.95" customHeight="1" x14ac:dyDescent="0.2">
      <c r="A13" s="193" t="s">
        <v>134</v>
      </c>
      <c r="B13" s="199" t="s">
        <v>214</v>
      </c>
      <c r="C13" s="113">
        <v>1.2199771254288982</v>
      </c>
      <c r="D13" s="115">
        <v>192</v>
      </c>
      <c r="E13" s="114">
        <v>89</v>
      </c>
      <c r="F13" s="114">
        <v>101</v>
      </c>
      <c r="G13" s="114">
        <v>96</v>
      </c>
      <c r="H13" s="140">
        <v>182</v>
      </c>
      <c r="I13" s="115">
        <v>10</v>
      </c>
      <c r="J13" s="116">
        <v>5.4945054945054945</v>
      </c>
    </row>
    <row r="14" spans="1:15" s="287" customFormat="1" ht="24.95" customHeight="1" x14ac:dyDescent="0.2">
      <c r="A14" s="193" t="s">
        <v>215</v>
      </c>
      <c r="B14" s="199" t="s">
        <v>137</v>
      </c>
      <c r="C14" s="113">
        <v>10.5604269919939</v>
      </c>
      <c r="D14" s="115">
        <v>1662</v>
      </c>
      <c r="E14" s="114">
        <v>1037</v>
      </c>
      <c r="F14" s="114">
        <v>1169</v>
      </c>
      <c r="G14" s="114">
        <v>1170</v>
      </c>
      <c r="H14" s="140">
        <v>1308</v>
      </c>
      <c r="I14" s="115">
        <v>354</v>
      </c>
      <c r="J14" s="116">
        <v>27.064220183486238</v>
      </c>
      <c r="K14" s="110"/>
      <c r="L14" s="110"/>
      <c r="M14" s="110"/>
      <c r="N14" s="110"/>
      <c r="O14" s="110"/>
    </row>
    <row r="15" spans="1:15" s="110" customFormat="1" ht="24.95" customHeight="1" x14ac:dyDescent="0.2">
      <c r="A15" s="193" t="s">
        <v>216</v>
      </c>
      <c r="B15" s="199" t="s">
        <v>217</v>
      </c>
      <c r="C15" s="113">
        <v>4.5240818401321645</v>
      </c>
      <c r="D15" s="115">
        <v>712</v>
      </c>
      <c r="E15" s="114">
        <v>511</v>
      </c>
      <c r="F15" s="114">
        <v>491</v>
      </c>
      <c r="G15" s="114">
        <v>504</v>
      </c>
      <c r="H15" s="140">
        <v>554</v>
      </c>
      <c r="I15" s="115">
        <v>158</v>
      </c>
      <c r="J15" s="116">
        <v>28.51985559566787</v>
      </c>
    </row>
    <row r="16" spans="1:15" s="287" customFormat="1" ht="24.95" customHeight="1" x14ac:dyDescent="0.2">
      <c r="A16" s="193" t="s">
        <v>218</v>
      </c>
      <c r="B16" s="199" t="s">
        <v>141</v>
      </c>
      <c r="C16" s="113">
        <v>5.292921591053501</v>
      </c>
      <c r="D16" s="115">
        <v>833</v>
      </c>
      <c r="E16" s="114">
        <v>428</v>
      </c>
      <c r="F16" s="114">
        <v>549</v>
      </c>
      <c r="G16" s="114">
        <v>533</v>
      </c>
      <c r="H16" s="140">
        <v>664</v>
      </c>
      <c r="I16" s="115">
        <v>169</v>
      </c>
      <c r="J16" s="116">
        <v>25.451807228915662</v>
      </c>
      <c r="K16" s="110"/>
      <c r="L16" s="110"/>
      <c r="M16" s="110"/>
      <c r="N16" s="110"/>
      <c r="O16" s="110"/>
    </row>
    <row r="17" spans="1:15" s="110" customFormat="1" ht="24.95" customHeight="1" x14ac:dyDescent="0.2">
      <c r="A17" s="193" t="s">
        <v>142</v>
      </c>
      <c r="B17" s="199" t="s">
        <v>220</v>
      </c>
      <c r="C17" s="113">
        <v>0.7434235608082348</v>
      </c>
      <c r="D17" s="115">
        <v>117</v>
      </c>
      <c r="E17" s="114">
        <v>98</v>
      </c>
      <c r="F17" s="114">
        <v>129</v>
      </c>
      <c r="G17" s="114">
        <v>133</v>
      </c>
      <c r="H17" s="140">
        <v>90</v>
      </c>
      <c r="I17" s="115">
        <v>27</v>
      </c>
      <c r="J17" s="116">
        <v>30</v>
      </c>
    </row>
    <row r="18" spans="1:15" s="287" customFormat="1" ht="24.95" customHeight="1" x14ac:dyDescent="0.2">
      <c r="A18" s="201" t="s">
        <v>144</v>
      </c>
      <c r="B18" s="202" t="s">
        <v>145</v>
      </c>
      <c r="C18" s="113">
        <v>5.5788537298258989</v>
      </c>
      <c r="D18" s="115">
        <v>878</v>
      </c>
      <c r="E18" s="114">
        <v>703</v>
      </c>
      <c r="F18" s="114">
        <v>848</v>
      </c>
      <c r="G18" s="114">
        <v>681</v>
      </c>
      <c r="H18" s="140">
        <v>763</v>
      </c>
      <c r="I18" s="115">
        <v>115</v>
      </c>
      <c r="J18" s="116">
        <v>15.07208387942333</v>
      </c>
      <c r="K18" s="110"/>
      <c r="L18" s="110"/>
      <c r="M18" s="110"/>
      <c r="N18" s="110"/>
      <c r="O18" s="110"/>
    </row>
    <row r="19" spans="1:15" s="110" customFormat="1" ht="24.95" customHeight="1" x14ac:dyDescent="0.2">
      <c r="A19" s="193" t="s">
        <v>146</v>
      </c>
      <c r="B19" s="199" t="s">
        <v>147</v>
      </c>
      <c r="C19" s="113">
        <v>17.918414029736944</v>
      </c>
      <c r="D19" s="115">
        <v>2820</v>
      </c>
      <c r="E19" s="114">
        <v>1885</v>
      </c>
      <c r="F19" s="114">
        <v>2089</v>
      </c>
      <c r="G19" s="114">
        <v>1763</v>
      </c>
      <c r="H19" s="140">
        <v>2129</v>
      </c>
      <c r="I19" s="115">
        <v>691</v>
      </c>
      <c r="J19" s="116">
        <v>32.456552372005639</v>
      </c>
    </row>
    <row r="20" spans="1:15" s="287" customFormat="1" ht="24.95" customHeight="1" x14ac:dyDescent="0.2">
      <c r="A20" s="193" t="s">
        <v>148</v>
      </c>
      <c r="B20" s="199" t="s">
        <v>149</v>
      </c>
      <c r="C20" s="113">
        <v>6.0490532469182874</v>
      </c>
      <c r="D20" s="115">
        <v>952</v>
      </c>
      <c r="E20" s="114">
        <v>807</v>
      </c>
      <c r="F20" s="114">
        <v>1021</v>
      </c>
      <c r="G20" s="114">
        <v>912</v>
      </c>
      <c r="H20" s="140">
        <v>872</v>
      </c>
      <c r="I20" s="115">
        <v>80</v>
      </c>
      <c r="J20" s="116">
        <v>9.1743119266055047</v>
      </c>
      <c r="K20" s="110"/>
      <c r="L20" s="110"/>
      <c r="M20" s="110"/>
      <c r="N20" s="110"/>
      <c r="O20" s="110"/>
    </row>
    <row r="21" spans="1:15" s="110" customFormat="1" ht="24.95" customHeight="1" x14ac:dyDescent="0.2">
      <c r="A21" s="201" t="s">
        <v>150</v>
      </c>
      <c r="B21" s="202" t="s">
        <v>151</v>
      </c>
      <c r="C21" s="113">
        <v>12.098106493836575</v>
      </c>
      <c r="D21" s="115">
        <v>1904</v>
      </c>
      <c r="E21" s="114">
        <v>2497</v>
      </c>
      <c r="F21" s="114">
        <v>1965</v>
      </c>
      <c r="G21" s="114">
        <v>1533</v>
      </c>
      <c r="H21" s="140">
        <v>1735</v>
      </c>
      <c r="I21" s="115">
        <v>169</v>
      </c>
      <c r="J21" s="116">
        <v>9.7406340057636882</v>
      </c>
    </row>
    <row r="22" spans="1:15" s="110" customFormat="1" ht="24.95" customHeight="1" x14ac:dyDescent="0.2">
      <c r="A22" s="201" t="s">
        <v>152</v>
      </c>
      <c r="B22" s="199" t="s">
        <v>153</v>
      </c>
      <c r="C22" s="113">
        <v>1.8363197356716228</v>
      </c>
      <c r="D22" s="115">
        <v>289</v>
      </c>
      <c r="E22" s="114">
        <v>135</v>
      </c>
      <c r="F22" s="114">
        <v>178</v>
      </c>
      <c r="G22" s="114">
        <v>197</v>
      </c>
      <c r="H22" s="140">
        <v>303</v>
      </c>
      <c r="I22" s="115">
        <v>-14</v>
      </c>
      <c r="J22" s="116">
        <v>-4.6204620462046204</v>
      </c>
    </row>
    <row r="23" spans="1:15" s="110" customFormat="1" ht="24.95" customHeight="1" x14ac:dyDescent="0.2">
      <c r="A23" s="193" t="s">
        <v>154</v>
      </c>
      <c r="B23" s="199" t="s">
        <v>155</v>
      </c>
      <c r="C23" s="113">
        <v>0.87685855890202058</v>
      </c>
      <c r="D23" s="115">
        <v>138</v>
      </c>
      <c r="E23" s="114">
        <v>110</v>
      </c>
      <c r="F23" s="114">
        <v>134</v>
      </c>
      <c r="G23" s="114">
        <v>149</v>
      </c>
      <c r="H23" s="140">
        <v>231</v>
      </c>
      <c r="I23" s="115">
        <v>-93</v>
      </c>
      <c r="J23" s="116">
        <v>-40.259740259740262</v>
      </c>
    </row>
    <row r="24" spans="1:15" s="110" customFormat="1" ht="24.95" customHeight="1" x14ac:dyDescent="0.2">
      <c r="A24" s="193" t="s">
        <v>156</v>
      </c>
      <c r="B24" s="199" t="s">
        <v>221</v>
      </c>
      <c r="C24" s="113">
        <v>4.2445037488880413</v>
      </c>
      <c r="D24" s="115">
        <v>668</v>
      </c>
      <c r="E24" s="114">
        <v>534</v>
      </c>
      <c r="F24" s="114">
        <v>742</v>
      </c>
      <c r="G24" s="114">
        <v>606</v>
      </c>
      <c r="H24" s="140">
        <v>747</v>
      </c>
      <c r="I24" s="115">
        <v>-79</v>
      </c>
      <c r="J24" s="116">
        <v>-10.575635876840696</v>
      </c>
    </row>
    <row r="25" spans="1:15" s="110" customFormat="1" ht="24.95" customHeight="1" x14ac:dyDescent="0.2">
      <c r="A25" s="193" t="s">
        <v>222</v>
      </c>
      <c r="B25" s="204" t="s">
        <v>159</v>
      </c>
      <c r="C25" s="113">
        <v>9.8614817638835941</v>
      </c>
      <c r="D25" s="115">
        <v>1552</v>
      </c>
      <c r="E25" s="114">
        <v>1444</v>
      </c>
      <c r="F25" s="114">
        <v>1557</v>
      </c>
      <c r="G25" s="114">
        <v>1326</v>
      </c>
      <c r="H25" s="140">
        <v>1347</v>
      </c>
      <c r="I25" s="115">
        <v>205</v>
      </c>
      <c r="J25" s="116">
        <v>15.219005196733482</v>
      </c>
    </row>
    <row r="26" spans="1:15" s="110" customFormat="1" ht="24.95" customHeight="1" x14ac:dyDescent="0.2">
      <c r="A26" s="201">
        <v>782.78300000000002</v>
      </c>
      <c r="B26" s="203" t="s">
        <v>160</v>
      </c>
      <c r="C26" s="113">
        <v>8.6986910662091752</v>
      </c>
      <c r="D26" s="115">
        <v>1369</v>
      </c>
      <c r="E26" s="114">
        <v>1287</v>
      </c>
      <c r="F26" s="114">
        <v>1341</v>
      </c>
      <c r="G26" s="114">
        <v>1340</v>
      </c>
      <c r="H26" s="140">
        <v>1525</v>
      </c>
      <c r="I26" s="115">
        <v>-156</v>
      </c>
      <c r="J26" s="116">
        <v>-10.229508196721312</v>
      </c>
    </row>
    <row r="27" spans="1:15" s="110" customFormat="1" ht="24.95" customHeight="1" x14ac:dyDescent="0.2">
      <c r="A27" s="193" t="s">
        <v>161</v>
      </c>
      <c r="B27" s="199" t="s">
        <v>162</v>
      </c>
      <c r="C27" s="113">
        <v>1.9951709238785107</v>
      </c>
      <c r="D27" s="115">
        <v>314</v>
      </c>
      <c r="E27" s="114">
        <v>245</v>
      </c>
      <c r="F27" s="114">
        <v>303</v>
      </c>
      <c r="G27" s="114">
        <v>286</v>
      </c>
      <c r="H27" s="140">
        <v>330</v>
      </c>
      <c r="I27" s="115">
        <v>-16</v>
      </c>
      <c r="J27" s="116">
        <v>-4.8484848484848486</v>
      </c>
    </row>
    <row r="28" spans="1:15" s="110" customFormat="1" ht="24.95" customHeight="1" x14ac:dyDescent="0.2">
      <c r="A28" s="193" t="s">
        <v>163</v>
      </c>
      <c r="B28" s="199" t="s">
        <v>164</v>
      </c>
      <c r="C28" s="113">
        <v>2.446308298386072</v>
      </c>
      <c r="D28" s="115">
        <v>385</v>
      </c>
      <c r="E28" s="114">
        <v>236</v>
      </c>
      <c r="F28" s="114">
        <v>545</v>
      </c>
      <c r="G28" s="114">
        <v>264</v>
      </c>
      <c r="H28" s="140">
        <v>391</v>
      </c>
      <c r="I28" s="115">
        <v>-6</v>
      </c>
      <c r="J28" s="116">
        <v>-1.5345268542199488</v>
      </c>
    </row>
    <row r="29" spans="1:15" s="110" customFormat="1" ht="24.95" customHeight="1" x14ac:dyDescent="0.2">
      <c r="A29" s="193">
        <v>86</v>
      </c>
      <c r="B29" s="199" t="s">
        <v>165</v>
      </c>
      <c r="C29" s="113">
        <v>6.0935315796162159</v>
      </c>
      <c r="D29" s="115">
        <v>959</v>
      </c>
      <c r="E29" s="114">
        <v>706</v>
      </c>
      <c r="F29" s="114">
        <v>998</v>
      </c>
      <c r="G29" s="114">
        <v>1035</v>
      </c>
      <c r="H29" s="140">
        <v>987</v>
      </c>
      <c r="I29" s="115">
        <v>-28</v>
      </c>
      <c r="J29" s="116">
        <v>-2.8368794326241136</v>
      </c>
    </row>
    <row r="30" spans="1:15" s="110" customFormat="1" ht="24.95" customHeight="1" x14ac:dyDescent="0.2">
      <c r="A30" s="193">
        <v>87.88</v>
      </c>
      <c r="B30" s="204" t="s">
        <v>166</v>
      </c>
      <c r="C30" s="113">
        <v>5.8584318210700213</v>
      </c>
      <c r="D30" s="115">
        <v>922</v>
      </c>
      <c r="E30" s="114">
        <v>949</v>
      </c>
      <c r="F30" s="114">
        <v>1259</v>
      </c>
      <c r="G30" s="114">
        <v>1162</v>
      </c>
      <c r="H30" s="140">
        <v>852</v>
      </c>
      <c r="I30" s="115">
        <v>70</v>
      </c>
      <c r="J30" s="116">
        <v>8.215962441314554</v>
      </c>
    </row>
    <row r="31" spans="1:15" s="110" customFormat="1" ht="24.95" customHeight="1" x14ac:dyDescent="0.2">
      <c r="A31" s="193" t="s">
        <v>167</v>
      </c>
      <c r="B31" s="199" t="s">
        <v>168</v>
      </c>
      <c r="C31" s="113">
        <v>3.5646206633625619</v>
      </c>
      <c r="D31" s="115">
        <v>561</v>
      </c>
      <c r="E31" s="114">
        <v>716</v>
      </c>
      <c r="F31" s="114">
        <v>717</v>
      </c>
      <c r="G31" s="114">
        <v>546</v>
      </c>
      <c r="H31" s="140">
        <v>644</v>
      </c>
      <c r="I31" s="115">
        <v>-83</v>
      </c>
      <c r="J31" s="116">
        <v>-12.888198757763975</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1.0992502223916636</v>
      </c>
      <c r="D34" s="115">
        <v>173</v>
      </c>
      <c r="E34" s="114">
        <v>170</v>
      </c>
      <c r="F34" s="114">
        <v>266</v>
      </c>
      <c r="G34" s="114">
        <v>138</v>
      </c>
      <c r="H34" s="140">
        <v>148</v>
      </c>
      <c r="I34" s="115">
        <v>25</v>
      </c>
      <c r="J34" s="116">
        <v>16.891891891891891</v>
      </c>
    </row>
    <row r="35" spans="1:10" s="110" customFormat="1" ht="24.95" customHeight="1" x14ac:dyDescent="0.2">
      <c r="A35" s="292" t="s">
        <v>171</v>
      </c>
      <c r="B35" s="293" t="s">
        <v>172</v>
      </c>
      <c r="C35" s="113">
        <v>17.359257847248699</v>
      </c>
      <c r="D35" s="115">
        <v>2732</v>
      </c>
      <c r="E35" s="114">
        <v>1829</v>
      </c>
      <c r="F35" s="114">
        <v>2118</v>
      </c>
      <c r="G35" s="114">
        <v>1947</v>
      </c>
      <c r="H35" s="140">
        <v>2253</v>
      </c>
      <c r="I35" s="115">
        <v>479</v>
      </c>
      <c r="J35" s="116">
        <v>21.260541500221926</v>
      </c>
    </row>
    <row r="36" spans="1:10" s="110" customFormat="1" ht="24.95" customHeight="1" x14ac:dyDescent="0.2">
      <c r="A36" s="294" t="s">
        <v>173</v>
      </c>
      <c r="B36" s="295" t="s">
        <v>174</v>
      </c>
      <c r="C36" s="125">
        <v>81.541491930359641</v>
      </c>
      <c r="D36" s="143">
        <v>12833</v>
      </c>
      <c r="E36" s="144">
        <v>11551</v>
      </c>
      <c r="F36" s="144">
        <v>12849</v>
      </c>
      <c r="G36" s="144">
        <v>11119</v>
      </c>
      <c r="H36" s="145">
        <v>12093</v>
      </c>
      <c r="I36" s="143">
        <v>740</v>
      </c>
      <c r="J36" s="146">
        <v>6.1192425370048786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15738</v>
      </c>
      <c r="F11" s="264">
        <v>13550</v>
      </c>
      <c r="G11" s="264">
        <v>15233</v>
      </c>
      <c r="H11" s="264">
        <v>13204</v>
      </c>
      <c r="I11" s="265">
        <v>14494</v>
      </c>
      <c r="J11" s="263">
        <v>1244</v>
      </c>
      <c r="K11" s="266">
        <v>8.582861873878846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27.983225314525352</v>
      </c>
      <c r="E13" s="115">
        <v>4404</v>
      </c>
      <c r="F13" s="114">
        <v>4633</v>
      </c>
      <c r="G13" s="114">
        <v>4804</v>
      </c>
      <c r="H13" s="114">
        <v>4154</v>
      </c>
      <c r="I13" s="140">
        <v>4159</v>
      </c>
      <c r="J13" s="115">
        <v>245</v>
      </c>
      <c r="K13" s="116">
        <v>5.8908391440250059</v>
      </c>
    </row>
    <row r="14" spans="1:17" ht="15.95" customHeight="1" x14ac:dyDescent="0.2">
      <c r="A14" s="306" t="s">
        <v>230</v>
      </c>
      <c r="B14" s="307"/>
      <c r="C14" s="308"/>
      <c r="D14" s="113">
        <v>56.125301817257593</v>
      </c>
      <c r="E14" s="115">
        <v>8833</v>
      </c>
      <c r="F14" s="114">
        <v>7267</v>
      </c>
      <c r="G14" s="114">
        <v>8137</v>
      </c>
      <c r="H14" s="114">
        <v>7162</v>
      </c>
      <c r="I14" s="140">
        <v>8039</v>
      </c>
      <c r="J14" s="115">
        <v>794</v>
      </c>
      <c r="K14" s="116">
        <v>9.8768503545217072</v>
      </c>
    </row>
    <row r="15" spans="1:17" ht="15.95" customHeight="1" x14ac:dyDescent="0.2">
      <c r="A15" s="306" t="s">
        <v>231</v>
      </c>
      <c r="B15" s="307"/>
      <c r="C15" s="308"/>
      <c r="D15" s="113">
        <v>7.0847629940271952</v>
      </c>
      <c r="E15" s="115">
        <v>1115</v>
      </c>
      <c r="F15" s="114">
        <v>816</v>
      </c>
      <c r="G15" s="114">
        <v>984</v>
      </c>
      <c r="H15" s="114">
        <v>872</v>
      </c>
      <c r="I15" s="140">
        <v>1077</v>
      </c>
      <c r="J15" s="115">
        <v>38</v>
      </c>
      <c r="K15" s="116">
        <v>3.5283194057567315</v>
      </c>
    </row>
    <row r="16" spans="1:17" ht="15.95" customHeight="1" x14ac:dyDescent="0.2">
      <c r="A16" s="306" t="s">
        <v>232</v>
      </c>
      <c r="B16" s="307"/>
      <c r="C16" s="308"/>
      <c r="D16" s="113">
        <v>8.3174482145126447</v>
      </c>
      <c r="E16" s="115">
        <v>1309</v>
      </c>
      <c r="F16" s="114">
        <v>752</v>
      </c>
      <c r="G16" s="114">
        <v>1189</v>
      </c>
      <c r="H16" s="114">
        <v>940</v>
      </c>
      <c r="I16" s="140">
        <v>1139</v>
      </c>
      <c r="J16" s="115">
        <v>170</v>
      </c>
      <c r="K16" s="116">
        <v>14.925373134328359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1.1119583174482146</v>
      </c>
      <c r="E18" s="115">
        <v>175</v>
      </c>
      <c r="F18" s="114">
        <v>150</v>
      </c>
      <c r="G18" s="114">
        <v>273</v>
      </c>
      <c r="H18" s="114">
        <v>127</v>
      </c>
      <c r="I18" s="140">
        <v>145</v>
      </c>
      <c r="J18" s="115">
        <v>30</v>
      </c>
      <c r="K18" s="116">
        <v>20.689655172413794</v>
      </c>
    </row>
    <row r="19" spans="1:11" ht="14.1" customHeight="1" x14ac:dyDescent="0.2">
      <c r="A19" s="306" t="s">
        <v>235</v>
      </c>
      <c r="B19" s="307" t="s">
        <v>236</v>
      </c>
      <c r="C19" s="308"/>
      <c r="D19" s="113">
        <v>0.76248570339306143</v>
      </c>
      <c r="E19" s="115">
        <v>120</v>
      </c>
      <c r="F19" s="114">
        <v>119</v>
      </c>
      <c r="G19" s="114">
        <v>177</v>
      </c>
      <c r="H19" s="114">
        <v>93</v>
      </c>
      <c r="I19" s="140">
        <v>107</v>
      </c>
      <c r="J19" s="115">
        <v>13</v>
      </c>
      <c r="K19" s="116">
        <v>12.149532710280374</v>
      </c>
    </row>
    <row r="20" spans="1:11" ht="14.1" customHeight="1" x14ac:dyDescent="0.2">
      <c r="A20" s="306">
        <v>12</v>
      </c>
      <c r="B20" s="307" t="s">
        <v>237</v>
      </c>
      <c r="C20" s="308"/>
      <c r="D20" s="113">
        <v>0.79425594103443897</v>
      </c>
      <c r="E20" s="115">
        <v>125</v>
      </c>
      <c r="F20" s="114">
        <v>216</v>
      </c>
      <c r="G20" s="114">
        <v>163</v>
      </c>
      <c r="H20" s="114">
        <v>120</v>
      </c>
      <c r="I20" s="140">
        <v>175</v>
      </c>
      <c r="J20" s="115">
        <v>-50</v>
      </c>
      <c r="K20" s="116">
        <v>-28.571428571428573</v>
      </c>
    </row>
    <row r="21" spans="1:11" ht="14.1" customHeight="1" x14ac:dyDescent="0.2">
      <c r="A21" s="306">
        <v>21</v>
      </c>
      <c r="B21" s="307" t="s">
        <v>238</v>
      </c>
      <c r="C21" s="308"/>
      <c r="D21" s="113">
        <v>5.7186427754479602E-2</v>
      </c>
      <c r="E21" s="115">
        <v>9</v>
      </c>
      <c r="F21" s="114">
        <v>7</v>
      </c>
      <c r="G21" s="114">
        <v>10</v>
      </c>
      <c r="H21" s="114">
        <v>7</v>
      </c>
      <c r="I21" s="140">
        <v>13</v>
      </c>
      <c r="J21" s="115">
        <v>-4</v>
      </c>
      <c r="K21" s="116">
        <v>-30.76923076923077</v>
      </c>
    </row>
    <row r="22" spans="1:11" ht="14.1" customHeight="1" x14ac:dyDescent="0.2">
      <c r="A22" s="306">
        <v>22</v>
      </c>
      <c r="B22" s="307" t="s">
        <v>239</v>
      </c>
      <c r="C22" s="308"/>
      <c r="D22" s="113">
        <v>0.80060998856271448</v>
      </c>
      <c r="E22" s="115">
        <v>126</v>
      </c>
      <c r="F22" s="114">
        <v>116</v>
      </c>
      <c r="G22" s="114">
        <v>201</v>
      </c>
      <c r="H22" s="114">
        <v>156</v>
      </c>
      <c r="I22" s="140">
        <v>163</v>
      </c>
      <c r="J22" s="115">
        <v>-37</v>
      </c>
      <c r="K22" s="116">
        <v>-22.699386503067483</v>
      </c>
    </row>
    <row r="23" spans="1:11" ht="14.1" customHeight="1" x14ac:dyDescent="0.2">
      <c r="A23" s="306">
        <v>23</v>
      </c>
      <c r="B23" s="307" t="s">
        <v>240</v>
      </c>
      <c r="C23" s="308"/>
      <c r="D23" s="113">
        <v>0.40665904180963275</v>
      </c>
      <c r="E23" s="115">
        <v>64</v>
      </c>
      <c r="F23" s="114">
        <v>28</v>
      </c>
      <c r="G23" s="114">
        <v>55</v>
      </c>
      <c r="H23" s="114">
        <v>68</v>
      </c>
      <c r="I23" s="140">
        <v>50</v>
      </c>
      <c r="J23" s="115">
        <v>14</v>
      </c>
      <c r="K23" s="116">
        <v>28</v>
      </c>
    </row>
    <row r="24" spans="1:11" ht="14.1" customHeight="1" x14ac:dyDescent="0.2">
      <c r="A24" s="306">
        <v>24</v>
      </c>
      <c r="B24" s="307" t="s">
        <v>241</v>
      </c>
      <c r="C24" s="308"/>
      <c r="D24" s="113">
        <v>1.2263311729571738</v>
      </c>
      <c r="E24" s="115">
        <v>193</v>
      </c>
      <c r="F24" s="114">
        <v>128</v>
      </c>
      <c r="G24" s="114">
        <v>153</v>
      </c>
      <c r="H24" s="114">
        <v>155</v>
      </c>
      <c r="I24" s="140">
        <v>199</v>
      </c>
      <c r="J24" s="115">
        <v>-6</v>
      </c>
      <c r="K24" s="116">
        <v>-3.0150753768844223</v>
      </c>
    </row>
    <row r="25" spans="1:11" ht="14.1" customHeight="1" x14ac:dyDescent="0.2">
      <c r="A25" s="306">
        <v>25</v>
      </c>
      <c r="B25" s="307" t="s">
        <v>242</v>
      </c>
      <c r="C25" s="308"/>
      <c r="D25" s="113">
        <v>3.1579616215529294</v>
      </c>
      <c r="E25" s="115">
        <v>497</v>
      </c>
      <c r="F25" s="114">
        <v>340</v>
      </c>
      <c r="G25" s="114">
        <v>389</v>
      </c>
      <c r="H25" s="114">
        <v>311</v>
      </c>
      <c r="I25" s="140">
        <v>453</v>
      </c>
      <c r="J25" s="115">
        <v>44</v>
      </c>
      <c r="K25" s="116">
        <v>9.7130242825607063</v>
      </c>
    </row>
    <row r="26" spans="1:11" ht="14.1" customHeight="1" x14ac:dyDescent="0.2">
      <c r="A26" s="306">
        <v>26</v>
      </c>
      <c r="B26" s="307" t="s">
        <v>243</v>
      </c>
      <c r="C26" s="308"/>
      <c r="D26" s="113">
        <v>2.7385944846867454</v>
      </c>
      <c r="E26" s="115">
        <v>431</v>
      </c>
      <c r="F26" s="114">
        <v>258</v>
      </c>
      <c r="G26" s="114">
        <v>312</v>
      </c>
      <c r="H26" s="114">
        <v>256</v>
      </c>
      <c r="I26" s="140">
        <v>370</v>
      </c>
      <c r="J26" s="115">
        <v>61</v>
      </c>
      <c r="K26" s="116">
        <v>16.486486486486488</v>
      </c>
    </row>
    <row r="27" spans="1:11" ht="14.1" customHeight="1" x14ac:dyDescent="0.2">
      <c r="A27" s="306">
        <v>27</v>
      </c>
      <c r="B27" s="307" t="s">
        <v>244</v>
      </c>
      <c r="C27" s="308"/>
      <c r="D27" s="113">
        <v>1.2072690303723472</v>
      </c>
      <c r="E27" s="115">
        <v>190</v>
      </c>
      <c r="F27" s="114">
        <v>127</v>
      </c>
      <c r="G27" s="114">
        <v>134</v>
      </c>
      <c r="H27" s="114">
        <v>104</v>
      </c>
      <c r="I27" s="140">
        <v>172</v>
      </c>
      <c r="J27" s="115">
        <v>18</v>
      </c>
      <c r="K27" s="116">
        <v>10.465116279069768</v>
      </c>
    </row>
    <row r="28" spans="1:11" ht="14.1" customHeight="1" x14ac:dyDescent="0.2">
      <c r="A28" s="306">
        <v>28</v>
      </c>
      <c r="B28" s="307" t="s">
        <v>245</v>
      </c>
      <c r="C28" s="308"/>
      <c r="D28" s="113">
        <v>0.14614309315033677</v>
      </c>
      <c r="E28" s="115">
        <v>23</v>
      </c>
      <c r="F28" s="114">
        <v>22</v>
      </c>
      <c r="G28" s="114">
        <v>24</v>
      </c>
      <c r="H28" s="114">
        <v>11</v>
      </c>
      <c r="I28" s="140">
        <v>18</v>
      </c>
      <c r="J28" s="115">
        <v>5</v>
      </c>
      <c r="K28" s="116">
        <v>27.777777777777779</v>
      </c>
    </row>
    <row r="29" spans="1:11" ht="14.1" customHeight="1" x14ac:dyDescent="0.2">
      <c r="A29" s="306">
        <v>29</v>
      </c>
      <c r="B29" s="307" t="s">
        <v>246</v>
      </c>
      <c r="C29" s="308"/>
      <c r="D29" s="113">
        <v>6.7416444275003178</v>
      </c>
      <c r="E29" s="115">
        <v>1061</v>
      </c>
      <c r="F29" s="114">
        <v>1068</v>
      </c>
      <c r="G29" s="114">
        <v>886</v>
      </c>
      <c r="H29" s="114">
        <v>781</v>
      </c>
      <c r="I29" s="140">
        <v>933</v>
      </c>
      <c r="J29" s="115">
        <v>128</v>
      </c>
      <c r="K29" s="116">
        <v>13.719185423365488</v>
      </c>
    </row>
    <row r="30" spans="1:11" ht="14.1" customHeight="1" x14ac:dyDescent="0.2">
      <c r="A30" s="306" t="s">
        <v>247</v>
      </c>
      <c r="B30" s="307" t="s">
        <v>248</v>
      </c>
      <c r="C30" s="308"/>
      <c r="D30" s="113">
        <v>2.3700597280467659</v>
      </c>
      <c r="E30" s="115">
        <v>373</v>
      </c>
      <c r="F30" s="114">
        <v>275</v>
      </c>
      <c r="G30" s="114">
        <v>249</v>
      </c>
      <c r="H30" s="114" t="s">
        <v>514</v>
      </c>
      <c r="I30" s="140" t="s">
        <v>514</v>
      </c>
      <c r="J30" s="115" t="s">
        <v>514</v>
      </c>
      <c r="K30" s="116" t="s">
        <v>514</v>
      </c>
    </row>
    <row r="31" spans="1:11" ht="14.1" customHeight="1" x14ac:dyDescent="0.2">
      <c r="A31" s="306" t="s">
        <v>249</v>
      </c>
      <c r="B31" s="307" t="s">
        <v>250</v>
      </c>
      <c r="C31" s="308"/>
      <c r="D31" s="113">
        <v>4.3715846994535523</v>
      </c>
      <c r="E31" s="115">
        <v>688</v>
      </c>
      <c r="F31" s="114">
        <v>793</v>
      </c>
      <c r="G31" s="114">
        <v>637</v>
      </c>
      <c r="H31" s="114">
        <v>536</v>
      </c>
      <c r="I31" s="140">
        <v>642</v>
      </c>
      <c r="J31" s="115">
        <v>46</v>
      </c>
      <c r="K31" s="116">
        <v>7.1651090342679131</v>
      </c>
    </row>
    <row r="32" spans="1:11" ht="14.1" customHeight="1" x14ac:dyDescent="0.2">
      <c r="A32" s="306">
        <v>31</v>
      </c>
      <c r="B32" s="307" t="s">
        <v>251</v>
      </c>
      <c r="C32" s="308"/>
      <c r="D32" s="113">
        <v>0.34311856652687761</v>
      </c>
      <c r="E32" s="115">
        <v>54</v>
      </c>
      <c r="F32" s="114">
        <v>37</v>
      </c>
      <c r="G32" s="114">
        <v>53</v>
      </c>
      <c r="H32" s="114">
        <v>51</v>
      </c>
      <c r="I32" s="140">
        <v>78</v>
      </c>
      <c r="J32" s="115">
        <v>-24</v>
      </c>
      <c r="K32" s="116">
        <v>-30.76923076923077</v>
      </c>
    </row>
    <row r="33" spans="1:11" ht="14.1" customHeight="1" x14ac:dyDescent="0.2">
      <c r="A33" s="306">
        <v>32</v>
      </c>
      <c r="B33" s="307" t="s">
        <v>252</v>
      </c>
      <c r="C33" s="308"/>
      <c r="D33" s="113">
        <v>1.8045494980302452</v>
      </c>
      <c r="E33" s="115">
        <v>284</v>
      </c>
      <c r="F33" s="114">
        <v>261</v>
      </c>
      <c r="G33" s="114">
        <v>302</v>
      </c>
      <c r="H33" s="114">
        <v>237</v>
      </c>
      <c r="I33" s="140">
        <v>253</v>
      </c>
      <c r="J33" s="115">
        <v>31</v>
      </c>
      <c r="K33" s="116">
        <v>12.252964426877471</v>
      </c>
    </row>
    <row r="34" spans="1:11" ht="14.1" customHeight="1" x14ac:dyDescent="0.2">
      <c r="A34" s="306">
        <v>33</v>
      </c>
      <c r="B34" s="307" t="s">
        <v>253</v>
      </c>
      <c r="C34" s="308"/>
      <c r="D34" s="113">
        <v>1.5122633117295718</v>
      </c>
      <c r="E34" s="115">
        <v>238</v>
      </c>
      <c r="F34" s="114">
        <v>230</v>
      </c>
      <c r="G34" s="114">
        <v>243</v>
      </c>
      <c r="H34" s="114">
        <v>187</v>
      </c>
      <c r="I34" s="140">
        <v>199</v>
      </c>
      <c r="J34" s="115">
        <v>39</v>
      </c>
      <c r="K34" s="116">
        <v>19.597989949748744</v>
      </c>
    </row>
    <row r="35" spans="1:11" ht="14.1" customHeight="1" x14ac:dyDescent="0.2">
      <c r="A35" s="306">
        <v>34</v>
      </c>
      <c r="B35" s="307" t="s">
        <v>254</v>
      </c>
      <c r="C35" s="308"/>
      <c r="D35" s="113">
        <v>1.7600711653323167</v>
      </c>
      <c r="E35" s="115">
        <v>277</v>
      </c>
      <c r="F35" s="114">
        <v>279</v>
      </c>
      <c r="G35" s="114">
        <v>253</v>
      </c>
      <c r="H35" s="114">
        <v>193</v>
      </c>
      <c r="I35" s="140">
        <v>278</v>
      </c>
      <c r="J35" s="115">
        <v>-1</v>
      </c>
      <c r="K35" s="116">
        <v>-0.35971223021582732</v>
      </c>
    </row>
    <row r="36" spans="1:11" ht="14.1" customHeight="1" x14ac:dyDescent="0.2">
      <c r="A36" s="306">
        <v>41</v>
      </c>
      <c r="B36" s="307" t="s">
        <v>255</v>
      </c>
      <c r="C36" s="308"/>
      <c r="D36" s="113">
        <v>0.35582666158342863</v>
      </c>
      <c r="E36" s="115">
        <v>56</v>
      </c>
      <c r="F36" s="114">
        <v>46</v>
      </c>
      <c r="G36" s="114">
        <v>55</v>
      </c>
      <c r="H36" s="114">
        <v>47</v>
      </c>
      <c r="I36" s="140">
        <v>82</v>
      </c>
      <c r="J36" s="115">
        <v>-26</v>
      </c>
      <c r="K36" s="116">
        <v>-31.707317073170731</v>
      </c>
    </row>
    <row r="37" spans="1:11" ht="14.1" customHeight="1" x14ac:dyDescent="0.2">
      <c r="A37" s="306">
        <v>42</v>
      </c>
      <c r="B37" s="307" t="s">
        <v>256</v>
      </c>
      <c r="C37" s="308"/>
      <c r="D37" s="113">
        <v>0.12072690303723471</v>
      </c>
      <c r="E37" s="115">
        <v>19</v>
      </c>
      <c r="F37" s="114">
        <v>4</v>
      </c>
      <c r="G37" s="114">
        <v>9</v>
      </c>
      <c r="H37" s="114" t="s">
        <v>514</v>
      </c>
      <c r="I37" s="140" t="s">
        <v>514</v>
      </c>
      <c r="J37" s="115" t="s">
        <v>514</v>
      </c>
      <c r="K37" s="116" t="s">
        <v>514</v>
      </c>
    </row>
    <row r="38" spans="1:11" ht="14.1" customHeight="1" x14ac:dyDescent="0.2">
      <c r="A38" s="306">
        <v>43</v>
      </c>
      <c r="B38" s="307" t="s">
        <v>257</v>
      </c>
      <c r="C38" s="308"/>
      <c r="D38" s="113">
        <v>1.3025797432964799</v>
      </c>
      <c r="E38" s="115">
        <v>205</v>
      </c>
      <c r="F38" s="114">
        <v>99</v>
      </c>
      <c r="G38" s="114">
        <v>126</v>
      </c>
      <c r="H38" s="114">
        <v>140</v>
      </c>
      <c r="I38" s="140">
        <v>160</v>
      </c>
      <c r="J38" s="115">
        <v>45</v>
      </c>
      <c r="K38" s="116">
        <v>28.125</v>
      </c>
    </row>
    <row r="39" spans="1:11" ht="14.1" customHeight="1" x14ac:dyDescent="0.2">
      <c r="A39" s="306">
        <v>51</v>
      </c>
      <c r="B39" s="307" t="s">
        <v>258</v>
      </c>
      <c r="C39" s="308"/>
      <c r="D39" s="113">
        <v>9.5564874825263697</v>
      </c>
      <c r="E39" s="115">
        <v>1504</v>
      </c>
      <c r="F39" s="114">
        <v>1379</v>
      </c>
      <c r="G39" s="114">
        <v>1655</v>
      </c>
      <c r="H39" s="114">
        <v>1540</v>
      </c>
      <c r="I39" s="140">
        <v>1736</v>
      </c>
      <c r="J39" s="115">
        <v>-232</v>
      </c>
      <c r="K39" s="116">
        <v>-13.364055299539171</v>
      </c>
    </row>
    <row r="40" spans="1:11" ht="14.1" customHeight="1" x14ac:dyDescent="0.2">
      <c r="A40" s="306" t="s">
        <v>259</v>
      </c>
      <c r="B40" s="307" t="s">
        <v>260</v>
      </c>
      <c r="C40" s="308"/>
      <c r="D40" s="113">
        <v>8.7304613038505536</v>
      </c>
      <c r="E40" s="115">
        <v>1374</v>
      </c>
      <c r="F40" s="114">
        <v>1289</v>
      </c>
      <c r="G40" s="114">
        <v>1573</v>
      </c>
      <c r="H40" s="114">
        <v>1448</v>
      </c>
      <c r="I40" s="140">
        <v>1612</v>
      </c>
      <c r="J40" s="115">
        <v>-238</v>
      </c>
      <c r="K40" s="116">
        <v>-14.764267990074442</v>
      </c>
    </row>
    <row r="41" spans="1:11" ht="14.1" customHeight="1" x14ac:dyDescent="0.2">
      <c r="A41" s="306"/>
      <c r="B41" s="307" t="s">
        <v>261</v>
      </c>
      <c r="C41" s="308"/>
      <c r="D41" s="113">
        <v>7.7773541746092265</v>
      </c>
      <c r="E41" s="115">
        <v>1224</v>
      </c>
      <c r="F41" s="114">
        <v>1165</v>
      </c>
      <c r="G41" s="114">
        <v>1333</v>
      </c>
      <c r="H41" s="114">
        <v>1239</v>
      </c>
      <c r="I41" s="140">
        <v>1417</v>
      </c>
      <c r="J41" s="115">
        <v>-193</v>
      </c>
      <c r="K41" s="116">
        <v>-13.620324629498942</v>
      </c>
    </row>
    <row r="42" spans="1:11" ht="14.1" customHeight="1" x14ac:dyDescent="0.2">
      <c r="A42" s="306">
        <v>52</v>
      </c>
      <c r="B42" s="307" t="s">
        <v>262</v>
      </c>
      <c r="C42" s="308"/>
      <c r="D42" s="113">
        <v>3.8632608971915108</v>
      </c>
      <c r="E42" s="115">
        <v>608</v>
      </c>
      <c r="F42" s="114">
        <v>548</v>
      </c>
      <c r="G42" s="114">
        <v>582</v>
      </c>
      <c r="H42" s="114">
        <v>592</v>
      </c>
      <c r="I42" s="140">
        <v>630</v>
      </c>
      <c r="J42" s="115">
        <v>-22</v>
      </c>
      <c r="K42" s="116">
        <v>-3.4920634920634921</v>
      </c>
    </row>
    <row r="43" spans="1:11" ht="14.1" customHeight="1" x14ac:dyDescent="0.2">
      <c r="A43" s="306" t="s">
        <v>263</v>
      </c>
      <c r="B43" s="307" t="s">
        <v>264</v>
      </c>
      <c r="C43" s="308"/>
      <c r="D43" s="113">
        <v>3.1643156690812049</v>
      </c>
      <c r="E43" s="115">
        <v>498</v>
      </c>
      <c r="F43" s="114">
        <v>444</v>
      </c>
      <c r="G43" s="114">
        <v>485</v>
      </c>
      <c r="H43" s="114">
        <v>506</v>
      </c>
      <c r="I43" s="140">
        <v>550</v>
      </c>
      <c r="J43" s="115">
        <v>-52</v>
      </c>
      <c r="K43" s="116">
        <v>-9.454545454545455</v>
      </c>
    </row>
    <row r="44" spans="1:11" ht="14.1" customHeight="1" x14ac:dyDescent="0.2">
      <c r="A44" s="306">
        <v>53</v>
      </c>
      <c r="B44" s="307" t="s">
        <v>265</v>
      </c>
      <c r="C44" s="308"/>
      <c r="D44" s="113">
        <v>1.0166476045240818</v>
      </c>
      <c r="E44" s="115">
        <v>160</v>
      </c>
      <c r="F44" s="114">
        <v>161</v>
      </c>
      <c r="G44" s="114">
        <v>152</v>
      </c>
      <c r="H44" s="114">
        <v>103</v>
      </c>
      <c r="I44" s="140">
        <v>130</v>
      </c>
      <c r="J44" s="115">
        <v>30</v>
      </c>
      <c r="K44" s="116">
        <v>23.076923076923077</v>
      </c>
    </row>
    <row r="45" spans="1:11" ht="14.1" customHeight="1" x14ac:dyDescent="0.2">
      <c r="A45" s="306" t="s">
        <v>266</v>
      </c>
      <c r="B45" s="307" t="s">
        <v>267</v>
      </c>
      <c r="C45" s="308"/>
      <c r="D45" s="113">
        <v>0.97216927182615331</v>
      </c>
      <c r="E45" s="115">
        <v>153</v>
      </c>
      <c r="F45" s="114">
        <v>140</v>
      </c>
      <c r="G45" s="114">
        <v>146</v>
      </c>
      <c r="H45" s="114">
        <v>96</v>
      </c>
      <c r="I45" s="140">
        <v>124</v>
      </c>
      <c r="J45" s="115">
        <v>29</v>
      </c>
      <c r="K45" s="116">
        <v>23.387096774193548</v>
      </c>
    </row>
    <row r="46" spans="1:11" ht="14.1" customHeight="1" x14ac:dyDescent="0.2">
      <c r="A46" s="306">
        <v>54</v>
      </c>
      <c r="B46" s="307" t="s">
        <v>268</v>
      </c>
      <c r="C46" s="308"/>
      <c r="D46" s="113">
        <v>7.2753844198754605</v>
      </c>
      <c r="E46" s="115">
        <v>1145</v>
      </c>
      <c r="F46" s="114">
        <v>1239</v>
      </c>
      <c r="G46" s="114">
        <v>1194</v>
      </c>
      <c r="H46" s="114">
        <v>993</v>
      </c>
      <c r="I46" s="140">
        <v>1012</v>
      </c>
      <c r="J46" s="115">
        <v>133</v>
      </c>
      <c r="K46" s="116">
        <v>13.142292490118576</v>
      </c>
    </row>
    <row r="47" spans="1:11" ht="14.1" customHeight="1" x14ac:dyDescent="0.2">
      <c r="A47" s="306">
        <v>61</v>
      </c>
      <c r="B47" s="307" t="s">
        <v>269</v>
      </c>
      <c r="C47" s="308"/>
      <c r="D47" s="113">
        <v>1.7473630702757657</v>
      </c>
      <c r="E47" s="115">
        <v>275</v>
      </c>
      <c r="F47" s="114">
        <v>192</v>
      </c>
      <c r="G47" s="114">
        <v>176</v>
      </c>
      <c r="H47" s="114">
        <v>251</v>
      </c>
      <c r="I47" s="140">
        <v>253</v>
      </c>
      <c r="J47" s="115">
        <v>22</v>
      </c>
      <c r="K47" s="116">
        <v>8.695652173913043</v>
      </c>
    </row>
    <row r="48" spans="1:11" ht="14.1" customHeight="1" x14ac:dyDescent="0.2">
      <c r="A48" s="306">
        <v>62</v>
      </c>
      <c r="B48" s="307" t="s">
        <v>270</v>
      </c>
      <c r="C48" s="308"/>
      <c r="D48" s="113">
        <v>13.623077900622697</v>
      </c>
      <c r="E48" s="115">
        <v>2144</v>
      </c>
      <c r="F48" s="114">
        <v>1572</v>
      </c>
      <c r="G48" s="114">
        <v>1594</v>
      </c>
      <c r="H48" s="114">
        <v>1297</v>
      </c>
      <c r="I48" s="140">
        <v>1410</v>
      </c>
      <c r="J48" s="115">
        <v>734</v>
      </c>
      <c r="K48" s="116">
        <v>52.056737588652481</v>
      </c>
    </row>
    <row r="49" spans="1:11" ht="14.1" customHeight="1" x14ac:dyDescent="0.2">
      <c r="A49" s="306">
        <v>63</v>
      </c>
      <c r="B49" s="307" t="s">
        <v>271</v>
      </c>
      <c r="C49" s="308"/>
      <c r="D49" s="113">
        <v>8.2157834540602366</v>
      </c>
      <c r="E49" s="115">
        <v>1293</v>
      </c>
      <c r="F49" s="114">
        <v>1486</v>
      </c>
      <c r="G49" s="114">
        <v>1287</v>
      </c>
      <c r="H49" s="114">
        <v>1009</v>
      </c>
      <c r="I49" s="140">
        <v>1036</v>
      </c>
      <c r="J49" s="115">
        <v>257</v>
      </c>
      <c r="K49" s="116">
        <v>24.806949806949806</v>
      </c>
    </row>
    <row r="50" spans="1:11" ht="14.1" customHeight="1" x14ac:dyDescent="0.2">
      <c r="A50" s="306" t="s">
        <v>272</v>
      </c>
      <c r="B50" s="307" t="s">
        <v>273</v>
      </c>
      <c r="C50" s="308"/>
      <c r="D50" s="113">
        <v>1.9062142584826534</v>
      </c>
      <c r="E50" s="115">
        <v>300</v>
      </c>
      <c r="F50" s="114">
        <v>293</v>
      </c>
      <c r="G50" s="114">
        <v>287</v>
      </c>
      <c r="H50" s="114">
        <v>275</v>
      </c>
      <c r="I50" s="140">
        <v>283</v>
      </c>
      <c r="J50" s="115">
        <v>17</v>
      </c>
      <c r="K50" s="116">
        <v>6.0070671378091873</v>
      </c>
    </row>
    <row r="51" spans="1:11" ht="14.1" customHeight="1" x14ac:dyDescent="0.2">
      <c r="A51" s="306" t="s">
        <v>274</v>
      </c>
      <c r="B51" s="307" t="s">
        <v>275</v>
      </c>
      <c r="C51" s="308"/>
      <c r="D51" s="113">
        <v>5.7504130130893376</v>
      </c>
      <c r="E51" s="115">
        <v>905</v>
      </c>
      <c r="F51" s="114">
        <v>1098</v>
      </c>
      <c r="G51" s="114">
        <v>941</v>
      </c>
      <c r="H51" s="114">
        <v>683</v>
      </c>
      <c r="I51" s="140">
        <v>708</v>
      </c>
      <c r="J51" s="115">
        <v>197</v>
      </c>
      <c r="K51" s="116">
        <v>27.824858757062145</v>
      </c>
    </row>
    <row r="52" spans="1:11" ht="14.1" customHeight="1" x14ac:dyDescent="0.2">
      <c r="A52" s="306">
        <v>71</v>
      </c>
      <c r="B52" s="307" t="s">
        <v>276</v>
      </c>
      <c r="C52" s="308"/>
      <c r="D52" s="113">
        <v>6.9513279959334096</v>
      </c>
      <c r="E52" s="115">
        <v>1094</v>
      </c>
      <c r="F52" s="114">
        <v>772</v>
      </c>
      <c r="G52" s="114">
        <v>944</v>
      </c>
      <c r="H52" s="114">
        <v>928</v>
      </c>
      <c r="I52" s="140">
        <v>1028</v>
      </c>
      <c r="J52" s="115">
        <v>66</v>
      </c>
      <c r="K52" s="116">
        <v>6.4202334630350197</v>
      </c>
    </row>
    <row r="53" spans="1:11" ht="14.1" customHeight="1" x14ac:dyDescent="0.2">
      <c r="A53" s="306" t="s">
        <v>277</v>
      </c>
      <c r="B53" s="307" t="s">
        <v>278</v>
      </c>
      <c r="C53" s="308"/>
      <c r="D53" s="113">
        <v>2.5543271063667556</v>
      </c>
      <c r="E53" s="115">
        <v>402</v>
      </c>
      <c r="F53" s="114">
        <v>258</v>
      </c>
      <c r="G53" s="114">
        <v>288</v>
      </c>
      <c r="H53" s="114">
        <v>305</v>
      </c>
      <c r="I53" s="140">
        <v>340</v>
      </c>
      <c r="J53" s="115">
        <v>62</v>
      </c>
      <c r="K53" s="116">
        <v>18.235294117647058</v>
      </c>
    </row>
    <row r="54" spans="1:11" ht="14.1" customHeight="1" x14ac:dyDescent="0.2">
      <c r="A54" s="306" t="s">
        <v>279</v>
      </c>
      <c r="B54" s="307" t="s">
        <v>280</v>
      </c>
      <c r="C54" s="308"/>
      <c r="D54" s="113">
        <v>3.7044097089846231</v>
      </c>
      <c r="E54" s="115">
        <v>583</v>
      </c>
      <c r="F54" s="114">
        <v>447</v>
      </c>
      <c r="G54" s="114">
        <v>573</v>
      </c>
      <c r="H54" s="114">
        <v>531</v>
      </c>
      <c r="I54" s="140">
        <v>574</v>
      </c>
      <c r="J54" s="115">
        <v>9</v>
      </c>
      <c r="K54" s="116">
        <v>1.5679442508710801</v>
      </c>
    </row>
    <row r="55" spans="1:11" ht="14.1" customHeight="1" x14ac:dyDescent="0.2">
      <c r="A55" s="306">
        <v>72</v>
      </c>
      <c r="B55" s="307" t="s">
        <v>281</v>
      </c>
      <c r="C55" s="308"/>
      <c r="D55" s="113">
        <v>1.2962256957682043</v>
      </c>
      <c r="E55" s="115">
        <v>204</v>
      </c>
      <c r="F55" s="114">
        <v>167</v>
      </c>
      <c r="G55" s="114">
        <v>224</v>
      </c>
      <c r="H55" s="114">
        <v>205</v>
      </c>
      <c r="I55" s="140">
        <v>312</v>
      </c>
      <c r="J55" s="115">
        <v>-108</v>
      </c>
      <c r="K55" s="116">
        <v>-34.615384615384613</v>
      </c>
    </row>
    <row r="56" spans="1:11" ht="14.1" customHeight="1" x14ac:dyDescent="0.2">
      <c r="A56" s="306" t="s">
        <v>282</v>
      </c>
      <c r="B56" s="307" t="s">
        <v>283</v>
      </c>
      <c r="C56" s="308"/>
      <c r="D56" s="113">
        <v>0.45749142203583681</v>
      </c>
      <c r="E56" s="115">
        <v>72</v>
      </c>
      <c r="F56" s="114">
        <v>69</v>
      </c>
      <c r="G56" s="114">
        <v>76</v>
      </c>
      <c r="H56" s="114">
        <v>79</v>
      </c>
      <c r="I56" s="140">
        <v>139</v>
      </c>
      <c r="J56" s="115">
        <v>-67</v>
      </c>
      <c r="K56" s="116">
        <v>-48.201438848920866</v>
      </c>
    </row>
    <row r="57" spans="1:11" ht="14.1" customHeight="1" x14ac:dyDescent="0.2">
      <c r="A57" s="306" t="s">
        <v>284</v>
      </c>
      <c r="B57" s="307" t="s">
        <v>285</v>
      </c>
      <c r="C57" s="308"/>
      <c r="D57" s="113">
        <v>0.5210318973185919</v>
      </c>
      <c r="E57" s="115">
        <v>82</v>
      </c>
      <c r="F57" s="114">
        <v>64</v>
      </c>
      <c r="G57" s="114">
        <v>78</v>
      </c>
      <c r="H57" s="114">
        <v>71</v>
      </c>
      <c r="I57" s="140">
        <v>90</v>
      </c>
      <c r="J57" s="115">
        <v>-8</v>
      </c>
      <c r="K57" s="116">
        <v>-8.8888888888888893</v>
      </c>
    </row>
    <row r="58" spans="1:11" ht="14.1" customHeight="1" x14ac:dyDescent="0.2">
      <c r="A58" s="306">
        <v>73</v>
      </c>
      <c r="B58" s="307" t="s">
        <v>286</v>
      </c>
      <c r="C58" s="308"/>
      <c r="D58" s="113">
        <v>1.8172575930867962</v>
      </c>
      <c r="E58" s="115">
        <v>286</v>
      </c>
      <c r="F58" s="114">
        <v>171</v>
      </c>
      <c r="G58" s="114">
        <v>283</v>
      </c>
      <c r="H58" s="114">
        <v>286</v>
      </c>
      <c r="I58" s="140">
        <v>296</v>
      </c>
      <c r="J58" s="115">
        <v>-10</v>
      </c>
      <c r="K58" s="116">
        <v>-3.3783783783783785</v>
      </c>
    </row>
    <row r="59" spans="1:11" ht="14.1" customHeight="1" x14ac:dyDescent="0.2">
      <c r="A59" s="306" t="s">
        <v>287</v>
      </c>
      <c r="B59" s="307" t="s">
        <v>288</v>
      </c>
      <c r="C59" s="308"/>
      <c r="D59" s="113">
        <v>1.4487228364468165</v>
      </c>
      <c r="E59" s="115">
        <v>228</v>
      </c>
      <c r="F59" s="114">
        <v>147</v>
      </c>
      <c r="G59" s="114">
        <v>215</v>
      </c>
      <c r="H59" s="114">
        <v>232</v>
      </c>
      <c r="I59" s="140">
        <v>231</v>
      </c>
      <c r="J59" s="115">
        <v>-3</v>
      </c>
      <c r="K59" s="116">
        <v>-1.2987012987012987</v>
      </c>
    </row>
    <row r="60" spans="1:11" ht="14.1" customHeight="1" x14ac:dyDescent="0.2">
      <c r="A60" s="306">
        <v>81</v>
      </c>
      <c r="B60" s="307" t="s">
        <v>289</v>
      </c>
      <c r="C60" s="308"/>
      <c r="D60" s="113">
        <v>7.771000127080951</v>
      </c>
      <c r="E60" s="115">
        <v>1223</v>
      </c>
      <c r="F60" s="114">
        <v>934</v>
      </c>
      <c r="G60" s="114">
        <v>1127</v>
      </c>
      <c r="H60" s="114">
        <v>1110</v>
      </c>
      <c r="I60" s="140">
        <v>1149</v>
      </c>
      <c r="J60" s="115">
        <v>74</v>
      </c>
      <c r="K60" s="116">
        <v>6.4403829416884246</v>
      </c>
    </row>
    <row r="61" spans="1:11" ht="14.1" customHeight="1" x14ac:dyDescent="0.2">
      <c r="A61" s="306" t="s">
        <v>290</v>
      </c>
      <c r="B61" s="307" t="s">
        <v>291</v>
      </c>
      <c r="C61" s="308"/>
      <c r="D61" s="113">
        <v>1.8807980683695513</v>
      </c>
      <c r="E61" s="115">
        <v>296</v>
      </c>
      <c r="F61" s="114">
        <v>195</v>
      </c>
      <c r="G61" s="114">
        <v>281</v>
      </c>
      <c r="H61" s="114">
        <v>345</v>
      </c>
      <c r="I61" s="140">
        <v>299</v>
      </c>
      <c r="J61" s="115">
        <v>-3</v>
      </c>
      <c r="K61" s="116">
        <v>-1.0033444816053512</v>
      </c>
    </row>
    <row r="62" spans="1:11" ht="14.1" customHeight="1" x14ac:dyDescent="0.2">
      <c r="A62" s="306" t="s">
        <v>292</v>
      </c>
      <c r="B62" s="307" t="s">
        <v>293</v>
      </c>
      <c r="C62" s="308"/>
      <c r="D62" s="113">
        <v>3.2342101918922355</v>
      </c>
      <c r="E62" s="115">
        <v>509</v>
      </c>
      <c r="F62" s="114">
        <v>457</v>
      </c>
      <c r="G62" s="114">
        <v>517</v>
      </c>
      <c r="H62" s="114">
        <v>422</v>
      </c>
      <c r="I62" s="140">
        <v>486</v>
      </c>
      <c r="J62" s="115">
        <v>23</v>
      </c>
      <c r="K62" s="116">
        <v>4.7325102880658436</v>
      </c>
    </row>
    <row r="63" spans="1:11" ht="14.1" customHeight="1" x14ac:dyDescent="0.2">
      <c r="A63" s="306"/>
      <c r="B63" s="307" t="s">
        <v>294</v>
      </c>
      <c r="C63" s="308"/>
      <c r="D63" s="113">
        <v>2.6115135341212352</v>
      </c>
      <c r="E63" s="115">
        <v>411</v>
      </c>
      <c r="F63" s="114">
        <v>394</v>
      </c>
      <c r="G63" s="114">
        <v>444</v>
      </c>
      <c r="H63" s="114">
        <v>373</v>
      </c>
      <c r="I63" s="140">
        <v>420</v>
      </c>
      <c r="J63" s="115">
        <v>-9</v>
      </c>
      <c r="K63" s="116">
        <v>-2.1428571428571428</v>
      </c>
    </row>
    <row r="64" spans="1:11" ht="14.1" customHeight="1" x14ac:dyDescent="0.2">
      <c r="A64" s="306" t="s">
        <v>295</v>
      </c>
      <c r="B64" s="307" t="s">
        <v>296</v>
      </c>
      <c r="C64" s="308"/>
      <c r="D64" s="113">
        <v>0.94039903418477566</v>
      </c>
      <c r="E64" s="115">
        <v>148</v>
      </c>
      <c r="F64" s="114">
        <v>100</v>
      </c>
      <c r="G64" s="114">
        <v>135</v>
      </c>
      <c r="H64" s="114">
        <v>111</v>
      </c>
      <c r="I64" s="140">
        <v>137</v>
      </c>
      <c r="J64" s="115">
        <v>11</v>
      </c>
      <c r="K64" s="116">
        <v>8.0291970802919703</v>
      </c>
    </row>
    <row r="65" spans="1:11" ht="14.1" customHeight="1" x14ac:dyDescent="0.2">
      <c r="A65" s="306" t="s">
        <v>297</v>
      </c>
      <c r="B65" s="307" t="s">
        <v>298</v>
      </c>
      <c r="C65" s="308"/>
      <c r="D65" s="113">
        <v>0.78154784597788796</v>
      </c>
      <c r="E65" s="115">
        <v>123</v>
      </c>
      <c r="F65" s="114">
        <v>95</v>
      </c>
      <c r="G65" s="114">
        <v>98</v>
      </c>
      <c r="H65" s="114">
        <v>122</v>
      </c>
      <c r="I65" s="140">
        <v>114</v>
      </c>
      <c r="J65" s="115">
        <v>9</v>
      </c>
      <c r="K65" s="116">
        <v>7.8947368421052628</v>
      </c>
    </row>
    <row r="66" spans="1:11" ht="14.1" customHeight="1" x14ac:dyDescent="0.2">
      <c r="A66" s="306">
        <v>82</v>
      </c>
      <c r="B66" s="307" t="s">
        <v>299</v>
      </c>
      <c r="C66" s="308"/>
      <c r="D66" s="113">
        <v>3.1706697166094804</v>
      </c>
      <c r="E66" s="115">
        <v>499</v>
      </c>
      <c r="F66" s="114">
        <v>515</v>
      </c>
      <c r="G66" s="114">
        <v>540</v>
      </c>
      <c r="H66" s="114">
        <v>468</v>
      </c>
      <c r="I66" s="140">
        <v>540</v>
      </c>
      <c r="J66" s="115">
        <v>-41</v>
      </c>
      <c r="K66" s="116">
        <v>-7.5925925925925926</v>
      </c>
    </row>
    <row r="67" spans="1:11" ht="14.1" customHeight="1" x14ac:dyDescent="0.2">
      <c r="A67" s="306" t="s">
        <v>300</v>
      </c>
      <c r="B67" s="307" t="s">
        <v>301</v>
      </c>
      <c r="C67" s="308"/>
      <c r="D67" s="113">
        <v>1.6774685474647351</v>
      </c>
      <c r="E67" s="115">
        <v>264</v>
      </c>
      <c r="F67" s="114">
        <v>350</v>
      </c>
      <c r="G67" s="114">
        <v>302</v>
      </c>
      <c r="H67" s="114">
        <v>265</v>
      </c>
      <c r="I67" s="140">
        <v>228</v>
      </c>
      <c r="J67" s="115">
        <v>36</v>
      </c>
      <c r="K67" s="116">
        <v>15.789473684210526</v>
      </c>
    </row>
    <row r="68" spans="1:11" ht="14.1" customHeight="1" x14ac:dyDescent="0.2">
      <c r="A68" s="306" t="s">
        <v>302</v>
      </c>
      <c r="B68" s="307" t="s">
        <v>303</v>
      </c>
      <c r="C68" s="308"/>
      <c r="D68" s="113">
        <v>0.84508832126064304</v>
      </c>
      <c r="E68" s="115">
        <v>133</v>
      </c>
      <c r="F68" s="114">
        <v>99</v>
      </c>
      <c r="G68" s="114">
        <v>149</v>
      </c>
      <c r="H68" s="114">
        <v>146</v>
      </c>
      <c r="I68" s="140">
        <v>231</v>
      </c>
      <c r="J68" s="115">
        <v>-98</v>
      </c>
      <c r="K68" s="116">
        <v>-42.424242424242422</v>
      </c>
    </row>
    <row r="69" spans="1:11" ht="14.1" customHeight="1" x14ac:dyDescent="0.2">
      <c r="A69" s="306">
        <v>83</v>
      </c>
      <c r="B69" s="307" t="s">
        <v>304</v>
      </c>
      <c r="C69" s="308"/>
      <c r="D69" s="113">
        <v>3.2215020968356844</v>
      </c>
      <c r="E69" s="115">
        <v>507</v>
      </c>
      <c r="F69" s="114">
        <v>407</v>
      </c>
      <c r="G69" s="114">
        <v>833</v>
      </c>
      <c r="H69" s="114">
        <v>749</v>
      </c>
      <c r="I69" s="140">
        <v>495</v>
      </c>
      <c r="J69" s="115">
        <v>12</v>
      </c>
      <c r="K69" s="116">
        <v>2.4242424242424243</v>
      </c>
    </row>
    <row r="70" spans="1:11" ht="14.1" customHeight="1" x14ac:dyDescent="0.2">
      <c r="A70" s="306" t="s">
        <v>305</v>
      </c>
      <c r="B70" s="307" t="s">
        <v>306</v>
      </c>
      <c r="C70" s="308"/>
      <c r="D70" s="113">
        <v>2.5606811538950311</v>
      </c>
      <c r="E70" s="115">
        <v>403</v>
      </c>
      <c r="F70" s="114">
        <v>294</v>
      </c>
      <c r="G70" s="114">
        <v>723</v>
      </c>
      <c r="H70" s="114">
        <v>648</v>
      </c>
      <c r="I70" s="140">
        <v>393</v>
      </c>
      <c r="J70" s="115">
        <v>10</v>
      </c>
      <c r="K70" s="116">
        <v>2.5445292620865141</v>
      </c>
    </row>
    <row r="71" spans="1:11" ht="14.1" customHeight="1" x14ac:dyDescent="0.2">
      <c r="A71" s="306"/>
      <c r="B71" s="307" t="s">
        <v>307</v>
      </c>
      <c r="C71" s="308"/>
      <c r="D71" s="113">
        <v>1.42966069386199</v>
      </c>
      <c r="E71" s="115">
        <v>225</v>
      </c>
      <c r="F71" s="114">
        <v>177</v>
      </c>
      <c r="G71" s="114">
        <v>435</v>
      </c>
      <c r="H71" s="114">
        <v>188</v>
      </c>
      <c r="I71" s="140">
        <v>223</v>
      </c>
      <c r="J71" s="115">
        <v>2</v>
      </c>
      <c r="K71" s="116">
        <v>0.89686098654708524</v>
      </c>
    </row>
    <row r="72" spans="1:11" ht="14.1" customHeight="1" x14ac:dyDescent="0.2">
      <c r="A72" s="306">
        <v>84</v>
      </c>
      <c r="B72" s="307" t="s">
        <v>308</v>
      </c>
      <c r="C72" s="308"/>
      <c r="D72" s="113">
        <v>1.5122633117295718</v>
      </c>
      <c r="E72" s="115">
        <v>238</v>
      </c>
      <c r="F72" s="114">
        <v>142</v>
      </c>
      <c r="G72" s="114">
        <v>317</v>
      </c>
      <c r="H72" s="114">
        <v>173</v>
      </c>
      <c r="I72" s="140">
        <v>219</v>
      </c>
      <c r="J72" s="115">
        <v>19</v>
      </c>
      <c r="K72" s="116">
        <v>8.6757990867579906</v>
      </c>
    </row>
    <row r="73" spans="1:11" ht="14.1" customHeight="1" x14ac:dyDescent="0.2">
      <c r="A73" s="306" t="s">
        <v>309</v>
      </c>
      <c r="B73" s="307" t="s">
        <v>310</v>
      </c>
      <c r="C73" s="308"/>
      <c r="D73" s="113">
        <v>0.71800737069513276</v>
      </c>
      <c r="E73" s="115">
        <v>113</v>
      </c>
      <c r="F73" s="114">
        <v>35</v>
      </c>
      <c r="G73" s="114">
        <v>138</v>
      </c>
      <c r="H73" s="114">
        <v>55</v>
      </c>
      <c r="I73" s="140">
        <v>90</v>
      </c>
      <c r="J73" s="115">
        <v>23</v>
      </c>
      <c r="K73" s="116">
        <v>25.555555555555557</v>
      </c>
    </row>
    <row r="74" spans="1:11" ht="14.1" customHeight="1" x14ac:dyDescent="0.2">
      <c r="A74" s="306" t="s">
        <v>311</v>
      </c>
      <c r="B74" s="307" t="s">
        <v>312</v>
      </c>
      <c r="C74" s="308"/>
      <c r="D74" s="113">
        <v>0.19697547337654087</v>
      </c>
      <c r="E74" s="115">
        <v>31</v>
      </c>
      <c r="F74" s="114">
        <v>12</v>
      </c>
      <c r="G74" s="114">
        <v>53</v>
      </c>
      <c r="H74" s="114">
        <v>31</v>
      </c>
      <c r="I74" s="140">
        <v>22</v>
      </c>
      <c r="J74" s="115">
        <v>9</v>
      </c>
      <c r="K74" s="116">
        <v>40.909090909090907</v>
      </c>
    </row>
    <row r="75" spans="1:11" ht="14.1" customHeight="1" x14ac:dyDescent="0.2">
      <c r="A75" s="306" t="s">
        <v>313</v>
      </c>
      <c r="B75" s="307" t="s">
        <v>314</v>
      </c>
      <c r="C75" s="308"/>
      <c r="D75" s="113">
        <v>0.27322404371584702</v>
      </c>
      <c r="E75" s="115">
        <v>43</v>
      </c>
      <c r="F75" s="114">
        <v>24</v>
      </c>
      <c r="G75" s="114">
        <v>34</v>
      </c>
      <c r="H75" s="114">
        <v>40</v>
      </c>
      <c r="I75" s="140">
        <v>41</v>
      </c>
      <c r="J75" s="115">
        <v>2</v>
      </c>
      <c r="K75" s="116">
        <v>4.8780487804878048</v>
      </c>
    </row>
    <row r="76" spans="1:11" ht="14.1" customHeight="1" x14ac:dyDescent="0.2">
      <c r="A76" s="306">
        <v>91</v>
      </c>
      <c r="B76" s="307" t="s">
        <v>315</v>
      </c>
      <c r="C76" s="308"/>
      <c r="D76" s="113">
        <v>0.26051594865929595</v>
      </c>
      <c r="E76" s="115">
        <v>41</v>
      </c>
      <c r="F76" s="114">
        <v>27</v>
      </c>
      <c r="G76" s="114">
        <v>145</v>
      </c>
      <c r="H76" s="114">
        <v>47</v>
      </c>
      <c r="I76" s="140">
        <v>45</v>
      </c>
      <c r="J76" s="115">
        <v>-4</v>
      </c>
      <c r="K76" s="116">
        <v>-8.8888888888888893</v>
      </c>
    </row>
    <row r="77" spans="1:11" ht="14.1" customHeight="1" x14ac:dyDescent="0.2">
      <c r="A77" s="306">
        <v>92</v>
      </c>
      <c r="B77" s="307" t="s">
        <v>316</v>
      </c>
      <c r="C77" s="308"/>
      <c r="D77" s="113">
        <v>1.8490278307281738</v>
      </c>
      <c r="E77" s="115">
        <v>291</v>
      </c>
      <c r="F77" s="114">
        <v>178</v>
      </c>
      <c r="G77" s="114">
        <v>269</v>
      </c>
      <c r="H77" s="114">
        <v>262</v>
      </c>
      <c r="I77" s="140">
        <v>256</v>
      </c>
      <c r="J77" s="115">
        <v>35</v>
      </c>
      <c r="K77" s="116">
        <v>13.671875</v>
      </c>
    </row>
    <row r="78" spans="1:11" ht="14.1" customHeight="1" x14ac:dyDescent="0.2">
      <c r="A78" s="306">
        <v>93</v>
      </c>
      <c r="B78" s="307" t="s">
        <v>317</v>
      </c>
      <c r="C78" s="308"/>
      <c r="D78" s="113">
        <v>0.1143728555089592</v>
      </c>
      <c r="E78" s="115">
        <v>18</v>
      </c>
      <c r="F78" s="114">
        <v>23</v>
      </c>
      <c r="G78" s="114">
        <v>21</v>
      </c>
      <c r="H78" s="114">
        <v>20</v>
      </c>
      <c r="I78" s="140">
        <v>19</v>
      </c>
      <c r="J78" s="115">
        <v>-1</v>
      </c>
      <c r="K78" s="116">
        <v>-5.2631578947368425</v>
      </c>
    </row>
    <row r="79" spans="1:11" ht="14.1" customHeight="1" x14ac:dyDescent="0.2">
      <c r="A79" s="306">
        <v>94</v>
      </c>
      <c r="B79" s="307" t="s">
        <v>318</v>
      </c>
      <c r="C79" s="308"/>
      <c r="D79" s="113">
        <v>0.66082094294065319</v>
      </c>
      <c r="E79" s="115">
        <v>104</v>
      </c>
      <c r="F79" s="114">
        <v>139</v>
      </c>
      <c r="G79" s="114">
        <v>130</v>
      </c>
      <c r="H79" s="114">
        <v>138</v>
      </c>
      <c r="I79" s="140">
        <v>94</v>
      </c>
      <c r="J79" s="115">
        <v>10</v>
      </c>
      <c r="K79" s="116">
        <v>10.638297872340425</v>
      </c>
    </row>
    <row r="80" spans="1:11" ht="14.1" customHeight="1" x14ac:dyDescent="0.2">
      <c r="A80" s="306" t="s">
        <v>319</v>
      </c>
      <c r="B80" s="307" t="s">
        <v>320</v>
      </c>
      <c r="C80" s="308"/>
      <c r="D80" s="113">
        <v>0</v>
      </c>
      <c r="E80" s="115">
        <v>0</v>
      </c>
      <c r="F80" s="114">
        <v>0</v>
      </c>
      <c r="G80" s="114">
        <v>0</v>
      </c>
      <c r="H80" s="114" t="s">
        <v>514</v>
      </c>
      <c r="I80" s="140" t="s">
        <v>514</v>
      </c>
      <c r="J80" s="115" t="s">
        <v>514</v>
      </c>
      <c r="K80" s="116" t="s">
        <v>514</v>
      </c>
    </row>
    <row r="81" spans="1:11" ht="14.1" customHeight="1" x14ac:dyDescent="0.2">
      <c r="A81" s="310" t="s">
        <v>321</v>
      </c>
      <c r="B81" s="311" t="s">
        <v>334</v>
      </c>
      <c r="C81" s="312"/>
      <c r="D81" s="125">
        <v>0.48926165967721441</v>
      </c>
      <c r="E81" s="143">
        <v>77</v>
      </c>
      <c r="F81" s="144">
        <v>82</v>
      </c>
      <c r="G81" s="144">
        <v>119</v>
      </c>
      <c r="H81" s="144">
        <v>76</v>
      </c>
      <c r="I81" s="145">
        <v>80</v>
      </c>
      <c r="J81" s="143">
        <v>-3</v>
      </c>
      <c r="K81" s="146">
        <v>-3.75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131936</v>
      </c>
      <c r="C10" s="114">
        <v>64616</v>
      </c>
      <c r="D10" s="114">
        <v>67320</v>
      </c>
      <c r="E10" s="114">
        <v>97018</v>
      </c>
      <c r="F10" s="114">
        <v>32287</v>
      </c>
      <c r="G10" s="114">
        <v>16590</v>
      </c>
      <c r="H10" s="114">
        <v>33557</v>
      </c>
      <c r="I10" s="115">
        <v>36687</v>
      </c>
      <c r="J10" s="114">
        <v>27193</v>
      </c>
      <c r="K10" s="114">
        <v>9494</v>
      </c>
      <c r="L10" s="423">
        <v>13095</v>
      </c>
      <c r="M10" s="424">
        <v>12862</v>
      </c>
    </row>
    <row r="11" spans="1:13" ht="11.1" customHeight="1" x14ac:dyDescent="0.2">
      <c r="A11" s="422" t="s">
        <v>388</v>
      </c>
      <c r="B11" s="115">
        <v>135452</v>
      </c>
      <c r="C11" s="114">
        <v>66817</v>
      </c>
      <c r="D11" s="114">
        <v>68635</v>
      </c>
      <c r="E11" s="114">
        <v>99812</v>
      </c>
      <c r="F11" s="114">
        <v>33041</v>
      </c>
      <c r="G11" s="114">
        <v>16504</v>
      </c>
      <c r="H11" s="114">
        <v>34778</v>
      </c>
      <c r="I11" s="115">
        <v>37939</v>
      </c>
      <c r="J11" s="114">
        <v>27988</v>
      </c>
      <c r="K11" s="114">
        <v>9951</v>
      </c>
      <c r="L11" s="423">
        <v>15067</v>
      </c>
      <c r="M11" s="424">
        <v>11729</v>
      </c>
    </row>
    <row r="12" spans="1:13" ht="11.1" customHeight="1" x14ac:dyDescent="0.2">
      <c r="A12" s="422" t="s">
        <v>389</v>
      </c>
      <c r="B12" s="115">
        <v>138957</v>
      </c>
      <c r="C12" s="114">
        <v>68598</v>
      </c>
      <c r="D12" s="114">
        <v>70359</v>
      </c>
      <c r="E12" s="114">
        <v>102682</v>
      </c>
      <c r="F12" s="114">
        <v>33590</v>
      </c>
      <c r="G12" s="114">
        <v>18429</v>
      </c>
      <c r="H12" s="114">
        <v>35572</v>
      </c>
      <c r="I12" s="115">
        <v>37744</v>
      </c>
      <c r="J12" s="114">
        <v>27568</v>
      </c>
      <c r="K12" s="114">
        <v>10176</v>
      </c>
      <c r="L12" s="423">
        <v>18191</v>
      </c>
      <c r="M12" s="424">
        <v>15168</v>
      </c>
    </row>
    <row r="13" spans="1:13" s="110" customFormat="1" ht="11.1" customHeight="1" x14ac:dyDescent="0.2">
      <c r="A13" s="422" t="s">
        <v>390</v>
      </c>
      <c r="B13" s="115">
        <v>135324</v>
      </c>
      <c r="C13" s="114">
        <v>66640</v>
      </c>
      <c r="D13" s="114">
        <v>68684</v>
      </c>
      <c r="E13" s="114">
        <v>99156</v>
      </c>
      <c r="F13" s="114">
        <v>33470</v>
      </c>
      <c r="G13" s="114">
        <v>17317</v>
      </c>
      <c r="H13" s="114">
        <v>35099</v>
      </c>
      <c r="I13" s="115">
        <v>37403</v>
      </c>
      <c r="J13" s="114">
        <v>27576</v>
      </c>
      <c r="K13" s="114">
        <v>9827</v>
      </c>
      <c r="L13" s="423">
        <v>12414</v>
      </c>
      <c r="M13" s="424">
        <v>16252</v>
      </c>
    </row>
    <row r="14" spans="1:13" ht="15" customHeight="1" x14ac:dyDescent="0.2">
      <c r="A14" s="422" t="s">
        <v>391</v>
      </c>
      <c r="B14" s="115">
        <v>135090</v>
      </c>
      <c r="C14" s="114">
        <v>66590</v>
      </c>
      <c r="D14" s="114">
        <v>68500</v>
      </c>
      <c r="E14" s="114">
        <v>95038</v>
      </c>
      <c r="F14" s="114">
        <v>37844</v>
      </c>
      <c r="G14" s="114">
        <v>16566</v>
      </c>
      <c r="H14" s="114">
        <v>35573</v>
      </c>
      <c r="I14" s="115">
        <v>36830</v>
      </c>
      <c r="J14" s="114">
        <v>27087</v>
      </c>
      <c r="K14" s="114">
        <v>9743</v>
      </c>
      <c r="L14" s="423">
        <v>12664</v>
      </c>
      <c r="M14" s="424">
        <v>13007</v>
      </c>
    </row>
    <row r="15" spans="1:13" ht="11.1" customHeight="1" x14ac:dyDescent="0.2">
      <c r="A15" s="422" t="s">
        <v>388</v>
      </c>
      <c r="B15" s="115">
        <v>139235</v>
      </c>
      <c r="C15" s="114">
        <v>68918</v>
      </c>
      <c r="D15" s="114">
        <v>70317</v>
      </c>
      <c r="E15" s="114">
        <v>96686</v>
      </c>
      <c r="F15" s="114">
        <v>40384</v>
      </c>
      <c r="G15" s="114">
        <v>16491</v>
      </c>
      <c r="H15" s="114">
        <v>37139</v>
      </c>
      <c r="I15" s="115">
        <v>38483</v>
      </c>
      <c r="J15" s="114">
        <v>27961</v>
      </c>
      <c r="K15" s="114">
        <v>10522</v>
      </c>
      <c r="L15" s="423">
        <v>15754</v>
      </c>
      <c r="M15" s="424">
        <v>11688</v>
      </c>
    </row>
    <row r="16" spans="1:13" ht="11.1" customHeight="1" x14ac:dyDescent="0.2">
      <c r="A16" s="422" t="s">
        <v>389</v>
      </c>
      <c r="B16" s="115">
        <v>142471</v>
      </c>
      <c r="C16" s="114">
        <v>70421</v>
      </c>
      <c r="D16" s="114">
        <v>72050</v>
      </c>
      <c r="E16" s="114">
        <v>99610</v>
      </c>
      <c r="F16" s="114">
        <v>41293</v>
      </c>
      <c r="G16" s="114">
        <v>18604</v>
      </c>
      <c r="H16" s="114">
        <v>37783</v>
      </c>
      <c r="I16" s="115">
        <v>38118</v>
      </c>
      <c r="J16" s="114">
        <v>27323</v>
      </c>
      <c r="K16" s="114">
        <v>10795</v>
      </c>
      <c r="L16" s="423">
        <v>18025</v>
      </c>
      <c r="M16" s="424">
        <v>15341</v>
      </c>
    </row>
    <row r="17" spans="1:13" s="110" customFormat="1" ht="11.1" customHeight="1" x14ac:dyDescent="0.2">
      <c r="A17" s="422" t="s">
        <v>390</v>
      </c>
      <c r="B17" s="115">
        <v>139116</v>
      </c>
      <c r="C17" s="114">
        <v>68489</v>
      </c>
      <c r="D17" s="114">
        <v>70627</v>
      </c>
      <c r="E17" s="114">
        <v>98352</v>
      </c>
      <c r="F17" s="114">
        <v>40605</v>
      </c>
      <c r="G17" s="114">
        <v>17612</v>
      </c>
      <c r="H17" s="114">
        <v>37561</v>
      </c>
      <c r="I17" s="115">
        <v>38023</v>
      </c>
      <c r="J17" s="114">
        <v>27465</v>
      </c>
      <c r="K17" s="114">
        <v>10558</v>
      </c>
      <c r="L17" s="423">
        <v>9879</v>
      </c>
      <c r="M17" s="424">
        <v>13747</v>
      </c>
    </row>
    <row r="18" spans="1:13" ht="15" customHeight="1" x14ac:dyDescent="0.2">
      <c r="A18" s="422" t="s">
        <v>392</v>
      </c>
      <c r="B18" s="115">
        <v>139582</v>
      </c>
      <c r="C18" s="114">
        <v>68717</v>
      </c>
      <c r="D18" s="114">
        <v>70865</v>
      </c>
      <c r="E18" s="114">
        <v>98095</v>
      </c>
      <c r="F18" s="114">
        <v>41135</v>
      </c>
      <c r="G18" s="114">
        <v>17110</v>
      </c>
      <c r="H18" s="114">
        <v>38086</v>
      </c>
      <c r="I18" s="115">
        <v>37085</v>
      </c>
      <c r="J18" s="114">
        <v>26749</v>
      </c>
      <c r="K18" s="114">
        <v>10336</v>
      </c>
      <c r="L18" s="423">
        <v>13271</v>
      </c>
      <c r="M18" s="424">
        <v>13020</v>
      </c>
    </row>
    <row r="19" spans="1:13" ht="11.1" customHeight="1" x14ac:dyDescent="0.2">
      <c r="A19" s="422" t="s">
        <v>388</v>
      </c>
      <c r="B19" s="115">
        <v>142559</v>
      </c>
      <c r="C19" s="114">
        <v>70380</v>
      </c>
      <c r="D19" s="114">
        <v>72179</v>
      </c>
      <c r="E19" s="114">
        <v>99555</v>
      </c>
      <c r="F19" s="114">
        <v>42741</v>
      </c>
      <c r="G19" s="114">
        <v>16814</v>
      </c>
      <c r="H19" s="114">
        <v>39511</v>
      </c>
      <c r="I19" s="115">
        <v>38474</v>
      </c>
      <c r="J19" s="114">
        <v>27604</v>
      </c>
      <c r="K19" s="114">
        <v>10870</v>
      </c>
      <c r="L19" s="423">
        <v>14491</v>
      </c>
      <c r="M19" s="424">
        <v>11665</v>
      </c>
    </row>
    <row r="20" spans="1:13" ht="11.1" customHeight="1" x14ac:dyDescent="0.2">
      <c r="A20" s="422" t="s">
        <v>389</v>
      </c>
      <c r="B20" s="115">
        <v>145187</v>
      </c>
      <c r="C20" s="114">
        <v>71540</v>
      </c>
      <c r="D20" s="114">
        <v>73647</v>
      </c>
      <c r="E20" s="114">
        <v>101323</v>
      </c>
      <c r="F20" s="114">
        <v>43552</v>
      </c>
      <c r="G20" s="114">
        <v>18399</v>
      </c>
      <c r="H20" s="114">
        <v>40123</v>
      </c>
      <c r="I20" s="115">
        <v>38287</v>
      </c>
      <c r="J20" s="114">
        <v>26996</v>
      </c>
      <c r="K20" s="114">
        <v>11291</v>
      </c>
      <c r="L20" s="423">
        <v>16266</v>
      </c>
      <c r="M20" s="424">
        <v>13703</v>
      </c>
    </row>
    <row r="21" spans="1:13" s="110" customFormat="1" ht="11.1" customHeight="1" x14ac:dyDescent="0.2">
      <c r="A21" s="422" t="s">
        <v>390</v>
      </c>
      <c r="B21" s="115">
        <v>141569</v>
      </c>
      <c r="C21" s="114">
        <v>69439</v>
      </c>
      <c r="D21" s="114">
        <v>72130</v>
      </c>
      <c r="E21" s="114">
        <v>98952</v>
      </c>
      <c r="F21" s="114">
        <v>42505</v>
      </c>
      <c r="G21" s="114">
        <v>17346</v>
      </c>
      <c r="H21" s="114">
        <v>39687</v>
      </c>
      <c r="I21" s="115">
        <v>38165</v>
      </c>
      <c r="J21" s="114">
        <v>27187</v>
      </c>
      <c r="K21" s="114">
        <v>10978</v>
      </c>
      <c r="L21" s="423">
        <v>9934</v>
      </c>
      <c r="M21" s="424">
        <v>14044</v>
      </c>
    </row>
    <row r="22" spans="1:13" ht="15" customHeight="1" x14ac:dyDescent="0.2">
      <c r="A22" s="422" t="s">
        <v>393</v>
      </c>
      <c r="B22" s="115">
        <v>141428</v>
      </c>
      <c r="C22" s="114">
        <v>69308</v>
      </c>
      <c r="D22" s="114">
        <v>72120</v>
      </c>
      <c r="E22" s="114">
        <v>98351</v>
      </c>
      <c r="F22" s="114">
        <v>42514</v>
      </c>
      <c r="G22" s="114">
        <v>16639</v>
      </c>
      <c r="H22" s="114">
        <v>40234</v>
      </c>
      <c r="I22" s="115">
        <v>36424</v>
      </c>
      <c r="J22" s="114">
        <v>25939</v>
      </c>
      <c r="K22" s="114">
        <v>10485</v>
      </c>
      <c r="L22" s="423">
        <v>13303</v>
      </c>
      <c r="M22" s="424">
        <v>13189</v>
      </c>
    </row>
    <row r="23" spans="1:13" ht="11.1" customHeight="1" x14ac:dyDescent="0.2">
      <c r="A23" s="422" t="s">
        <v>388</v>
      </c>
      <c r="B23" s="115">
        <v>143579</v>
      </c>
      <c r="C23" s="114">
        <v>70691</v>
      </c>
      <c r="D23" s="114">
        <v>72888</v>
      </c>
      <c r="E23" s="114">
        <v>99621</v>
      </c>
      <c r="F23" s="114">
        <v>43303</v>
      </c>
      <c r="G23" s="114">
        <v>16251</v>
      </c>
      <c r="H23" s="114">
        <v>41440</v>
      </c>
      <c r="I23" s="115">
        <v>37723</v>
      </c>
      <c r="J23" s="114">
        <v>26781</v>
      </c>
      <c r="K23" s="114">
        <v>10942</v>
      </c>
      <c r="L23" s="423">
        <v>13805</v>
      </c>
      <c r="M23" s="424">
        <v>11624</v>
      </c>
    </row>
    <row r="24" spans="1:13" ht="11.1" customHeight="1" x14ac:dyDescent="0.2">
      <c r="A24" s="422" t="s">
        <v>389</v>
      </c>
      <c r="B24" s="115">
        <v>146234</v>
      </c>
      <c r="C24" s="114">
        <v>72066</v>
      </c>
      <c r="D24" s="114">
        <v>74168</v>
      </c>
      <c r="E24" s="114">
        <v>99749</v>
      </c>
      <c r="F24" s="114">
        <v>43782</v>
      </c>
      <c r="G24" s="114">
        <v>17937</v>
      </c>
      <c r="H24" s="114">
        <v>41972</v>
      </c>
      <c r="I24" s="115">
        <v>37062</v>
      </c>
      <c r="J24" s="114">
        <v>25812</v>
      </c>
      <c r="K24" s="114">
        <v>11250</v>
      </c>
      <c r="L24" s="423">
        <v>16096</v>
      </c>
      <c r="M24" s="424">
        <v>13417</v>
      </c>
    </row>
    <row r="25" spans="1:13" s="110" customFormat="1" ht="11.1" customHeight="1" x14ac:dyDescent="0.2">
      <c r="A25" s="422" t="s">
        <v>390</v>
      </c>
      <c r="B25" s="115">
        <v>141678</v>
      </c>
      <c r="C25" s="114">
        <v>69548</v>
      </c>
      <c r="D25" s="114">
        <v>72130</v>
      </c>
      <c r="E25" s="114">
        <v>96156</v>
      </c>
      <c r="F25" s="114">
        <v>42804</v>
      </c>
      <c r="G25" s="114">
        <v>16718</v>
      </c>
      <c r="H25" s="114">
        <v>41276</v>
      </c>
      <c r="I25" s="115">
        <v>37023</v>
      </c>
      <c r="J25" s="114">
        <v>26113</v>
      </c>
      <c r="K25" s="114">
        <v>10910</v>
      </c>
      <c r="L25" s="423">
        <v>9502</v>
      </c>
      <c r="M25" s="424">
        <v>14236</v>
      </c>
    </row>
    <row r="26" spans="1:13" ht="15" customHeight="1" x14ac:dyDescent="0.2">
      <c r="A26" s="422" t="s">
        <v>394</v>
      </c>
      <c r="B26" s="115">
        <v>141703</v>
      </c>
      <c r="C26" s="114">
        <v>69719</v>
      </c>
      <c r="D26" s="114">
        <v>71984</v>
      </c>
      <c r="E26" s="114">
        <v>95797</v>
      </c>
      <c r="F26" s="114">
        <v>43225</v>
      </c>
      <c r="G26" s="114">
        <v>16037</v>
      </c>
      <c r="H26" s="114">
        <v>41897</v>
      </c>
      <c r="I26" s="115">
        <v>35659</v>
      </c>
      <c r="J26" s="114">
        <v>25211</v>
      </c>
      <c r="K26" s="114">
        <v>10448</v>
      </c>
      <c r="L26" s="423">
        <v>12718</v>
      </c>
      <c r="M26" s="424">
        <v>12712</v>
      </c>
    </row>
    <row r="27" spans="1:13" ht="11.1" customHeight="1" x14ac:dyDescent="0.2">
      <c r="A27" s="422" t="s">
        <v>388</v>
      </c>
      <c r="B27" s="115">
        <v>145365</v>
      </c>
      <c r="C27" s="114">
        <v>71839</v>
      </c>
      <c r="D27" s="114">
        <v>73526</v>
      </c>
      <c r="E27" s="114">
        <v>98188</v>
      </c>
      <c r="F27" s="114">
        <v>44524</v>
      </c>
      <c r="G27" s="114">
        <v>16070</v>
      </c>
      <c r="H27" s="114">
        <v>43495</v>
      </c>
      <c r="I27" s="115">
        <v>37483</v>
      </c>
      <c r="J27" s="114">
        <v>26399</v>
      </c>
      <c r="K27" s="114">
        <v>11084</v>
      </c>
      <c r="L27" s="423">
        <v>13790</v>
      </c>
      <c r="M27" s="424">
        <v>10269</v>
      </c>
    </row>
    <row r="28" spans="1:13" ht="11.1" customHeight="1" x14ac:dyDescent="0.2">
      <c r="A28" s="422" t="s">
        <v>389</v>
      </c>
      <c r="B28" s="115">
        <v>147677</v>
      </c>
      <c r="C28" s="114">
        <v>72881</v>
      </c>
      <c r="D28" s="114">
        <v>74796</v>
      </c>
      <c r="E28" s="114">
        <v>101232</v>
      </c>
      <c r="F28" s="114">
        <v>45248</v>
      </c>
      <c r="G28" s="114">
        <v>17492</v>
      </c>
      <c r="H28" s="114">
        <v>43970</v>
      </c>
      <c r="I28" s="115">
        <v>37117</v>
      </c>
      <c r="J28" s="114">
        <v>25772</v>
      </c>
      <c r="K28" s="114">
        <v>11345</v>
      </c>
      <c r="L28" s="423">
        <v>17137</v>
      </c>
      <c r="M28" s="424">
        <v>15151</v>
      </c>
    </row>
    <row r="29" spans="1:13" s="110" customFormat="1" ht="11.1" customHeight="1" x14ac:dyDescent="0.2">
      <c r="A29" s="422" t="s">
        <v>390</v>
      </c>
      <c r="B29" s="115">
        <v>143395</v>
      </c>
      <c r="C29" s="114">
        <v>70322</v>
      </c>
      <c r="D29" s="114">
        <v>73073</v>
      </c>
      <c r="E29" s="114">
        <v>98542</v>
      </c>
      <c r="F29" s="114">
        <v>44696</v>
      </c>
      <c r="G29" s="114">
        <v>16391</v>
      </c>
      <c r="H29" s="114">
        <v>43305</v>
      </c>
      <c r="I29" s="115">
        <v>36655</v>
      </c>
      <c r="J29" s="114">
        <v>25873</v>
      </c>
      <c r="K29" s="114">
        <v>10782</v>
      </c>
      <c r="L29" s="423">
        <v>9563</v>
      </c>
      <c r="M29" s="424">
        <v>13965</v>
      </c>
    </row>
    <row r="30" spans="1:13" ht="15" customHeight="1" x14ac:dyDescent="0.2">
      <c r="A30" s="422" t="s">
        <v>395</v>
      </c>
      <c r="B30" s="115">
        <v>143793</v>
      </c>
      <c r="C30" s="114">
        <v>70433</v>
      </c>
      <c r="D30" s="114">
        <v>73360</v>
      </c>
      <c r="E30" s="114">
        <v>98182</v>
      </c>
      <c r="F30" s="114">
        <v>45501</v>
      </c>
      <c r="G30" s="114">
        <v>15884</v>
      </c>
      <c r="H30" s="114">
        <v>43594</v>
      </c>
      <c r="I30" s="115">
        <v>34934</v>
      </c>
      <c r="J30" s="114">
        <v>24436</v>
      </c>
      <c r="K30" s="114">
        <v>10498</v>
      </c>
      <c r="L30" s="423">
        <v>14613</v>
      </c>
      <c r="M30" s="424">
        <v>14045</v>
      </c>
    </row>
    <row r="31" spans="1:13" ht="11.1" customHeight="1" x14ac:dyDescent="0.2">
      <c r="A31" s="422" t="s">
        <v>388</v>
      </c>
      <c r="B31" s="115">
        <v>147419</v>
      </c>
      <c r="C31" s="114">
        <v>72501</v>
      </c>
      <c r="D31" s="114">
        <v>74918</v>
      </c>
      <c r="E31" s="114">
        <v>100457</v>
      </c>
      <c r="F31" s="114">
        <v>46872</v>
      </c>
      <c r="G31" s="114">
        <v>15866</v>
      </c>
      <c r="H31" s="114">
        <v>45252</v>
      </c>
      <c r="I31" s="115">
        <v>37007</v>
      </c>
      <c r="J31" s="114">
        <v>25566</v>
      </c>
      <c r="K31" s="114">
        <v>11441</v>
      </c>
      <c r="L31" s="423">
        <v>13087</v>
      </c>
      <c r="M31" s="424">
        <v>9924</v>
      </c>
    </row>
    <row r="32" spans="1:13" ht="11.1" customHeight="1" x14ac:dyDescent="0.2">
      <c r="A32" s="422" t="s">
        <v>389</v>
      </c>
      <c r="B32" s="115">
        <v>150688</v>
      </c>
      <c r="C32" s="114">
        <v>74528</v>
      </c>
      <c r="D32" s="114">
        <v>76160</v>
      </c>
      <c r="E32" s="114">
        <v>103147</v>
      </c>
      <c r="F32" s="114">
        <v>47533</v>
      </c>
      <c r="G32" s="114">
        <v>17435</v>
      </c>
      <c r="H32" s="114">
        <v>46047</v>
      </c>
      <c r="I32" s="115">
        <v>36973</v>
      </c>
      <c r="J32" s="114">
        <v>25114</v>
      </c>
      <c r="K32" s="114">
        <v>11859</v>
      </c>
      <c r="L32" s="423">
        <v>20001</v>
      </c>
      <c r="M32" s="424">
        <v>17375</v>
      </c>
    </row>
    <row r="33" spans="1:13" s="110" customFormat="1" ht="11.1" customHeight="1" x14ac:dyDescent="0.2">
      <c r="A33" s="422" t="s">
        <v>390</v>
      </c>
      <c r="B33" s="115">
        <v>147733</v>
      </c>
      <c r="C33" s="114">
        <v>72918</v>
      </c>
      <c r="D33" s="114">
        <v>74815</v>
      </c>
      <c r="E33" s="114">
        <v>100713</v>
      </c>
      <c r="F33" s="114">
        <v>47013</v>
      </c>
      <c r="G33" s="114">
        <v>16521</v>
      </c>
      <c r="H33" s="114">
        <v>45571</v>
      </c>
      <c r="I33" s="115">
        <v>36250</v>
      </c>
      <c r="J33" s="114">
        <v>25028</v>
      </c>
      <c r="K33" s="114">
        <v>11222</v>
      </c>
      <c r="L33" s="423">
        <v>10415</v>
      </c>
      <c r="M33" s="424">
        <v>13490</v>
      </c>
    </row>
    <row r="34" spans="1:13" ht="15" customHeight="1" x14ac:dyDescent="0.2">
      <c r="A34" s="422" t="s">
        <v>396</v>
      </c>
      <c r="B34" s="115">
        <v>149195</v>
      </c>
      <c r="C34" s="114">
        <v>73770</v>
      </c>
      <c r="D34" s="114">
        <v>75425</v>
      </c>
      <c r="E34" s="114">
        <v>101477</v>
      </c>
      <c r="F34" s="114">
        <v>47715</v>
      </c>
      <c r="G34" s="114">
        <v>16169</v>
      </c>
      <c r="H34" s="114">
        <v>46460</v>
      </c>
      <c r="I34" s="115">
        <v>36094</v>
      </c>
      <c r="J34" s="114">
        <v>24801</v>
      </c>
      <c r="K34" s="114">
        <v>11293</v>
      </c>
      <c r="L34" s="423">
        <v>15445</v>
      </c>
      <c r="M34" s="424">
        <v>14135</v>
      </c>
    </row>
    <row r="35" spans="1:13" ht="11.1" customHeight="1" x14ac:dyDescent="0.2">
      <c r="A35" s="422" t="s">
        <v>388</v>
      </c>
      <c r="B35" s="115">
        <v>151689</v>
      </c>
      <c r="C35" s="114">
        <v>75262</v>
      </c>
      <c r="D35" s="114">
        <v>76427</v>
      </c>
      <c r="E35" s="114">
        <v>102706</v>
      </c>
      <c r="F35" s="114">
        <v>48981</v>
      </c>
      <c r="G35" s="114">
        <v>15963</v>
      </c>
      <c r="H35" s="114">
        <v>47765</v>
      </c>
      <c r="I35" s="115">
        <v>37741</v>
      </c>
      <c r="J35" s="114">
        <v>25816</v>
      </c>
      <c r="K35" s="114">
        <v>11925</v>
      </c>
      <c r="L35" s="423">
        <v>12986</v>
      </c>
      <c r="M35" s="424">
        <v>10543</v>
      </c>
    </row>
    <row r="36" spans="1:13" ht="11.1" customHeight="1" x14ac:dyDescent="0.2">
      <c r="A36" s="422" t="s">
        <v>389</v>
      </c>
      <c r="B36" s="115">
        <v>155031</v>
      </c>
      <c r="C36" s="114">
        <v>77139</v>
      </c>
      <c r="D36" s="114">
        <v>77892</v>
      </c>
      <c r="E36" s="114">
        <v>105278</v>
      </c>
      <c r="F36" s="114">
        <v>49752</v>
      </c>
      <c r="G36" s="114">
        <v>17862</v>
      </c>
      <c r="H36" s="114">
        <v>48640</v>
      </c>
      <c r="I36" s="115">
        <v>37450</v>
      </c>
      <c r="J36" s="114">
        <v>24971</v>
      </c>
      <c r="K36" s="114">
        <v>12479</v>
      </c>
      <c r="L36" s="423">
        <v>18444</v>
      </c>
      <c r="M36" s="424">
        <v>15839</v>
      </c>
    </row>
    <row r="37" spans="1:13" s="110" customFormat="1" ht="11.1" customHeight="1" x14ac:dyDescent="0.2">
      <c r="A37" s="422" t="s">
        <v>390</v>
      </c>
      <c r="B37" s="115">
        <v>151538</v>
      </c>
      <c r="C37" s="114">
        <v>75097</v>
      </c>
      <c r="D37" s="114">
        <v>76441</v>
      </c>
      <c r="E37" s="114">
        <v>102634</v>
      </c>
      <c r="F37" s="114">
        <v>48904</v>
      </c>
      <c r="G37" s="114">
        <v>17045</v>
      </c>
      <c r="H37" s="114">
        <v>48161</v>
      </c>
      <c r="I37" s="115">
        <v>36712</v>
      </c>
      <c r="J37" s="114">
        <v>24694</v>
      </c>
      <c r="K37" s="114">
        <v>12018</v>
      </c>
      <c r="L37" s="423">
        <v>11563</v>
      </c>
      <c r="M37" s="424">
        <v>15018</v>
      </c>
    </row>
    <row r="38" spans="1:13" ht="15" customHeight="1" x14ac:dyDescent="0.2">
      <c r="A38" s="425" t="s">
        <v>397</v>
      </c>
      <c r="B38" s="115">
        <v>151798</v>
      </c>
      <c r="C38" s="114">
        <v>75303</v>
      </c>
      <c r="D38" s="114">
        <v>76495</v>
      </c>
      <c r="E38" s="114">
        <v>102403</v>
      </c>
      <c r="F38" s="114">
        <v>49395</v>
      </c>
      <c r="G38" s="114">
        <v>16450</v>
      </c>
      <c r="H38" s="114">
        <v>48690</v>
      </c>
      <c r="I38" s="115">
        <v>35927</v>
      </c>
      <c r="J38" s="114">
        <v>24043</v>
      </c>
      <c r="K38" s="114">
        <v>11884</v>
      </c>
      <c r="L38" s="423">
        <v>14266</v>
      </c>
      <c r="M38" s="424">
        <v>14243</v>
      </c>
    </row>
    <row r="39" spans="1:13" ht="11.1" customHeight="1" x14ac:dyDescent="0.2">
      <c r="A39" s="422" t="s">
        <v>388</v>
      </c>
      <c r="B39" s="115">
        <v>155300</v>
      </c>
      <c r="C39" s="114">
        <v>77233</v>
      </c>
      <c r="D39" s="114">
        <v>78067</v>
      </c>
      <c r="E39" s="114">
        <v>104292</v>
      </c>
      <c r="F39" s="114">
        <v>51008</v>
      </c>
      <c r="G39" s="114">
        <v>16508</v>
      </c>
      <c r="H39" s="114">
        <v>50394</v>
      </c>
      <c r="I39" s="115">
        <v>37979</v>
      </c>
      <c r="J39" s="114">
        <v>25215</v>
      </c>
      <c r="K39" s="114">
        <v>12764</v>
      </c>
      <c r="L39" s="423">
        <v>14732</v>
      </c>
      <c r="M39" s="424">
        <v>11190</v>
      </c>
    </row>
    <row r="40" spans="1:13" ht="11.1" customHeight="1" x14ac:dyDescent="0.2">
      <c r="A40" s="425" t="s">
        <v>389</v>
      </c>
      <c r="B40" s="115">
        <v>157993</v>
      </c>
      <c r="C40" s="114">
        <v>78676</v>
      </c>
      <c r="D40" s="114">
        <v>79317</v>
      </c>
      <c r="E40" s="114">
        <v>106532</v>
      </c>
      <c r="F40" s="114">
        <v>51461</v>
      </c>
      <c r="G40" s="114">
        <v>18114</v>
      </c>
      <c r="H40" s="114">
        <v>50962</v>
      </c>
      <c r="I40" s="115">
        <v>38160</v>
      </c>
      <c r="J40" s="114">
        <v>24914</v>
      </c>
      <c r="K40" s="114">
        <v>13246</v>
      </c>
      <c r="L40" s="423">
        <v>19030</v>
      </c>
      <c r="M40" s="424">
        <v>16486</v>
      </c>
    </row>
    <row r="41" spans="1:13" s="110" customFormat="1" ht="11.1" customHeight="1" x14ac:dyDescent="0.2">
      <c r="A41" s="422" t="s">
        <v>390</v>
      </c>
      <c r="B41" s="115">
        <v>155186</v>
      </c>
      <c r="C41" s="114">
        <v>77018</v>
      </c>
      <c r="D41" s="114">
        <v>78168</v>
      </c>
      <c r="E41" s="114">
        <v>104204</v>
      </c>
      <c r="F41" s="114">
        <v>50982</v>
      </c>
      <c r="G41" s="114">
        <v>17371</v>
      </c>
      <c r="H41" s="114">
        <v>50478</v>
      </c>
      <c r="I41" s="115">
        <v>37569</v>
      </c>
      <c r="J41" s="114">
        <v>24684</v>
      </c>
      <c r="K41" s="114">
        <v>12885</v>
      </c>
      <c r="L41" s="423">
        <v>11278</v>
      </c>
      <c r="M41" s="424">
        <v>14202</v>
      </c>
    </row>
    <row r="42" spans="1:13" ht="15" customHeight="1" x14ac:dyDescent="0.2">
      <c r="A42" s="422" t="s">
        <v>398</v>
      </c>
      <c r="B42" s="115">
        <v>155988</v>
      </c>
      <c r="C42" s="114">
        <v>77445</v>
      </c>
      <c r="D42" s="114">
        <v>78543</v>
      </c>
      <c r="E42" s="114">
        <v>104529</v>
      </c>
      <c r="F42" s="114">
        <v>51459</v>
      </c>
      <c r="G42" s="114">
        <v>16842</v>
      </c>
      <c r="H42" s="114">
        <v>51310</v>
      </c>
      <c r="I42" s="115">
        <v>36986</v>
      </c>
      <c r="J42" s="114">
        <v>24205</v>
      </c>
      <c r="K42" s="114">
        <v>12781</v>
      </c>
      <c r="L42" s="423">
        <v>15113</v>
      </c>
      <c r="M42" s="424">
        <v>14490</v>
      </c>
    </row>
    <row r="43" spans="1:13" ht="11.1" customHeight="1" x14ac:dyDescent="0.2">
      <c r="A43" s="422" t="s">
        <v>388</v>
      </c>
      <c r="B43" s="115">
        <v>158834</v>
      </c>
      <c r="C43" s="114">
        <v>79234</v>
      </c>
      <c r="D43" s="114">
        <v>79600</v>
      </c>
      <c r="E43" s="114">
        <v>105963</v>
      </c>
      <c r="F43" s="114">
        <v>52871</v>
      </c>
      <c r="G43" s="114">
        <v>16545</v>
      </c>
      <c r="H43" s="114">
        <v>52748</v>
      </c>
      <c r="I43" s="115">
        <v>39083</v>
      </c>
      <c r="J43" s="114">
        <v>25402</v>
      </c>
      <c r="K43" s="114">
        <v>13681</v>
      </c>
      <c r="L43" s="423">
        <v>14535</v>
      </c>
      <c r="M43" s="424">
        <v>12018</v>
      </c>
    </row>
    <row r="44" spans="1:13" ht="11.1" customHeight="1" x14ac:dyDescent="0.2">
      <c r="A44" s="422" t="s">
        <v>389</v>
      </c>
      <c r="B44" s="115">
        <v>162057</v>
      </c>
      <c r="C44" s="114">
        <v>81031</v>
      </c>
      <c r="D44" s="114">
        <v>81026</v>
      </c>
      <c r="E44" s="114">
        <v>108579</v>
      </c>
      <c r="F44" s="114">
        <v>53478</v>
      </c>
      <c r="G44" s="114">
        <v>18269</v>
      </c>
      <c r="H44" s="114">
        <v>53635</v>
      </c>
      <c r="I44" s="115">
        <v>38820</v>
      </c>
      <c r="J44" s="114">
        <v>24684</v>
      </c>
      <c r="K44" s="114">
        <v>14136</v>
      </c>
      <c r="L44" s="423">
        <v>19062</v>
      </c>
      <c r="M44" s="424">
        <v>16308</v>
      </c>
    </row>
    <row r="45" spans="1:13" s="110" customFormat="1" ht="11.1" customHeight="1" x14ac:dyDescent="0.2">
      <c r="A45" s="422" t="s">
        <v>390</v>
      </c>
      <c r="B45" s="115">
        <v>159196</v>
      </c>
      <c r="C45" s="114">
        <v>79517</v>
      </c>
      <c r="D45" s="114">
        <v>79679</v>
      </c>
      <c r="E45" s="114">
        <v>106477</v>
      </c>
      <c r="F45" s="114">
        <v>52719</v>
      </c>
      <c r="G45" s="114">
        <v>17479</v>
      </c>
      <c r="H45" s="114">
        <v>53087</v>
      </c>
      <c r="I45" s="115">
        <v>38009</v>
      </c>
      <c r="J45" s="114">
        <v>24362</v>
      </c>
      <c r="K45" s="114">
        <v>13647</v>
      </c>
      <c r="L45" s="423">
        <v>11232</v>
      </c>
      <c r="M45" s="424">
        <v>14275</v>
      </c>
    </row>
    <row r="46" spans="1:13" ht="15" customHeight="1" x14ac:dyDescent="0.2">
      <c r="A46" s="422" t="s">
        <v>399</v>
      </c>
      <c r="B46" s="115">
        <v>159379</v>
      </c>
      <c r="C46" s="114">
        <v>79648</v>
      </c>
      <c r="D46" s="114">
        <v>79731</v>
      </c>
      <c r="E46" s="114">
        <v>106453</v>
      </c>
      <c r="F46" s="114">
        <v>52926</v>
      </c>
      <c r="G46" s="114">
        <v>16940</v>
      </c>
      <c r="H46" s="114">
        <v>53624</v>
      </c>
      <c r="I46" s="115">
        <v>37209</v>
      </c>
      <c r="J46" s="114">
        <v>23743</v>
      </c>
      <c r="K46" s="114">
        <v>13466</v>
      </c>
      <c r="L46" s="423">
        <v>14679</v>
      </c>
      <c r="M46" s="424">
        <v>14494</v>
      </c>
    </row>
    <row r="47" spans="1:13" ht="11.1" customHeight="1" x14ac:dyDescent="0.2">
      <c r="A47" s="422" t="s">
        <v>388</v>
      </c>
      <c r="B47" s="115">
        <v>161148</v>
      </c>
      <c r="C47" s="114">
        <v>80751</v>
      </c>
      <c r="D47" s="114">
        <v>80397</v>
      </c>
      <c r="E47" s="114">
        <v>106971</v>
      </c>
      <c r="F47" s="114">
        <v>54177</v>
      </c>
      <c r="G47" s="114">
        <v>16611</v>
      </c>
      <c r="H47" s="114">
        <v>54744</v>
      </c>
      <c r="I47" s="115">
        <v>39098</v>
      </c>
      <c r="J47" s="114">
        <v>24963</v>
      </c>
      <c r="K47" s="114">
        <v>14135</v>
      </c>
      <c r="L47" s="423">
        <v>14860</v>
      </c>
      <c r="M47" s="424">
        <v>13204</v>
      </c>
    </row>
    <row r="48" spans="1:13" ht="11.1" customHeight="1" x14ac:dyDescent="0.2">
      <c r="A48" s="422" t="s">
        <v>389</v>
      </c>
      <c r="B48" s="115">
        <v>164739</v>
      </c>
      <c r="C48" s="114">
        <v>82547</v>
      </c>
      <c r="D48" s="114">
        <v>82192</v>
      </c>
      <c r="E48" s="114">
        <v>109490</v>
      </c>
      <c r="F48" s="114">
        <v>55249</v>
      </c>
      <c r="G48" s="114">
        <v>18432</v>
      </c>
      <c r="H48" s="114">
        <v>55583</v>
      </c>
      <c r="I48" s="115">
        <v>38906</v>
      </c>
      <c r="J48" s="114">
        <v>24156</v>
      </c>
      <c r="K48" s="114">
        <v>14750</v>
      </c>
      <c r="L48" s="423">
        <v>18326</v>
      </c>
      <c r="M48" s="424">
        <v>15233</v>
      </c>
    </row>
    <row r="49" spans="1:17" s="110" customFormat="1" ht="11.1" customHeight="1" x14ac:dyDescent="0.2">
      <c r="A49" s="422" t="s">
        <v>390</v>
      </c>
      <c r="B49" s="115">
        <v>162225</v>
      </c>
      <c r="C49" s="114">
        <v>81181</v>
      </c>
      <c r="D49" s="114">
        <v>81044</v>
      </c>
      <c r="E49" s="114">
        <v>107270</v>
      </c>
      <c r="F49" s="114">
        <v>54955</v>
      </c>
      <c r="G49" s="114">
        <v>17580</v>
      </c>
      <c r="H49" s="114">
        <v>55129</v>
      </c>
      <c r="I49" s="115">
        <v>38300</v>
      </c>
      <c r="J49" s="114">
        <v>24038</v>
      </c>
      <c r="K49" s="114">
        <v>14262</v>
      </c>
      <c r="L49" s="423">
        <v>10870</v>
      </c>
      <c r="M49" s="424">
        <v>13550</v>
      </c>
    </row>
    <row r="50" spans="1:17" ht="15" customHeight="1" x14ac:dyDescent="0.2">
      <c r="A50" s="422" t="s">
        <v>400</v>
      </c>
      <c r="B50" s="143">
        <v>162030</v>
      </c>
      <c r="C50" s="144">
        <v>81112</v>
      </c>
      <c r="D50" s="144">
        <v>80918</v>
      </c>
      <c r="E50" s="144">
        <v>106985</v>
      </c>
      <c r="F50" s="144">
        <v>55045</v>
      </c>
      <c r="G50" s="144">
        <v>16957</v>
      </c>
      <c r="H50" s="144">
        <v>55525</v>
      </c>
      <c r="I50" s="143">
        <v>35983</v>
      </c>
      <c r="J50" s="144">
        <v>22410</v>
      </c>
      <c r="K50" s="144">
        <v>13573</v>
      </c>
      <c r="L50" s="426">
        <v>15506</v>
      </c>
      <c r="M50" s="427">
        <v>15738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1.6633308026778937</v>
      </c>
      <c r="C6" s="480">
        <f>'Tabelle 3.3'!J11</f>
        <v>-3.2949017710768902</v>
      </c>
      <c r="D6" s="481">
        <f t="shared" ref="D6:E9" si="0">IF(OR(AND(B6&gt;=-50,B6&lt;=50),ISNUMBER(B6)=FALSE),B6,"")</f>
        <v>1.6633308026778937</v>
      </c>
      <c r="E6" s="481">
        <f t="shared" si="0"/>
        <v>-3.2949017710768902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1.4830148993482757</v>
      </c>
      <c r="C7" s="480">
        <f>'Tabelle 3.1'!J23</f>
        <v>-3.0848062839072679</v>
      </c>
      <c r="D7" s="481">
        <f t="shared" si="0"/>
        <v>1.4830148993482757</v>
      </c>
      <c r="E7" s="481">
        <f>IF(OR(AND(C7&gt;=-50,C7&lt;=50),ISNUMBER(C7)=FALSE),C7,"")</f>
        <v>-3.0848062839072679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1.6633308026778937</v>
      </c>
      <c r="C14" s="480">
        <f>'Tabelle 3.3'!J11</f>
        <v>-3.2949017710768902</v>
      </c>
      <c r="D14" s="481">
        <f>IF(OR(AND(B14&gt;=-50,B14&lt;=50),ISNUMBER(B14)=FALSE),B14,"")</f>
        <v>1.6633308026778937</v>
      </c>
      <c r="E14" s="481">
        <f>IF(OR(AND(C14&gt;=-50,C14&lt;=50),ISNUMBER(C14)=FALSE),C14,"")</f>
        <v>-3.2949017710768902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-5.0196850393700787</v>
      </c>
      <c r="C15" s="480">
        <f>'Tabelle 3.3'!J12</f>
        <v>2.0547945205479454</v>
      </c>
      <c r="D15" s="481">
        <f t="shared" ref="D15:E45" si="3">IF(OR(AND(B15&gt;=-50,B15&lt;=50),ISNUMBER(B15)=FALSE),B15,"")</f>
        <v>-5.0196850393700787</v>
      </c>
      <c r="E15" s="481">
        <f t="shared" si="3"/>
        <v>2.0547945205479454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2.429969625379683</v>
      </c>
      <c r="C16" s="480">
        <f>'Tabelle 3.3'!J13</f>
        <v>-1.9900497512437811</v>
      </c>
      <c r="D16" s="481">
        <f t="shared" si="3"/>
        <v>2.429969625379683</v>
      </c>
      <c r="E16" s="481">
        <f t="shared" si="3"/>
        <v>-1.9900497512437811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0.79598689938228095</v>
      </c>
      <c r="C17" s="480">
        <f>'Tabelle 3.3'!J14</f>
        <v>-7.4288470815243608</v>
      </c>
      <c r="D17" s="481">
        <f t="shared" si="3"/>
        <v>0.79598689938228095</v>
      </c>
      <c r="E17" s="481">
        <f t="shared" si="3"/>
        <v>-7.4288470815243608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2.5431861804222651</v>
      </c>
      <c r="C18" s="480">
        <f>'Tabelle 3.3'!J15</f>
        <v>-10.989867498051442</v>
      </c>
      <c r="D18" s="481">
        <f t="shared" si="3"/>
        <v>2.5431861804222651</v>
      </c>
      <c r="E18" s="481">
        <f t="shared" si="3"/>
        <v>-10.989867498051442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0.17371601208459214</v>
      </c>
      <c r="C19" s="480">
        <f>'Tabelle 3.3'!J16</f>
        <v>-2.3102310231023102</v>
      </c>
      <c r="D19" s="481">
        <f t="shared" si="3"/>
        <v>0.17371601208459214</v>
      </c>
      <c r="E19" s="481">
        <f t="shared" si="3"/>
        <v>-2.3102310231023102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-1.6895874263261297</v>
      </c>
      <c r="C20" s="480">
        <f>'Tabelle 3.3'!J17</f>
        <v>0.54347826086956519</v>
      </c>
      <c r="D20" s="481">
        <f t="shared" si="3"/>
        <v>-1.6895874263261297</v>
      </c>
      <c r="E20" s="481">
        <f t="shared" si="3"/>
        <v>0.54347826086956519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0.6376811594202898</v>
      </c>
      <c r="C21" s="480">
        <f>'Tabelle 3.3'!J18</f>
        <v>-1.3274336283185841</v>
      </c>
      <c r="D21" s="481">
        <f t="shared" si="3"/>
        <v>0.6376811594202898</v>
      </c>
      <c r="E21" s="481">
        <f t="shared" si="3"/>
        <v>-1.3274336283185841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1.0426947007080025</v>
      </c>
      <c r="C22" s="480">
        <f>'Tabelle 3.3'!J19</f>
        <v>-3.2130860230757996</v>
      </c>
      <c r="D22" s="481">
        <f t="shared" si="3"/>
        <v>1.0426947007080025</v>
      </c>
      <c r="E22" s="481">
        <f t="shared" si="3"/>
        <v>-3.2130860230757996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1.1510791366906474</v>
      </c>
      <c r="C23" s="480">
        <f>'Tabelle 3.3'!J20</f>
        <v>0.96205237840726887</v>
      </c>
      <c r="D23" s="481">
        <f t="shared" si="3"/>
        <v>1.1510791366906474</v>
      </c>
      <c r="E23" s="481">
        <f t="shared" si="3"/>
        <v>0.96205237840726887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-0.82714740190880165</v>
      </c>
      <c r="C24" s="480">
        <f>'Tabelle 3.3'!J21</f>
        <v>-12.458471760797343</v>
      </c>
      <c r="D24" s="481">
        <f t="shared" si="3"/>
        <v>-0.82714740190880165</v>
      </c>
      <c r="E24" s="481">
        <f t="shared" si="3"/>
        <v>-12.458471760797343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3.7206037206037208</v>
      </c>
      <c r="C25" s="480">
        <f>'Tabelle 3.3'!J22</f>
        <v>9.7472924187725631</v>
      </c>
      <c r="D25" s="481">
        <f t="shared" si="3"/>
        <v>3.7206037206037208</v>
      </c>
      <c r="E25" s="481">
        <f t="shared" si="3"/>
        <v>9.7472924187725631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1.2075905692926969</v>
      </c>
      <c r="C26" s="480">
        <f>'Tabelle 3.3'!J23</f>
        <v>0.34722222222222221</v>
      </c>
      <c r="D26" s="481">
        <f t="shared" si="3"/>
        <v>1.2075905692926969</v>
      </c>
      <c r="E26" s="481">
        <f t="shared" si="3"/>
        <v>0.34722222222222221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-1.1216859279401767</v>
      </c>
      <c r="C27" s="480">
        <f>'Tabelle 3.3'!J24</f>
        <v>-1.3925925925925926</v>
      </c>
      <c r="D27" s="481">
        <f t="shared" si="3"/>
        <v>-1.1216859279401767</v>
      </c>
      <c r="E27" s="481">
        <f t="shared" si="3"/>
        <v>-1.3925925925925926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3.7528926451353253</v>
      </c>
      <c r="C28" s="480">
        <f>'Tabelle 3.3'!J25</f>
        <v>-2.5</v>
      </c>
      <c r="D28" s="481">
        <f t="shared" si="3"/>
        <v>3.7528926451353253</v>
      </c>
      <c r="E28" s="481">
        <f t="shared" si="3"/>
        <v>-2.5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5.8437686344663087</v>
      </c>
      <c r="C29" s="480">
        <f>'Tabelle 3.3'!J26</f>
        <v>1.0845986984815619</v>
      </c>
      <c r="D29" s="481">
        <f t="shared" si="3"/>
        <v>5.8437686344663087</v>
      </c>
      <c r="E29" s="481">
        <f t="shared" si="3"/>
        <v>1.0845986984815619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2.407075682937752</v>
      </c>
      <c r="C30" s="480">
        <f>'Tabelle 3.3'!J27</f>
        <v>-0.78431372549019607</v>
      </c>
      <c r="D30" s="481">
        <f t="shared" si="3"/>
        <v>2.407075682937752</v>
      </c>
      <c r="E30" s="481">
        <f t="shared" si="3"/>
        <v>-0.78431372549019607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6.1973018549747048</v>
      </c>
      <c r="C31" s="480">
        <f>'Tabelle 3.3'!J28</f>
        <v>-2.3001095290251916</v>
      </c>
      <c r="D31" s="481">
        <f t="shared" si="3"/>
        <v>6.1973018549747048</v>
      </c>
      <c r="E31" s="481">
        <f t="shared" si="3"/>
        <v>-2.3001095290251916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-3.62381363244176</v>
      </c>
      <c r="C32" s="480">
        <f>'Tabelle 3.3'!J29</f>
        <v>-4.193548387096774</v>
      </c>
      <c r="D32" s="481">
        <f t="shared" si="3"/>
        <v>-3.62381363244176</v>
      </c>
      <c r="E32" s="481">
        <f t="shared" si="3"/>
        <v>-4.193548387096774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10.839083018028044</v>
      </c>
      <c r="C33" s="480">
        <f>'Tabelle 3.3'!J30</f>
        <v>7.5543478260869561</v>
      </c>
      <c r="D33" s="481">
        <f t="shared" si="3"/>
        <v>10.839083018028044</v>
      </c>
      <c r="E33" s="481">
        <f t="shared" si="3"/>
        <v>7.5543478260869561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3.1446540880503147</v>
      </c>
      <c r="C34" s="480">
        <f>'Tabelle 3.3'!J31</f>
        <v>-2.9532800774630839</v>
      </c>
      <c r="D34" s="481">
        <f t="shared" si="3"/>
        <v>3.1446540880503147</v>
      </c>
      <c r="E34" s="481">
        <f t="shared" si="3"/>
        <v>-2.9532800774630839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-5.0196850393700787</v>
      </c>
      <c r="C37" s="480">
        <f>'Tabelle 3.3'!J34</f>
        <v>2.0547945205479454</v>
      </c>
      <c r="D37" s="481">
        <f t="shared" si="3"/>
        <v>-5.0196850393700787</v>
      </c>
      <c r="E37" s="481">
        <f t="shared" si="3"/>
        <v>2.0547945205479454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0.89333221316754885</v>
      </c>
      <c r="C38" s="480">
        <f>'Tabelle 3.3'!J35</f>
        <v>-5.0822561692126911</v>
      </c>
      <c r="D38" s="481">
        <f t="shared" si="3"/>
        <v>0.89333221316754885</v>
      </c>
      <c r="E38" s="481">
        <f t="shared" si="3"/>
        <v>-5.0822561692126911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1.9428953461826957</v>
      </c>
      <c r="C39" s="480">
        <f>'Tabelle 3.3'!J36</f>
        <v>-3.2059000602046961</v>
      </c>
      <c r="D39" s="481">
        <f t="shared" si="3"/>
        <v>1.9428953461826957</v>
      </c>
      <c r="E39" s="481">
        <f t="shared" si="3"/>
        <v>-3.2059000602046961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1.9428953461826957</v>
      </c>
      <c r="C45" s="480">
        <f>'Tabelle 3.3'!J36</f>
        <v>-3.2059000602046961</v>
      </c>
      <c r="D45" s="481">
        <f t="shared" si="3"/>
        <v>1.9428953461826957</v>
      </c>
      <c r="E45" s="481">
        <f t="shared" si="3"/>
        <v>-3.2059000602046961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141703</v>
      </c>
      <c r="C51" s="487">
        <v>25211</v>
      </c>
      <c r="D51" s="487">
        <v>10448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145365</v>
      </c>
      <c r="C52" s="487">
        <v>26399</v>
      </c>
      <c r="D52" s="487">
        <v>11084</v>
      </c>
      <c r="E52" s="488">
        <f t="shared" ref="E52:G70" si="11">IF($A$51=37802,IF(COUNTBLANK(B$51:B$70)&gt;0,#N/A,B52/B$51*100),IF(COUNTBLANK(B$51:B$75)&gt;0,#N/A,B52/B$51*100))</f>
        <v>102.58427838507301</v>
      </c>
      <c r="F52" s="488">
        <f t="shared" si="11"/>
        <v>104.71222878902067</v>
      </c>
      <c r="G52" s="488">
        <f t="shared" si="11"/>
        <v>106.08728943338438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147677</v>
      </c>
      <c r="C53" s="487">
        <v>25772</v>
      </c>
      <c r="D53" s="487">
        <v>11345</v>
      </c>
      <c r="E53" s="488">
        <f t="shared" si="11"/>
        <v>104.21585993239381</v>
      </c>
      <c r="F53" s="488">
        <f t="shared" si="11"/>
        <v>102.22521915037086</v>
      </c>
      <c r="G53" s="488">
        <f t="shared" si="11"/>
        <v>108.58537519142419</v>
      </c>
      <c r="H53" s="489">
        <f>IF(ISERROR(L53)=TRUE,IF(MONTH(A53)=MONTH(MAX(A$51:A$75)),A53,""),"")</f>
        <v>41883</v>
      </c>
      <c r="I53" s="488">
        <f t="shared" si="12"/>
        <v>104.21585993239381</v>
      </c>
      <c r="J53" s="488">
        <f t="shared" si="10"/>
        <v>102.22521915037086</v>
      </c>
      <c r="K53" s="488">
        <f t="shared" si="10"/>
        <v>108.58537519142419</v>
      </c>
      <c r="L53" s="488" t="e">
        <f t="shared" si="13"/>
        <v>#N/A</v>
      </c>
    </row>
    <row r="54" spans="1:14" ht="15" customHeight="1" x14ac:dyDescent="0.2">
      <c r="A54" s="490" t="s">
        <v>463</v>
      </c>
      <c r="B54" s="487">
        <v>143395</v>
      </c>
      <c r="C54" s="487">
        <v>25873</v>
      </c>
      <c r="D54" s="487">
        <v>10782</v>
      </c>
      <c r="E54" s="488">
        <f t="shared" si="11"/>
        <v>101.19404670331609</v>
      </c>
      <c r="F54" s="488">
        <f t="shared" si="11"/>
        <v>102.62583792788863</v>
      </c>
      <c r="G54" s="488">
        <f t="shared" si="11"/>
        <v>103.1967840735069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143793</v>
      </c>
      <c r="C55" s="487">
        <v>24436</v>
      </c>
      <c r="D55" s="487">
        <v>10498</v>
      </c>
      <c r="E55" s="488">
        <f t="shared" si="11"/>
        <v>101.47491584511266</v>
      </c>
      <c r="F55" s="488">
        <f t="shared" si="11"/>
        <v>96.925945023997457</v>
      </c>
      <c r="G55" s="488">
        <f t="shared" si="11"/>
        <v>100.47856049004594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147419</v>
      </c>
      <c r="C56" s="487">
        <v>25566</v>
      </c>
      <c r="D56" s="487">
        <v>11441</v>
      </c>
      <c r="E56" s="488">
        <f t="shared" si="11"/>
        <v>104.03378898117894</v>
      </c>
      <c r="F56" s="488">
        <f t="shared" si="11"/>
        <v>101.40811550513664</v>
      </c>
      <c r="G56" s="488">
        <f t="shared" si="11"/>
        <v>109.50421133231241</v>
      </c>
      <c r="H56" s="489" t="str">
        <f t="shared" si="14"/>
        <v/>
      </c>
      <c r="I56" s="488" t="str">
        <f t="shared" si="12"/>
        <v/>
      </c>
      <c r="J56" s="488" t="str">
        <f t="shared" si="10"/>
        <v/>
      </c>
      <c r="K56" s="488" t="str">
        <f t="shared" si="10"/>
        <v/>
      </c>
      <c r="L56" s="488" t="e">
        <f t="shared" si="13"/>
        <v>#N/A</v>
      </c>
    </row>
    <row r="57" spans="1:14" ht="15" customHeight="1" x14ac:dyDescent="0.2">
      <c r="A57" s="490">
        <v>42248</v>
      </c>
      <c r="B57" s="487">
        <v>150688</v>
      </c>
      <c r="C57" s="487">
        <v>25114</v>
      </c>
      <c r="D57" s="487">
        <v>11859</v>
      </c>
      <c r="E57" s="488">
        <f t="shared" si="11"/>
        <v>106.34072673126187</v>
      </c>
      <c r="F57" s="488">
        <f t="shared" si="11"/>
        <v>99.615247312680978</v>
      </c>
      <c r="G57" s="488">
        <f t="shared" si="11"/>
        <v>113.50497702909648</v>
      </c>
      <c r="H57" s="489">
        <f t="shared" si="14"/>
        <v>42248</v>
      </c>
      <c r="I57" s="488">
        <f t="shared" si="12"/>
        <v>106.34072673126187</v>
      </c>
      <c r="J57" s="488">
        <f t="shared" si="10"/>
        <v>99.615247312680978</v>
      </c>
      <c r="K57" s="488">
        <f t="shared" si="10"/>
        <v>113.50497702909648</v>
      </c>
      <c r="L57" s="488" t="e">
        <f t="shared" si="13"/>
        <v>#N/A</v>
      </c>
    </row>
    <row r="58" spans="1:14" ht="15" customHeight="1" x14ac:dyDescent="0.2">
      <c r="A58" s="490" t="s">
        <v>466</v>
      </c>
      <c r="B58" s="487">
        <v>147733</v>
      </c>
      <c r="C58" s="487">
        <v>25028</v>
      </c>
      <c r="D58" s="487">
        <v>11222</v>
      </c>
      <c r="E58" s="488">
        <f t="shared" si="11"/>
        <v>104.25537920862649</v>
      </c>
      <c r="F58" s="488">
        <f t="shared" si="11"/>
        <v>99.274126373408436</v>
      </c>
      <c r="G58" s="488">
        <f t="shared" si="11"/>
        <v>107.40811638591119</v>
      </c>
      <c r="H58" s="489" t="str">
        <f t="shared" si="14"/>
        <v/>
      </c>
      <c r="I58" s="488" t="str">
        <f t="shared" si="12"/>
        <v/>
      </c>
      <c r="J58" s="488" t="str">
        <f t="shared" si="10"/>
        <v/>
      </c>
      <c r="K58" s="488" t="str">
        <f t="shared" si="10"/>
        <v/>
      </c>
      <c r="L58" s="488" t="e">
        <f t="shared" si="13"/>
        <v>#N/A</v>
      </c>
    </row>
    <row r="59" spans="1:14" ht="15" customHeight="1" x14ac:dyDescent="0.2">
      <c r="A59" s="490" t="s">
        <v>467</v>
      </c>
      <c r="B59" s="487">
        <v>149195</v>
      </c>
      <c r="C59" s="487">
        <v>24801</v>
      </c>
      <c r="D59" s="487">
        <v>11293</v>
      </c>
      <c r="E59" s="488">
        <f t="shared" si="11"/>
        <v>105.28711459884406</v>
      </c>
      <c r="F59" s="488">
        <f t="shared" si="11"/>
        <v>98.373725754630911</v>
      </c>
      <c r="G59" s="488">
        <f t="shared" si="11"/>
        <v>108.08767228177642</v>
      </c>
      <c r="H59" s="489" t="str">
        <f t="shared" si="14"/>
        <v/>
      </c>
      <c r="I59" s="488" t="str">
        <f t="shared" si="12"/>
        <v/>
      </c>
      <c r="J59" s="488" t="str">
        <f t="shared" si="10"/>
        <v/>
      </c>
      <c r="K59" s="488" t="str">
        <f t="shared" si="10"/>
        <v/>
      </c>
      <c r="L59" s="488" t="e">
        <f t="shared" si="13"/>
        <v>#N/A</v>
      </c>
    </row>
    <row r="60" spans="1:14" ht="15" customHeight="1" x14ac:dyDescent="0.2">
      <c r="A60" s="490" t="s">
        <v>468</v>
      </c>
      <c r="B60" s="487">
        <v>151689</v>
      </c>
      <c r="C60" s="487">
        <v>25816</v>
      </c>
      <c r="D60" s="487">
        <v>11925</v>
      </c>
      <c r="E60" s="488">
        <f t="shared" si="11"/>
        <v>107.04713379392108</v>
      </c>
      <c r="F60" s="488">
        <f t="shared" si="11"/>
        <v>102.39974614255682</v>
      </c>
      <c r="G60" s="488">
        <f t="shared" si="11"/>
        <v>114.13667687595712</v>
      </c>
      <c r="H60" s="489" t="str">
        <f t="shared" si="14"/>
        <v/>
      </c>
      <c r="I60" s="488" t="str">
        <f t="shared" si="12"/>
        <v/>
      </c>
      <c r="J60" s="488" t="str">
        <f t="shared" si="10"/>
        <v/>
      </c>
      <c r="K60" s="488" t="str">
        <f t="shared" si="10"/>
        <v/>
      </c>
      <c r="L60" s="488" t="e">
        <f t="shared" si="13"/>
        <v>#N/A</v>
      </c>
    </row>
    <row r="61" spans="1:14" ht="15" customHeight="1" x14ac:dyDescent="0.2">
      <c r="A61" s="490">
        <v>42614</v>
      </c>
      <c r="B61" s="487">
        <v>155031</v>
      </c>
      <c r="C61" s="487">
        <v>24971</v>
      </c>
      <c r="D61" s="487">
        <v>12479</v>
      </c>
      <c r="E61" s="488">
        <f t="shared" si="11"/>
        <v>109.40558774337876</v>
      </c>
      <c r="F61" s="488">
        <f t="shared" si="11"/>
        <v>99.048034588076632</v>
      </c>
      <c r="G61" s="488">
        <f t="shared" si="11"/>
        <v>119.43912710566616</v>
      </c>
      <c r="H61" s="489">
        <f t="shared" si="14"/>
        <v>42614</v>
      </c>
      <c r="I61" s="488">
        <f t="shared" si="12"/>
        <v>109.40558774337876</v>
      </c>
      <c r="J61" s="488">
        <f t="shared" si="10"/>
        <v>99.048034588076632</v>
      </c>
      <c r="K61" s="488">
        <f t="shared" si="10"/>
        <v>119.43912710566616</v>
      </c>
      <c r="L61" s="488" t="e">
        <f t="shared" si="13"/>
        <v>#N/A</v>
      </c>
    </row>
    <row r="62" spans="1:14" ht="15" customHeight="1" x14ac:dyDescent="0.2">
      <c r="A62" s="490" t="s">
        <v>469</v>
      </c>
      <c r="B62" s="487">
        <v>151538</v>
      </c>
      <c r="C62" s="487">
        <v>24694</v>
      </c>
      <c r="D62" s="487">
        <v>12018</v>
      </c>
      <c r="E62" s="488">
        <f t="shared" si="11"/>
        <v>106.9405728883651</v>
      </c>
      <c r="F62" s="488">
        <f t="shared" si="11"/>
        <v>97.949307841815084</v>
      </c>
      <c r="G62" s="488">
        <f t="shared" si="11"/>
        <v>115.02679938744258</v>
      </c>
      <c r="H62" s="489" t="str">
        <f t="shared" si="14"/>
        <v/>
      </c>
      <c r="I62" s="488" t="str">
        <f t="shared" si="12"/>
        <v/>
      </c>
      <c r="J62" s="488" t="str">
        <f t="shared" si="10"/>
        <v/>
      </c>
      <c r="K62" s="488" t="str">
        <f t="shared" si="10"/>
        <v/>
      </c>
      <c r="L62" s="488" t="e">
        <f t="shared" si="13"/>
        <v>#N/A</v>
      </c>
    </row>
    <row r="63" spans="1:14" ht="15" customHeight="1" x14ac:dyDescent="0.2">
      <c r="A63" s="490" t="s">
        <v>470</v>
      </c>
      <c r="B63" s="487">
        <v>151798</v>
      </c>
      <c r="C63" s="487">
        <v>24043</v>
      </c>
      <c r="D63" s="487">
        <v>11884</v>
      </c>
      <c r="E63" s="488">
        <f t="shared" si="11"/>
        <v>107.12405524230255</v>
      </c>
      <c r="F63" s="488">
        <f t="shared" si="11"/>
        <v>95.367101661972953</v>
      </c>
      <c r="G63" s="488">
        <f t="shared" si="11"/>
        <v>113.74425727411945</v>
      </c>
      <c r="H63" s="489" t="str">
        <f t="shared" si="14"/>
        <v/>
      </c>
      <c r="I63" s="488" t="str">
        <f t="shared" si="12"/>
        <v/>
      </c>
      <c r="J63" s="488" t="str">
        <f t="shared" si="10"/>
        <v/>
      </c>
      <c r="K63" s="488" t="str">
        <f t="shared" si="10"/>
        <v/>
      </c>
      <c r="L63" s="488" t="e">
        <f t="shared" si="13"/>
        <v>#N/A</v>
      </c>
    </row>
    <row r="64" spans="1:14" ht="15" customHeight="1" x14ac:dyDescent="0.2">
      <c r="A64" s="490" t="s">
        <v>471</v>
      </c>
      <c r="B64" s="487">
        <v>155300</v>
      </c>
      <c r="C64" s="487">
        <v>25215</v>
      </c>
      <c r="D64" s="487">
        <v>12764</v>
      </c>
      <c r="E64" s="488">
        <f t="shared" si="11"/>
        <v>109.5954214095679</v>
      </c>
      <c r="F64" s="488">
        <f t="shared" si="11"/>
        <v>100.01586609019873</v>
      </c>
      <c r="G64" s="488">
        <f t="shared" si="11"/>
        <v>122.16692189892801</v>
      </c>
      <c r="H64" s="489" t="str">
        <f t="shared" si="14"/>
        <v/>
      </c>
      <c r="I64" s="488" t="str">
        <f t="shared" si="12"/>
        <v/>
      </c>
      <c r="J64" s="488" t="str">
        <f t="shared" si="10"/>
        <v/>
      </c>
      <c r="K64" s="488" t="str">
        <f t="shared" si="10"/>
        <v/>
      </c>
      <c r="L64" s="488" t="e">
        <f t="shared" si="13"/>
        <v>#N/A</v>
      </c>
    </row>
    <row r="65" spans="1:12" ht="15" customHeight="1" x14ac:dyDescent="0.2">
      <c r="A65" s="490">
        <v>42979</v>
      </c>
      <c r="B65" s="487">
        <v>157993</v>
      </c>
      <c r="C65" s="487">
        <v>24914</v>
      </c>
      <c r="D65" s="487">
        <v>13246</v>
      </c>
      <c r="E65" s="488">
        <f t="shared" si="11"/>
        <v>111.49587517554322</v>
      </c>
      <c r="F65" s="488">
        <f t="shared" si="11"/>
        <v>98.821942802744829</v>
      </c>
      <c r="G65" s="488">
        <f t="shared" si="11"/>
        <v>126.78024502297089</v>
      </c>
      <c r="H65" s="489">
        <f t="shared" si="14"/>
        <v>42979</v>
      </c>
      <c r="I65" s="488">
        <f t="shared" si="12"/>
        <v>111.49587517554322</v>
      </c>
      <c r="J65" s="488">
        <f t="shared" si="10"/>
        <v>98.821942802744829</v>
      </c>
      <c r="K65" s="488">
        <f t="shared" si="10"/>
        <v>126.78024502297089</v>
      </c>
      <c r="L65" s="488" t="e">
        <f t="shared" si="13"/>
        <v>#N/A</v>
      </c>
    </row>
    <row r="66" spans="1:12" ht="15" customHeight="1" x14ac:dyDescent="0.2">
      <c r="A66" s="490" t="s">
        <v>472</v>
      </c>
      <c r="B66" s="487">
        <v>155186</v>
      </c>
      <c r="C66" s="487">
        <v>24684</v>
      </c>
      <c r="D66" s="487">
        <v>12885</v>
      </c>
      <c r="E66" s="488">
        <f t="shared" si="11"/>
        <v>109.51497145437995</v>
      </c>
      <c r="F66" s="488">
        <f t="shared" si="11"/>
        <v>97.909642616318266</v>
      </c>
      <c r="G66" s="488">
        <f t="shared" si="11"/>
        <v>123.32503828483921</v>
      </c>
      <c r="H66" s="489" t="str">
        <f t="shared" si="14"/>
        <v/>
      </c>
      <c r="I66" s="488" t="str">
        <f t="shared" si="12"/>
        <v/>
      </c>
      <c r="J66" s="488" t="str">
        <f t="shared" si="10"/>
        <v/>
      </c>
      <c r="K66" s="488" t="str">
        <f t="shared" si="10"/>
        <v/>
      </c>
      <c r="L66" s="488" t="e">
        <f t="shared" si="13"/>
        <v>#N/A</v>
      </c>
    </row>
    <row r="67" spans="1:12" ht="15" customHeight="1" x14ac:dyDescent="0.2">
      <c r="A67" s="490" t="s">
        <v>473</v>
      </c>
      <c r="B67" s="487">
        <v>155988</v>
      </c>
      <c r="C67" s="487">
        <v>24205</v>
      </c>
      <c r="D67" s="487">
        <v>12781</v>
      </c>
      <c r="E67" s="488">
        <f t="shared" si="11"/>
        <v>110.08094394614088</v>
      </c>
      <c r="F67" s="488">
        <f t="shared" si="11"/>
        <v>96.009678315021219</v>
      </c>
      <c r="G67" s="488">
        <f t="shared" si="11"/>
        <v>122.32963246554365</v>
      </c>
      <c r="H67" s="489" t="str">
        <f t="shared" si="14"/>
        <v/>
      </c>
      <c r="I67" s="488" t="str">
        <f t="shared" si="12"/>
        <v/>
      </c>
      <c r="J67" s="488" t="str">
        <f t="shared" si="12"/>
        <v/>
      </c>
      <c r="K67" s="488" t="str">
        <f t="shared" si="12"/>
        <v/>
      </c>
      <c r="L67" s="488" t="e">
        <f t="shared" si="13"/>
        <v>#N/A</v>
      </c>
    </row>
    <row r="68" spans="1:12" ht="15" customHeight="1" x14ac:dyDescent="0.2">
      <c r="A68" s="490" t="s">
        <v>474</v>
      </c>
      <c r="B68" s="487">
        <v>158834</v>
      </c>
      <c r="C68" s="487">
        <v>25402</v>
      </c>
      <c r="D68" s="487">
        <v>13681</v>
      </c>
      <c r="E68" s="488">
        <f t="shared" si="11"/>
        <v>112.08937002039477</v>
      </c>
      <c r="F68" s="488">
        <f t="shared" si="11"/>
        <v>100.75760580698901</v>
      </c>
      <c r="G68" s="488">
        <f t="shared" si="11"/>
        <v>130.94372128637059</v>
      </c>
      <c r="H68" s="489" t="str">
        <f t="shared" si="14"/>
        <v/>
      </c>
      <c r="I68" s="488" t="str">
        <f t="shared" si="12"/>
        <v/>
      </c>
      <c r="J68" s="488" t="str">
        <f t="shared" si="12"/>
        <v/>
      </c>
      <c r="K68" s="488" t="str">
        <f t="shared" si="12"/>
        <v/>
      </c>
      <c r="L68" s="488" t="e">
        <f t="shared" si="13"/>
        <v>#N/A</v>
      </c>
    </row>
    <row r="69" spans="1:12" ht="15" customHeight="1" x14ac:dyDescent="0.2">
      <c r="A69" s="490">
        <v>43344</v>
      </c>
      <c r="B69" s="487">
        <v>162057</v>
      </c>
      <c r="C69" s="487">
        <v>24684</v>
      </c>
      <c r="D69" s="487">
        <v>14136</v>
      </c>
      <c r="E69" s="488">
        <f t="shared" si="11"/>
        <v>114.36384550785799</v>
      </c>
      <c r="F69" s="488">
        <f t="shared" si="11"/>
        <v>97.909642616318266</v>
      </c>
      <c r="G69" s="488">
        <f t="shared" si="11"/>
        <v>135.29862174578867</v>
      </c>
      <c r="H69" s="489">
        <f t="shared" si="14"/>
        <v>43344</v>
      </c>
      <c r="I69" s="488">
        <f t="shared" si="12"/>
        <v>114.36384550785799</v>
      </c>
      <c r="J69" s="488">
        <f t="shared" si="12"/>
        <v>97.909642616318266</v>
      </c>
      <c r="K69" s="488">
        <f t="shared" si="12"/>
        <v>135.29862174578867</v>
      </c>
      <c r="L69" s="488" t="e">
        <f t="shared" si="13"/>
        <v>#N/A</v>
      </c>
    </row>
    <row r="70" spans="1:12" ht="15" customHeight="1" x14ac:dyDescent="0.2">
      <c r="A70" s="490" t="s">
        <v>475</v>
      </c>
      <c r="B70" s="487">
        <v>159196</v>
      </c>
      <c r="C70" s="487">
        <v>24362</v>
      </c>
      <c r="D70" s="487">
        <v>13647</v>
      </c>
      <c r="E70" s="488">
        <f t="shared" si="11"/>
        <v>112.34483391318462</v>
      </c>
      <c r="F70" s="488">
        <f t="shared" si="11"/>
        <v>96.632422355321097</v>
      </c>
      <c r="G70" s="488">
        <f t="shared" si="11"/>
        <v>130.61830015313936</v>
      </c>
      <c r="H70" s="489" t="str">
        <f t="shared" si="14"/>
        <v/>
      </c>
      <c r="I70" s="488" t="str">
        <f t="shared" si="12"/>
        <v/>
      </c>
      <c r="J70" s="488" t="str">
        <f t="shared" si="12"/>
        <v/>
      </c>
      <c r="K70" s="488" t="str">
        <f t="shared" si="12"/>
        <v/>
      </c>
      <c r="L70" s="488" t="e">
        <f t="shared" si="13"/>
        <v>#N/A</v>
      </c>
    </row>
    <row r="71" spans="1:12" ht="15" customHeight="1" x14ac:dyDescent="0.2">
      <c r="A71" s="490" t="s">
        <v>476</v>
      </c>
      <c r="B71" s="487">
        <v>159379</v>
      </c>
      <c r="C71" s="487">
        <v>23743</v>
      </c>
      <c r="D71" s="487">
        <v>13466</v>
      </c>
      <c r="E71" s="491">
        <f t="shared" ref="E71:G75" si="15">IF($A$51=37802,IF(COUNTBLANK(B$51:B$70)&gt;0,#N/A,IF(ISBLANK(B71)=FALSE,B71/B$51*100,#N/A)),IF(COUNTBLANK(B$51:B$75)&gt;0,#N/A,B71/B$51*100))</f>
        <v>112.47397726230216</v>
      </c>
      <c r="F71" s="491">
        <f t="shared" si="15"/>
        <v>94.177144897068743</v>
      </c>
      <c r="G71" s="491">
        <f t="shared" si="15"/>
        <v>128.88591117917306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161148</v>
      </c>
      <c r="C72" s="487">
        <v>24963</v>
      </c>
      <c r="D72" s="487">
        <v>14135</v>
      </c>
      <c r="E72" s="491">
        <f t="shared" si="15"/>
        <v>113.72236297043816</v>
      </c>
      <c r="F72" s="491">
        <f t="shared" si="15"/>
        <v>99.016302407679191</v>
      </c>
      <c r="G72" s="491">
        <f t="shared" si="15"/>
        <v>135.28905053598774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164739</v>
      </c>
      <c r="C73" s="487">
        <v>24156</v>
      </c>
      <c r="D73" s="487">
        <v>14750</v>
      </c>
      <c r="E73" s="491">
        <f t="shared" si="15"/>
        <v>116.25653655885901</v>
      </c>
      <c r="F73" s="491">
        <f t="shared" si="15"/>
        <v>95.815318710086871</v>
      </c>
      <c r="G73" s="491">
        <f t="shared" si="15"/>
        <v>141.17534456355284</v>
      </c>
      <c r="H73" s="492">
        <f>IF(A$51=37802,IF(ISERROR(L73)=TRUE,IF(ISBLANK(A73)=FALSE,IF(MONTH(A73)=MONTH(MAX(A$51:A$75)),A73,""),""),""),IF(ISERROR(L73)=TRUE,IF(MONTH(A73)=MONTH(MAX(A$51:A$75)),A73,""),""))</f>
        <v>43709</v>
      </c>
      <c r="I73" s="488">
        <f t="shared" si="12"/>
        <v>116.25653655885901</v>
      </c>
      <c r="J73" s="488">
        <f t="shared" si="12"/>
        <v>95.815318710086871</v>
      </c>
      <c r="K73" s="488">
        <f t="shared" si="12"/>
        <v>141.17534456355284</v>
      </c>
      <c r="L73" s="488" t="e">
        <f t="shared" si="13"/>
        <v>#N/A</v>
      </c>
    </row>
    <row r="74" spans="1:12" ht="15" customHeight="1" x14ac:dyDescent="0.2">
      <c r="A74" s="490" t="s">
        <v>478</v>
      </c>
      <c r="B74" s="487">
        <v>162225</v>
      </c>
      <c r="C74" s="487">
        <v>24038</v>
      </c>
      <c r="D74" s="487">
        <v>14262</v>
      </c>
      <c r="E74" s="491">
        <f t="shared" si="15"/>
        <v>114.48240333655603</v>
      </c>
      <c r="F74" s="491">
        <f t="shared" si="15"/>
        <v>95.34726904922455</v>
      </c>
      <c r="G74" s="491">
        <f t="shared" si="15"/>
        <v>136.50459418070443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162030</v>
      </c>
      <c r="C75" s="493">
        <v>22410</v>
      </c>
      <c r="D75" s="493">
        <v>13573</v>
      </c>
      <c r="E75" s="491">
        <f t="shared" si="15"/>
        <v>114.34479157110293</v>
      </c>
      <c r="F75" s="491">
        <f t="shared" si="15"/>
        <v>88.889770338344377</v>
      </c>
      <c r="G75" s="491">
        <f t="shared" si="15"/>
        <v>129.91003062787138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116.25653655885901</v>
      </c>
      <c r="J77" s="488">
        <f>IF(J75&lt;&gt;"",J75,IF(J74&lt;&gt;"",J74,IF(J73&lt;&gt;"",J73,IF(J72&lt;&gt;"",J72,IF(J71&lt;&gt;"",J71,IF(J70&lt;&gt;"",J70,""))))))</f>
        <v>95.815318710086871</v>
      </c>
      <c r="K77" s="488">
        <f>IF(K75&lt;&gt;"",K75,IF(K74&lt;&gt;"",K74,IF(K73&lt;&gt;"",K73,IF(K72&lt;&gt;"",K72,IF(K71&lt;&gt;"",K71,IF(K70&lt;&gt;"",K70,""))))))</f>
        <v>141.17534456355284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+16,3%</v>
      </c>
      <c r="J79" s="488" t="str">
        <f>"GeB - ausschließlich: "&amp;IF(J77&gt;100,"+","")&amp;TEXT(J77-100,"0,0")&amp;"%"</f>
        <v>GeB - ausschließlich: -4,2%</v>
      </c>
      <c r="K79" s="488" t="str">
        <f>"GeB - im Nebenjob: "&amp;IF(K77&gt;100,"+","")&amp;TEXT(K77-100,"0,0")&amp;"%"</f>
        <v>GeB - im Nebenjob: +41,2%</v>
      </c>
    </row>
    <row r="81" spans="9:9" ht="15" customHeight="1" x14ac:dyDescent="0.2">
      <c r="I81" s="488" t="str">
        <f>IF(ISERROR(HLOOKUP(1,I$78:K$79,2,FALSE)),"",HLOOKUP(1,I$78:K$79,2,FALSE))</f>
        <v>GeB - im Nebenjob: +41,2%</v>
      </c>
    </row>
    <row r="82" spans="9:9" ht="15" customHeight="1" x14ac:dyDescent="0.2">
      <c r="I82" s="488" t="str">
        <f>IF(ISERROR(HLOOKUP(2,I$78:K$79,2,FALSE)),"",HLOOKUP(2,I$78:K$79,2,FALSE))</f>
        <v>SvB: +16,3%</v>
      </c>
    </row>
    <row r="83" spans="9:9" ht="15" customHeight="1" x14ac:dyDescent="0.2">
      <c r="I83" s="488" t="str">
        <f>IF(ISERROR(HLOOKUP(3,I$78:K$79,2,FALSE)),"",HLOOKUP(3,I$78:K$79,2,FALSE))</f>
        <v>GeB - ausschließlich: -4,2%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162030</v>
      </c>
      <c r="E12" s="114">
        <v>162225</v>
      </c>
      <c r="F12" s="114">
        <v>164739</v>
      </c>
      <c r="G12" s="114">
        <v>161148</v>
      </c>
      <c r="H12" s="114">
        <v>159379</v>
      </c>
      <c r="I12" s="115">
        <v>2651</v>
      </c>
      <c r="J12" s="116">
        <v>1.6633308026778937</v>
      </c>
      <c r="N12" s="117"/>
    </row>
    <row r="13" spans="1:15" s="110" customFormat="1" ht="13.5" customHeight="1" x14ac:dyDescent="0.2">
      <c r="A13" s="118" t="s">
        <v>105</v>
      </c>
      <c r="B13" s="119" t="s">
        <v>106</v>
      </c>
      <c r="C13" s="113">
        <v>50.059865457014133</v>
      </c>
      <c r="D13" s="114">
        <v>81112</v>
      </c>
      <c r="E13" s="114">
        <v>81181</v>
      </c>
      <c r="F13" s="114">
        <v>82547</v>
      </c>
      <c r="G13" s="114">
        <v>80751</v>
      </c>
      <c r="H13" s="114">
        <v>79648</v>
      </c>
      <c r="I13" s="115">
        <v>1464</v>
      </c>
      <c r="J13" s="116">
        <v>1.8380875853756529</v>
      </c>
    </row>
    <row r="14" spans="1:15" s="110" customFormat="1" ht="13.5" customHeight="1" x14ac:dyDescent="0.2">
      <c r="A14" s="120"/>
      <c r="B14" s="119" t="s">
        <v>107</v>
      </c>
      <c r="C14" s="113">
        <v>49.940134542985867</v>
      </c>
      <c r="D14" s="114">
        <v>80918</v>
      </c>
      <c r="E14" s="114">
        <v>81044</v>
      </c>
      <c r="F14" s="114">
        <v>82192</v>
      </c>
      <c r="G14" s="114">
        <v>80397</v>
      </c>
      <c r="H14" s="114">
        <v>79731</v>
      </c>
      <c r="I14" s="115">
        <v>1187</v>
      </c>
      <c r="J14" s="116">
        <v>1.4887559418544858</v>
      </c>
    </row>
    <row r="15" spans="1:15" s="110" customFormat="1" ht="13.5" customHeight="1" x14ac:dyDescent="0.2">
      <c r="A15" s="118" t="s">
        <v>105</v>
      </c>
      <c r="B15" s="121" t="s">
        <v>108</v>
      </c>
      <c r="C15" s="113">
        <v>10.465345923594397</v>
      </c>
      <c r="D15" s="114">
        <v>16957</v>
      </c>
      <c r="E15" s="114">
        <v>17580</v>
      </c>
      <c r="F15" s="114">
        <v>18432</v>
      </c>
      <c r="G15" s="114">
        <v>16611</v>
      </c>
      <c r="H15" s="114">
        <v>16940</v>
      </c>
      <c r="I15" s="115">
        <v>17</v>
      </c>
      <c r="J15" s="116">
        <v>0.10035419126328217</v>
      </c>
    </row>
    <row r="16" spans="1:15" s="110" customFormat="1" ht="13.5" customHeight="1" x14ac:dyDescent="0.2">
      <c r="A16" s="118"/>
      <c r="B16" s="121" t="s">
        <v>109</v>
      </c>
      <c r="C16" s="113">
        <v>68.188607048077515</v>
      </c>
      <c r="D16" s="114">
        <v>110486</v>
      </c>
      <c r="E16" s="114">
        <v>110482</v>
      </c>
      <c r="F16" s="114">
        <v>112063</v>
      </c>
      <c r="G16" s="114">
        <v>111089</v>
      </c>
      <c r="H16" s="114">
        <v>110051</v>
      </c>
      <c r="I16" s="115">
        <v>435</v>
      </c>
      <c r="J16" s="116">
        <v>0.39527128331409983</v>
      </c>
    </row>
    <row r="17" spans="1:10" s="110" customFormat="1" ht="13.5" customHeight="1" x14ac:dyDescent="0.2">
      <c r="A17" s="118"/>
      <c r="B17" s="121" t="s">
        <v>110</v>
      </c>
      <c r="C17" s="113">
        <v>20.062951305313831</v>
      </c>
      <c r="D17" s="114">
        <v>32508</v>
      </c>
      <c r="E17" s="114">
        <v>32076</v>
      </c>
      <c r="F17" s="114">
        <v>32113</v>
      </c>
      <c r="G17" s="114">
        <v>31407</v>
      </c>
      <c r="H17" s="114">
        <v>30467</v>
      </c>
      <c r="I17" s="115">
        <v>2041</v>
      </c>
      <c r="J17" s="116">
        <v>6.6990514326976731</v>
      </c>
    </row>
    <row r="18" spans="1:10" s="110" customFormat="1" ht="13.5" customHeight="1" x14ac:dyDescent="0.2">
      <c r="A18" s="120"/>
      <c r="B18" s="121" t="s">
        <v>111</v>
      </c>
      <c r="C18" s="113">
        <v>1.2830957230142566</v>
      </c>
      <c r="D18" s="114">
        <v>2079</v>
      </c>
      <c r="E18" s="114">
        <v>2087</v>
      </c>
      <c r="F18" s="114">
        <v>2131</v>
      </c>
      <c r="G18" s="114">
        <v>2041</v>
      </c>
      <c r="H18" s="114">
        <v>1921</v>
      </c>
      <c r="I18" s="115">
        <v>158</v>
      </c>
      <c r="J18" s="116">
        <v>8.2248828735033843</v>
      </c>
    </row>
    <row r="19" spans="1:10" s="110" customFormat="1" ht="13.5" customHeight="1" x14ac:dyDescent="0.2">
      <c r="A19" s="120"/>
      <c r="B19" s="121" t="s">
        <v>112</v>
      </c>
      <c r="C19" s="113">
        <v>0.33450595568721841</v>
      </c>
      <c r="D19" s="114">
        <v>542</v>
      </c>
      <c r="E19" s="114">
        <v>548</v>
      </c>
      <c r="F19" s="114">
        <v>595</v>
      </c>
      <c r="G19" s="114">
        <v>506</v>
      </c>
      <c r="H19" s="114">
        <v>481</v>
      </c>
      <c r="I19" s="115">
        <v>61</v>
      </c>
      <c r="J19" s="116">
        <v>12.681912681912682</v>
      </c>
    </row>
    <row r="20" spans="1:10" s="110" customFormat="1" ht="13.5" customHeight="1" x14ac:dyDescent="0.2">
      <c r="A20" s="118" t="s">
        <v>113</v>
      </c>
      <c r="B20" s="122" t="s">
        <v>114</v>
      </c>
      <c r="C20" s="113">
        <v>66.027896068629261</v>
      </c>
      <c r="D20" s="114">
        <v>106985</v>
      </c>
      <c r="E20" s="114">
        <v>107270</v>
      </c>
      <c r="F20" s="114">
        <v>109490</v>
      </c>
      <c r="G20" s="114">
        <v>106971</v>
      </c>
      <c r="H20" s="114">
        <v>106453</v>
      </c>
      <c r="I20" s="115">
        <v>532</v>
      </c>
      <c r="J20" s="116">
        <v>0.49975106384977408</v>
      </c>
    </row>
    <row r="21" spans="1:10" s="110" customFormat="1" ht="13.5" customHeight="1" x14ac:dyDescent="0.2">
      <c r="A21" s="120"/>
      <c r="B21" s="122" t="s">
        <v>115</v>
      </c>
      <c r="C21" s="113">
        <v>33.972103931370732</v>
      </c>
      <c r="D21" s="114">
        <v>55045</v>
      </c>
      <c r="E21" s="114">
        <v>54955</v>
      </c>
      <c r="F21" s="114">
        <v>55249</v>
      </c>
      <c r="G21" s="114">
        <v>54177</v>
      </c>
      <c r="H21" s="114">
        <v>52926</v>
      </c>
      <c r="I21" s="115">
        <v>2119</v>
      </c>
      <c r="J21" s="116">
        <v>4.0037032838302533</v>
      </c>
    </row>
    <row r="22" spans="1:10" s="110" customFormat="1" ht="13.5" customHeight="1" x14ac:dyDescent="0.2">
      <c r="A22" s="118" t="s">
        <v>113</v>
      </c>
      <c r="B22" s="122" t="s">
        <v>116</v>
      </c>
      <c r="C22" s="113">
        <v>91.360859100166635</v>
      </c>
      <c r="D22" s="114">
        <v>148032</v>
      </c>
      <c r="E22" s="114">
        <v>148669</v>
      </c>
      <c r="F22" s="114">
        <v>150573</v>
      </c>
      <c r="G22" s="114">
        <v>147282</v>
      </c>
      <c r="H22" s="114">
        <v>146475</v>
      </c>
      <c r="I22" s="115">
        <v>1557</v>
      </c>
      <c r="J22" s="116">
        <v>1.0629800307219661</v>
      </c>
    </row>
    <row r="23" spans="1:10" s="110" customFormat="1" ht="13.5" customHeight="1" x14ac:dyDescent="0.2">
      <c r="A23" s="123"/>
      <c r="B23" s="124" t="s">
        <v>117</v>
      </c>
      <c r="C23" s="125">
        <v>8.5977905326174167</v>
      </c>
      <c r="D23" s="114">
        <v>13931</v>
      </c>
      <c r="E23" s="114">
        <v>13487</v>
      </c>
      <c r="F23" s="114">
        <v>14095</v>
      </c>
      <c r="G23" s="114">
        <v>13802</v>
      </c>
      <c r="H23" s="114">
        <v>12839</v>
      </c>
      <c r="I23" s="115">
        <v>1092</v>
      </c>
      <c r="J23" s="116">
        <v>8.5053353064880444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35983</v>
      </c>
      <c r="E26" s="114">
        <v>38300</v>
      </c>
      <c r="F26" s="114">
        <v>38906</v>
      </c>
      <c r="G26" s="114">
        <v>39098</v>
      </c>
      <c r="H26" s="140">
        <v>37209</v>
      </c>
      <c r="I26" s="115">
        <v>-1226</v>
      </c>
      <c r="J26" s="116">
        <v>-3.2949017710768902</v>
      </c>
    </row>
    <row r="27" spans="1:10" s="110" customFormat="1" ht="13.5" customHeight="1" x14ac:dyDescent="0.2">
      <c r="A27" s="118" t="s">
        <v>105</v>
      </c>
      <c r="B27" s="119" t="s">
        <v>106</v>
      </c>
      <c r="C27" s="113">
        <v>42.717394325097963</v>
      </c>
      <c r="D27" s="115">
        <v>15371</v>
      </c>
      <c r="E27" s="114">
        <v>16231</v>
      </c>
      <c r="F27" s="114">
        <v>16462</v>
      </c>
      <c r="G27" s="114">
        <v>16492</v>
      </c>
      <c r="H27" s="140">
        <v>15675</v>
      </c>
      <c r="I27" s="115">
        <v>-304</v>
      </c>
      <c r="J27" s="116">
        <v>-1.9393939393939394</v>
      </c>
    </row>
    <row r="28" spans="1:10" s="110" customFormat="1" ht="13.5" customHeight="1" x14ac:dyDescent="0.2">
      <c r="A28" s="120"/>
      <c r="B28" s="119" t="s">
        <v>107</v>
      </c>
      <c r="C28" s="113">
        <v>57.282605674902037</v>
      </c>
      <c r="D28" s="115">
        <v>20612</v>
      </c>
      <c r="E28" s="114">
        <v>22069</v>
      </c>
      <c r="F28" s="114">
        <v>22444</v>
      </c>
      <c r="G28" s="114">
        <v>22606</v>
      </c>
      <c r="H28" s="140">
        <v>21534</v>
      </c>
      <c r="I28" s="115">
        <v>-922</v>
      </c>
      <c r="J28" s="116">
        <v>-4.2816011888176835</v>
      </c>
    </row>
    <row r="29" spans="1:10" s="110" customFormat="1" ht="13.5" customHeight="1" x14ac:dyDescent="0.2">
      <c r="A29" s="118" t="s">
        <v>105</v>
      </c>
      <c r="B29" s="121" t="s">
        <v>108</v>
      </c>
      <c r="C29" s="113">
        <v>18.555984770586111</v>
      </c>
      <c r="D29" s="115">
        <v>6677</v>
      </c>
      <c r="E29" s="114">
        <v>7312</v>
      </c>
      <c r="F29" s="114">
        <v>7368</v>
      </c>
      <c r="G29" s="114">
        <v>7807</v>
      </c>
      <c r="H29" s="140">
        <v>6947</v>
      </c>
      <c r="I29" s="115">
        <v>-270</v>
      </c>
      <c r="J29" s="116">
        <v>-3.8865697423348209</v>
      </c>
    </row>
    <row r="30" spans="1:10" s="110" customFormat="1" ht="13.5" customHeight="1" x14ac:dyDescent="0.2">
      <c r="A30" s="118"/>
      <c r="B30" s="121" t="s">
        <v>109</v>
      </c>
      <c r="C30" s="113">
        <v>46.096767918183588</v>
      </c>
      <c r="D30" s="115">
        <v>16587</v>
      </c>
      <c r="E30" s="114">
        <v>17797</v>
      </c>
      <c r="F30" s="114">
        <v>18049</v>
      </c>
      <c r="G30" s="114">
        <v>17952</v>
      </c>
      <c r="H30" s="140">
        <v>17424</v>
      </c>
      <c r="I30" s="115">
        <v>-837</v>
      </c>
      <c r="J30" s="116">
        <v>-4.803719008264463</v>
      </c>
    </row>
    <row r="31" spans="1:10" s="110" customFormat="1" ht="13.5" customHeight="1" x14ac:dyDescent="0.2">
      <c r="A31" s="118"/>
      <c r="B31" s="121" t="s">
        <v>110</v>
      </c>
      <c r="C31" s="113">
        <v>18.861684684434316</v>
      </c>
      <c r="D31" s="115">
        <v>6787</v>
      </c>
      <c r="E31" s="114">
        <v>7035</v>
      </c>
      <c r="F31" s="114">
        <v>7151</v>
      </c>
      <c r="G31" s="114">
        <v>7111</v>
      </c>
      <c r="H31" s="140">
        <v>6947</v>
      </c>
      <c r="I31" s="115">
        <v>-160</v>
      </c>
      <c r="J31" s="116">
        <v>-2.3031524399021159</v>
      </c>
    </row>
    <row r="32" spans="1:10" s="110" customFormat="1" ht="13.5" customHeight="1" x14ac:dyDescent="0.2">
      <c r="A32" s="120"/>
      <c r="B32" s="121" t="s">
        <v>111</v>
      </c>
      <c r="C32" s="113">
        <v>16.482783536670095</v>
      </c>
      <c r="D32" s="115">
        <v>5931</v>
      </c>
      <c r="E32" s="114">
        <v>6156</v>
      </c>
      <c r="F32" s="114">
        <v>6338</v>
      </c>
      <c r="G32" s="114">
        <v>6228</v>
      </c>
      <c r="H32" s="140">
        <v>5891</v>
      </c>
      <c r="I32" s="115">
        <v>40</v>
      </c>
      <c r="J32" s="116">
        <v>0.67900186725513501</v>
      </c>
    </row>
    <row r="33" spans="1:10" s="110" customFormat="1" ht="13.5" customHeight="1" x14ac:dyDescent="0.2">
      <c r="A33" s="120"/>
      <c r="B33" s="121" t="s">
        <v>112</v>
      </c>
      <c r="C33" s="113">
        <v>1.5785231915071005</v>
      </c>
      <c r="D33" s="115">
        <v>568</v>
      </c>
      <c r="E33" s="114">
        <v>592</v>
      </c>
      <c r="F33" s="114">
        <v>629</v>
      </c>
      <c r="G33" s="114">
        <v>558</v>
      </c>
      <c r="H33" s="140">
        <v>522</v>
      </c>
      <c r="I33" s="115">
        <v>46</v>
      </c>
      <c r="J33" s="116">
        <v>8.8122605363984672</v>
      </c>
    </row>
    <row r="34" spans="1:10" s="110" customFormat="1" ht="13.5" customHeight="1" x14ac:dyDescent="0.2">
      <c r="A34" s="118" t="s">
        <v>113</v>
      </c>
      <c r="B34" s="122" t="s">
        <v>116</v>
      </c>
      <c r="C34" s="113">
        <v>91.134702498402021</v>
      </c>
      <c r="D34" s="115">
        <v>32793</v>
      </c>
      <c r="E34" s="114">
        <v>34846</v>
      </c>
      <c r="F34" s="114">
        <v>35398</v>
      </c>
      <c r="G34" s="114">
        <v>35646</v>
      </c>
      <c r="H34" s="140">
        <v>34047</v>
      </c>
      <c r="I34" s="115">
        <v>-1254</v>
      </c>
      <c r="J34" s="116">
        <v>-3.6831438893294561</v>
      </c>
    </row>
    <row r="35" spans="1:10" s="110" customFormat="1" ht="13.5" customHeight="1" x14ac:dyDescent="0.2">
      <c r="A35" s="118"/>
      <c r="B35" s="119" t="s">
        <v>117</v>
      </c>
      <c r="C35" s="113">
        <v>8.6763193730372681</v>
      </c>
      <c r="D35" s="115">
        <v>3122</v>
      </c>
      <c r="E35" s="114">
        <v>3372</v>
      </c>
      <c r="F35" s="114">
        <v>3431</v>
      </c>
      <c r="G35" s="114">
        <v>3369</v>
      </c>
      <c r="H35" s="140">
        <v>3078</v>
      </c>
      <c r="I35" s="115">
        <v>44</v>
      </c>
      <c r="J35" s="116">
        <v>1.4294996751137101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22410</v>
      </c>
      <c r="E37" s="114">
        <v>24038</v>
      </c>
      <c r="F37" s="114">
        <v>24156</v>
      </c>
      <c r="G37" s="114">
        <v>24963</v>
      </c>
      <c r="H37" s="140">
        <v>23743</v>
      </c>
      <c r="I37" s="115">
        <v>-1333</v>
      </c>
      <c r="J37" s="116">
        <v>-5.6142863159668117</v>
      </c>
    </row>
    <row r="38" spans="1:10" s="110" customFormat="1" ht="13.5" customHeight="1" x14ac:dyDescent="0.2">
      <c r="A38" s="118" t="s">
        <v>105</v>
      </c>
      <c r="B38" s="119" t="s">
        <v>106</v>
      </c>
      <c r="C38" s="113">
        <v>41.86077643908969</v>
      </c>
      <c r="D38" s="115">
        <v>9381</v>
      </c>
      <c r="E38" s="114">
        <v>9960</v>
      </c>
      <c r="F38" s="114">
        <v>9976</v>
      </c>
      <c r="G38" s="114">
        <v>10354</v>
      </c>
      <c r="H38" s="140">
        <v>9874</v>
      </c>
      <c r="I38" s="115">
        <v>-493</v>
      </c>
      <c r="J38" s="116">
        <v>-4.9929106744986838</v>
      </c>
    </row>
    <row r="39" spans="1:10" s="110" customFormat="1" ht="13.5" customHeight="1" x14ac:dyDescent="0.2">
      <c r="A39" s="120"/>
      <c r="B39" s="119" t="s">
        <v>107</v>
      </c>
      <c r="C39" s="113">
        <v>58.13922356091031</v>
      </c>
      <c r="D39" s="115">
        <v>13029</v>
      </c>
      <c r="E39" s="114">
        <v>14078</v>
      </c>
      <c r="F39" s="114">
        <v>14180</v>
      </c>
      <c r="G39" s="114">
        <v>14609</v>
      </c>
      <c r="H39" s="140">
        <v>13869</v>
      </c>
      <c r="I39" s="115">
        <v>-840</v>
      </c>
      <c r="J39" s="116">
        <v>-6.0566731559593334</v>
      </c>
    </row>
    <row r="40" spans="1:10" s="110" customFormat="1" ht="13.5" customHeight="1" x14ac:dyDescent="0.2">
      <c r="A40" s="118" t="s">
        <v>105</v>
      </c>
      <c r="B40" s="121" t="s">
        <v>108</v>
      </c>
      <c r="C40" s="113">
        <v>23.056671128960286</v>
      </c>
      <c r="D40" s="115">
        <v>5167</v>
      </c>
      <c r="E40" s="114">
        <v>5662</v>
      </c>
      <c r="F40" s="114">
        <v>5589</v>
      </c>
      <c r="G40" s="114">
        <v>6205</v>
      </c>
      <c r="H40" s="140">
        <v>5392</v>
      </c>
      <c r="I40" s="115">
        <v>-225</v>
      </c>
      <c r="J40" s="116">
        <v>-4.1728486646884271</v>
      </c>
    </row>
    <row r="41" spans="1:10" s="110" customFormat="1" ht="13.5" customHeight="1" x14ac:dyDescent="0.2">
      <c r="A41" s="118"/>
      <c r="B41" s="121" t="s">
        <v>109</v>
      </c>
      <c r="C41" s="113">
        <v>31.771530566711288</v>
      </c>
      <c r="D41" s="115">
        <v>7120</v>
      </c>
      <c r="E41" s="114">
        <v>7842</v>
      </c>
      <c r="F41" s="114">
        <v>7800</v>
      </c>
      <c r="G41" s="114">
        <v>8068</v>
      </c>
      <c r="H41" s="140">
        <v>8016</v>
      </c>
      <c r="I41" s="115">
        <v>-896</v>
      </c>
      <c r="J41" s="116">
        <v>-11.177644710578843</v>
      </c>
    </row>
    <row r="42" spans="1:10" s="110" customFormat="1" ht="13.5" customHeight="1" x14ac:dyDescent="0.2">
      <c r="A42" s="118"/>
      <c r="B42" s="121" t="s">
        <v>110</v>
      </c>
      <c r="C42" s="113">
        <v>19.553770638107988</v>
      </c>
      <c r="D42" s="115">
        <v>4382</v>
      </c>
      <c r="E42" s="114">
        <v>4579</v>
      </c>
      <c r="F42" s="114">
        <v>4635</v>
      </c>
      <c r="G42" s="114">
        <v>4654</v>
      </c>
      <c r="H42" s="140">
        <v>4617</v>
      </c>
      <c r="I42" s="115">
        <v>-235</v>
      </c>
      <c r="J42" s="116">
        <v>-5.0898852068442713</v>
      </c>
    </row>
    <row r="43" spans="1:10" s="110" customFormat="1" ht="13.5" customHeight="1" x14ac:dyDescent="0.2">
      <c r="A43" s="120"/>
      <c r="B43" s="121" t="s">
        <v>111</v>
      </c>
      <c r="C43" s="113">
        <v>25.613565372601517</v>
      </c>
      <c r="D43" s="115">
        <v>5740</v>
      </c>
      <c r="E43" s="114">
        <v>5955</v>
      </c>
      <c r="F43" s="114">
        <v>6132</v>
      </c>
      <c r="G43" s="114">
        <v>6036</v>
      </c>
      <c r="H43" s="140">
        <v>5718</v>
      </c>
      <c r="I43" s="115">
        <v>22</v>
      </c>
      <c r="J43" s="116">
        <v>0.38474991255683805</v>
      </c>
    </row>
    <row r="44" spans="1:10" s="110" customFormat="1" ht="13.5" customHeight="1" x14ac:dyDescent="0.2">
      <c r="A44" s="120"/>
      <c r="B44" s="121" t="s">
        <v>112</v>
      </c>
      <c r="C44" s="113">
        <v>2.3248549754573853</v>
      </c>
      <c r="D44" s="115">
        <v>521</v>
      </c>
      <c r="E44" s="114">
        <v>547</v>
      </c>
      <c r="F44" s="114">
        <v>577</v>
      </c>
      <c r="G44" s="114">
        <v>514</v>
      </c>
      <c r="H44" s="140">
        <v>489</v>
      </c>
      <c r="I44" s="115">
        <v>32</v>
      </c>
      <c r="J44" s="116">
        <v>6.5439672801635993</v>
      </c>
    </row>
    <row r="45" spans="1:10" s="110" customFormat="1" ht="13.5" customHeight="1" x14ac:dyDescent="0.2">
      <c r="A45" s="118" t="s">
        <v>113</v>
      </c>
      <c r="B45" s="122" t="s">
        <v>116</v>
      </c>
      <c r="C45" s="113">
        <v>91.432396251673353</v>
      </c>
      <c r="D45" s="115">
        <v>20490</v>
      </c>
      <c r="E45" s="114">
        <v>21872</v>
      </c>
      <c r="F45" s="114">
        <v>22026</v>
      </c>
      <c r="G45" s="114">
        <v>22796</v>
      </c>
      <c r="H45" s="140">
        <v>21686</v>
      </c>
      <c r="I45" s="115">
        <v>-1196</v>
      </c>
      <c r="J45" s="116">
        <v>-5.5150788527160381</v>
      </c>
    </row>
    <row r="46" spans="1:10" s="110" customFormat="1" ht="13.5" customHeight="1" x14ac:dyDescent="0.2">
      <c r="A46" s="118"/>
      <c r="B46" s="119" t="s">
        <v>117</v>
      </c>
      <c r="C46" s="113">
        <v>8.2686300758589919</v>
      </c>
      <c r="D46" s="115">
        <v>1853</v>
      </c>
      <c r="E46" s="114">
        <v>2084</v>
      </c>
      <c r="F46" s="114">
        <v>2055</v>
      </c>
      <c r="G46" s="114">
        <v>2085</v>
      </c>
      <c r="H46" s="140">
        <v>1974</v>
      </c>
      <c r="I46" s="115">
        <v>-121</v>
      </c>
      <c r="J46" s="116">
        <v>-6.1296859169199598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13573</v>
      </c>
      <c r="E48" s="114">
        <v>14262</v>
      </c>
      <c r="F48" s="114">
        <v>14750</v>
      </c>
      <c r="G48" s="114">
        <v>14135</v>
      </c>
      <c r="H48" s="140">
        <v>13466</v>
      </c>
      <c r="I48" s="115">
        <v>107</v>
      </c>
      <c r="J48" s="116">
        <v>0.79459379177186984</v>
      </c>
    </row>
    <row r="49" spans="1:12" s="110" customFormat="1" ht="13.5" customHeight="1" x14ac:dyDescent="0.2">
      <c r="A49" s="118" t="s">
        <v>105</v>
      </c>
      <c r="B49" s="119" t="s">
        <v>106</v>
      </c>
      <c r="C49" s="113">
        <v>44.131732115228765</v>
      </c>
      <c r="D49" s="115">
        <v>5990</v>
      </c>
      <c r="E49" s="114">
        <v>6271</v>
      </c>
      <c r="F49" s="114">
        <v>6486</v>
      </c>
      <c r="G49" s="114">
        <v>6138</v>
      </c>
      <c r="H49" s="140">
        <v>5801</v>
      </c>
      <c r="I49" s="115">
        <v>189</v>
      </c>
      <c r="J49" s="116">
        <v>3.2580589553525252</v>
      </c>
    </row>
    <row r="50" spans="1:12" s="110" customFormat="1" ht="13.5" customHeight="1" x14ac:dyDescent="0.2">
      <c r="A50" s="120"/>
      <c r="B50" s="119" t="s">
        <v>107</v>
      </c>
      <c r="C50" s="113">
        <v>55.868267884771235</v>
      </c>
      <c r="D50" s="115">
        <v>7583</v>
      </c>
      <c r="E50" s="114">
        <v>7991</v>
      </c>
      <c r="F50" s="114">
        <v>8264</v>
      </c>
      <c r="G50" s="114">
        <v>7997</v>
      </c>
      <c r="H50" s="140">
        <v>7665</v>
      </c>
      <c r="I50" s="115">
        <v>-82</v>
      </c>
      <c r="J50" s="116">
        <v>-1.0697977821265492</v>
      </c>
    </row>
    <row r="51" spans="1:12" s="110" customFormat="1" ht="13.5" customHeight="1" x14ac:dyDescent="0.2">
      <c r="A51" s="118" t="s">
        <v>105</v>
      </c>
      <c r="B51" s="121" t="s">
        <v>108</v>
      </c>
      <c r="C51" s="113">
        <v>11.125027628379872</v>
      </c>
      <c r="D51" s="115">
        <v>1510</v>
      </c>
      <c r="E51" s="114">
        <v>1650</v>
      </c>
      <c r="F51" s="114">
        <v>1779</v>
      </c>
      <c r="G51" s="114">
        <v>1602</v>
      </c>
      <c r="H51" s="140">
        <v>1555</v>
      </c>
      <c r="I51" s="115">
        <v>-45</v>
      </c>
      <c r="J51" s="116">
        <v>-2.8938906752411575</v>
      </c>
    </row>
    <row r="52" spans="1:12" s="110" customFormat="1" ht="13.5" customHeight="1" x14ac:dyDescent="0.2">
      <c r="A52" s="118"/>
      <c r="B52" s="121" t="s">
        <v>109</v>
      </c>
      <c r="C52" s="113">
        <v>69.748765932365728</v>
      </c>
      <c r="D52" s="115">
        <v>9467</v>
      </c>
      <c r="E52" s="114">
        <v>9955</v>
      </c>
      <c r="F52" s="114">
        <v>10249</v>
      </c>
      <c r="G52" s="114">
        <v>9884</v>
      </c>
      <c r="H52" s="140">
        <v>9408</v>
      </c>
      <c r="I52" s="115">
        <v>59</v>
      </c>
      <c r="J52" s="116">
        <v>0.62712585034013602</v>
      </c>
    </row>
    <row r="53" spans="1:12" s="110" customFormat="1" ht="13.5" customHeight="1" x14ac:dyDescent="0.2">
      <c r="A53" s="118"/>
      <c r="B53" s="121" t="s">
        <v>110</v>
      </c>
      <c r="C53" s="113">
        <v>17.719000957783834</v>
      </c>
      <c r="D53" s="115">
        <v>2405</v>
      </c>
      <c r="E53" s="114">
        <v>2456</v>
      </c>
      <c r="F53" s="114">
        <v>2516</v>
      </c>
      <c r="G53" s="114">
        <v>2457</v>
      </c>
      <c r="H53" s="140">
        <v>2330</v>
      </c>
      <c r="I53" s="115">
        <v>75</v>
      </c>
      <c r="J53" s="116">
        <v>3.218884120171674</v>
      </c>
    </row>
    <row r="54" spans="1:12" s="110" customFormat="1" ht="13.5" customHeight="1" x14ac:dyDescent="0.2">
      <c r="A54" s="120"/>
      <c r="B54" s="121" t="s">
        <v>111</v>
      </c>
      <c r="C54" s="113">
        <v>1.4072054814705666</v>
      </c>
      <c r="D54" s="115">
        <v>191</v>
      </c>
      <c r="E54" s="114">
        <v>201</v>
      </c>
      <c r="F54" s="114">
        <v>206</v>
      </c>
      <c r="G54" s="114">
        <v>192</v>
      </c>
      <c r="H54" s="140">
        <v>173</v>
      </c>
      <c r="I54" s="115">
        <v>18</v>
      </c>
      <c r="J54" s="116">
        <v>10.404624277456648</v>
      </c>
    </row>
    <row r="55" spans="1:12" s="110" customFormat="1" ht="13.5" customHeight="1" x14ac:dyDescent="0.2">
      <c r="A55" s="120"/>
      <c r="B55" s="121" t="s">
        <v>112</v>
      </c>
      <c r="C55" s="113">
        <v>0.34627569439328076</v>
      </c>
      <c r="D55" s="115">
        <v>47</v>
      </c>
      <c r="E55" s="114">
        <v>45</v>
      </c>
      <c r="F55" s="114">
        <v>52</v>
      </c>
      <c r="G55" s="114">
        <v>44</v>
      </c>
      <c r="H55" s="140">
        <v>33</v>
      </c>
      <c r="I55" s="115">
        <v>14</v>
      </c>
      <c r="J55" s="116">
        <v>42.424242424242422</v>
      </c>
    </row>
    <row r="56" spans="1:12" s="110" customFormat="1" ht="13.5" customHeight="1" x14ac:dyDescent="0.2">
      <c r="A56" s="118" t="s">
        <v>113</v>
      </c>
      <c r="B56" s="122" t="s">
        <v>116</v>
      </c>
      <c r="C56" s="113">
        <v>90.643188683415602</v>
      </c>
      <c r="D56" s="115">
        <v>12303</v>
      </c>
      <c r="E56" s="114">
        <v>12974</v>
      </c>
      <c r="F56" s="114">
        <v>13372</v>
      </c>
      <c r="G56" s="114">
        <v>12850</v>
      </c>
      <c r="H56" s="140">
        <v>12361</v>
      </c>
      <c r="I56" s="115">
        <v>-58</v>
      </c>
      <c r="J56" s="116">
        <v>-0.46921770083326592</v>
      </c>
    </row>
    <row r="57" spans="1:12" s="110" customFormat="1" ht="13.5" customHeight="1" x14ac:dyDescent="0.2">
      <c r="A57" s="142"/>
      <c r="B57" s="124" t="s">
        <v>117</v>
      </c>
      <c r="C57" s="125">
        <v>9.3494437486185813</v>
      </c>
      <c r="D57" s="143">
        <v>1269</v>
      </c>
      <c r="E57" s="144">
        <v>1288</v>
      </c>
      <c r="F57" s="144">
        <v>1376</v>
      </c>
      <c r="G57" s="144">
        <v>1284</v>
      </c>
      <c r="H57" s="145">
        <v>1104</v>
      </c>
      <c r="I57" s="143">
        <v>165</v>
      </c>
      <c r="J57" s="146">
        <v>14.945652173913043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162030</v>
      </c>
      <c r="E12" s="236">
        <v>162225</v>
      </c>
      <c r="F12" s="114">
        <v>164739</v>
      </c>
      <c r="G12" s="114">
        <v>161148</v>
      </c>
      <c r="H12" s="140">
        <v>159379</v>
      </c>
      <c r="I12" s="115">
        <v>2651</v>
      </c>
      <c r="J12" s="116">
        <v>1.6633308026778937</v>
      </c>
    </row>
    <row r="13" spans="1:15" s="110" customFormat="1" ht="12" customHeight="1" x14ac:dyDescent="0.2">
      <c r="A13" s="118" t="s">
        <v>105</v>
      </c>
      <c r="B13" s="119" t="s">
        <v>106</v>
      </c>
      <c r="C13" s="113">
        <v>50.059865457014133</v>
      </c>
      <c r="D13" s="115">
        <v>81112</v>
      </c>
      <c r="E13" s="114">
        <v>81181</v>
      </c>
      <c r="F13" s="114">
        <v>82547</v>
      </c>
      <c r="G13" s="114">
        <v>80751</v>
      </c>
      <c r="H13" s="140">
        <v>79648</v>
      </c>
      <c r="I13" s="115">
        <v>1464</v>
      </c>
      <c r="J13" s="116">
        <v>1.8380875853756529</v>
      </c>
    </row>
    <row r="14" spans="1:15" s="110" customFormat="1" ht="12" customHeight="1" x14ac:dyDescent="0.2">
      <c r="A14" s="118"/>
      <c r="B14" s="119" t="s">
        <v>107</v>
      </c>
      <c r="C14" s="113">
        <v>49.940134542985867</v>
      </c>
      <c r="D14" s="115">
        <v>80918</v>
      </c>
      <c r="E14" s="114">
        <v>81044</v>
      </c>
      <c r="F14" s="114">
        <v>82192</v>
      </c>
      <c r="G14" s="114">
        <v>80397</v>
      </c>
      <c r="H14" s="140">
        <v>79731</v>
      </c>
      <c r="I14" s="115">
        <v>1187</v>
      </c>
      <c r="J14" s="116">
        <v>1.4887559418544858</v>
      </c>
    </row>
    <row r="15" spans="1:15" s="110" customFormat="1" ht="12" customHeight="1" x14ac:dyDescent="0.2">
      <c r="A15" s="118" t="s">
        <v>105</v>
      </c>
      <c r="B15" s="121" t="s">
        <v>108</v>
      </c>
      <c r="C15" s="113">
        <v>10.465345923594397</v>
      </c>
      <c r="D15" s="115">
        <v>16957</v>
      </c>
      <c r="E15" s="114">
        <v>17580</v>
      </c>
      <c r="F15" s="114">
        <v>18432</v>
      </c>
      <c r="G15" s="114">
        <v>16611</v>
      </c>
      <c r="H15" s="140">
        <v>16940</v>
      </c>
      <c r="I15" s="115">
        <v>17</v>
      </c>
      <c r="J15" s="116">
        <v>0.10035419126328217</v>
      </c>
    </row>
    <row r="16" spans="1:15" s="110" customFormat="1" ht="12" customHeight="1" x14ac:dyDescent="0.2">
      <c r="A16" s="118"/>
      <c r="B16" s="121" t="s">
        <v>109</v>
      </c>
      <c r="C16" s="113">
        <v>68.188607048077515</v>
      </c>
      <c r="D16" s="115">
        <v>110486</v>
      </c>
      <c r="E16" s="114">
        <v>110482</v>
      </c>
      <c r="F16" s="114">
        <v>112063</v>
      </c>
      <c r="G16" s="114">
        <v>111089</v>
      </c>
      <c r="H16" s="140">
        <v>110051</v>
      </c>
      <c r="I16" s="115">
        <v>435</v>
      </c>
      <c r="J16" s="116">
        <v>0.39527128331409983</v>
      </c>
    </row>
    <row r="17" spans="1:10" s="110" customFormat="1" ht="12" customHeight="1" x14ac:dyDescent="0.2">
      <c r="A17" s="118"/>
      <c r="B17" s="121" t="s">
        <v>110</v>
      </c>
      <c r="C17" s="113">
        <v>20.062951305313831</v>
      </c>
      <c r="D17" s="115">
        <v>32508</v>
      </c>
      <c r="E17" s="114">
        <v>32076</v>
      </c>
      <c r="F17" s="114">
        <v>32113</v>
      </c>
      <c r="G17" s="114">
        <v>31407</v>
      </c>
      <c r="H17" s="140">
        <v>30467</v>
      </c>
      <c r="I17" s="115">
        <v>2041</v>
      </c>
      <c r="J17" s="116">
        <v>6.6990514326976731</v>
      </c>
    </row>
    <row r="18" spans="1:10" s="110" customFormat="1" ht="12" customHeight="1" x14ac:dyDescent="0.2">
      <c r="A18" s="120"/>
      <c r="B18" s="121" t="s">
        <v>111</v>
      </c>
      <c r="C18" s="113">
        <v>1.2830957230142566</v>
      </c>
      <c r="D18" s="115">
        <v>2079</v>
      </c>
      <c r="E18" s="114">
        <v>2087</v>
      </c>
      <c r="F18" s="114">
        <v>2131</v>
      </c>
      <c r="G18" s="114">
        <v>2041</v>
      </c>
      <c r="H18" s="140">
        <v>1921</v>
      </c>
      <c r="I18" s="115">
        <v>158</v>
      </c>
      <c r="J18" s="116">
        <v>8.2248828735033843</v>
      </c>
    </row>
    <row r="19" spans="1:10" s="110" customFormat="1" ht="12" customHeight="1" x14ac:dyDescent="0.2">
      <c r="A19" s="120"/>
      <c r="B19" s="121" t="s">
        <v>112</v>
      </c>
      <c r="C19" s="113">
        <v>0.33450595568721841</v>
      </c>
      <c r="D19" s="115">
        <v>542</v>
      </c>
      <c r="E19" s="114">
        <v>548</v>
      </c>
      <c r="F19" s="114">
        <v>595</v>
      </c>
      <c r="G19" s="114">
        <v>506</v>
      </c>
      <c r="H19" s="140">
        <v>481</v>
      </c>
      <c r="I19" s="115">
        <v>61</v>
      </c>
      <c r="J19" s="116">
        <v>12.681912681912682</v>
      </c>
    </row>
    <row r="20" spans="1:10" s="110" customFormat="1" ht="12" customHeight="1" x14ac:dyDescent="0.2">
      <c r="A20" s="118" t="s">
        <v>113</v>
      </c>
      <c r="B20" s="119" t="s">
        <v>181</v>
      </c>
      <c r="C20" s="113">
        <v>66.027896068629261</v>
      </c>
      <c r="D20" s="115">
        <v>106985</v>
      </c>
      <c r="E20" s="114">
        <v>107270</v>
      </c>
      <c r="F20" s="114">
        <v>109490</v>
      </c>
      <c r="G20" s="114">
        <v>106971</v>
      </c>
      <c r="H20" s="140">
        <v>106453</v>
      </c>
      <c r="I20" s="115">
        <v>532</v>
      </c>
      <c r="J20" s="116">
        <v>0.49975106384977408</v>
      </c>
    </row>
    <row r="21" spans="1:10" s="110" customFormat="1" ht="12" customHeight="1" x14ac:dyDescent="0.2">
      <c r="A21" s="118"/>
      <c r="B21" s="119" t="s">
        <v>182</v>
      </c>
      <c r="C21" s="113">
        <v>33.972103931370732</v>
      </c>
      <c r="D21" s="115">
        <v>55045</v>
      </c>
      <c r="E21" s="114">
        <v>54955</v>
      </c>
      <c r="F21" s="114">
        <v>55249</v>
      </c>
      <c r="G21" s="114">
        <v>54177</v>
      </c>
      <c r="H21" s="140">
        <v>52926</v>
      </c>
      <c r="I21" s="115">
        <v>2119</v>
      </c>
      <c r="J21" s="116">
        <v>4.0037032838302533</v>
      </c>
    </row>
    <row r="22" spans="1:10" s="110" customFormat="1" ht="12" customHeight="1" x14ac:dyDescent="0.2">
      <c r="A22" s="118" t="s">
        <v>113</v>
      </c>
      <c r="B22" s="119" t="s">
        <v>116</v>
      </c>
      <c r="C22" s="113">
        <v>91.360859100166635</v>
      </c>
      <c r="D22" s="115">
        <v>148032</v>
      </c>
      <c r="E22" s="114">
        <v>148669</v>
      </c>
      <c r="F22" s="114">
        <v>150573</v>
      </c>
      <c r="G22" s="114">
        <v>147282</v>
      </c>
      <c r="H22" s="140">
        <v>146475</v>
      </c>
      <c r="I22" s="115">
        <v>1557</v>
      </c>
      <c r="J22" s="116">
        <v>1.0629800307219661</v>
      </c>
    </row>
    <row r="23" spans="1:10" s="110" customFormat="1" ht="12" customHeight="1" x14ac:dyDescent="0.2">
      <c r="A23" s="118"/>
      <c r="B23" s="119" t="s">
        <v>117</v>
      </c>
      <c r="C23" s="113">
        <v>8.5977905326174167</v>
      </c>
      <c r="D23" s="115">
        <v>13931</v>
      </c>
      <c r="E23" s="114">
        <v>13487</v>
      </c>
      <c r="F23" s="114">
        <v>14095</v>
      </c>
      <c r="G23" s="114">
        <v>13802</v>
      </c>
      <c r="H23" s="140">
        <v>12839</v>
      </c>
      <c r="I23" s="115">
        <v>1092</v>
      </c>
      <c r="J23" s="116">
        <v>8.5053353064880444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2595763</v>
      </c>
      <c r="E25" s="236">
        <v>2601084</v>
      </c>
      <c r="F25" s="236">
        <v>2621479</v>
      </c>
      <c r="G25" s="236">
        <v>2575092</v>
      </c>
      <c r="H25" s="241">
        <v>2557830</v>
      </c>
      <c r="I25" s="235">
        <v>37933</v>
      </c>
      <c r="J25" s="116">
        <v>1.4830148993482757</v>
      </c>
    </row>
    <row r="26" spans="1:10" s="110" customFormat="1" ht="12" customHeight="1" x14ac:dyDescent="0.2">
      <c r="A26" s="118" t="s">
        <v>105</v>
      </c>
      <c r="B26" s="119" t="s">
        <v>106</v>
      </c>
      <c r="C26" s="113">
        <v>52.120243643198549</v>
      </c>
      <c r="D26" s="115">
        <v>1352918</v>
      </c>
      <c r="E26" s="114">
        <v>1355495</v>
      </c>
      <c r="F26" s="114">
        <v>1369250</v>
      </c>
      <c r="G26" s="114">
        <v>1343408</v>
      </c>
      <c r="H26" s="140">
        <v>1331957</v>
      </c>
      <c r="I26" s="115">
        <v>20961</v>
      </c>
      <c r="J26" s="116">
        <v>1.5736994512585616</v>
      </c>
    </row>
    <row r="27" spans="1:10" s="110" customFormat="1" ht="12" customHeight="1" x14ac:dyDescent="0.2">
      <c r="A27" s="118"/>
      <c r="B27" s="119" t="s">
        <v>107</v>
      </c>
      <c r="C27" s="113">
        <v>47.879756356801451</v>
      </c>
      <c r="D27" s="115">
        <v>1242845</v>
      </c>
      <c r="E27" s="114">
        <v>1245589</v>
      </c>
      <c r="F27" s="114">
        <v>1252229</v>
      </c>
      <c r="G27" s="114">
        <v>1231684</v>
      </c>
      <c r="H27" s="140">
        <v>1225873</v>
      </c>
      <c r="I27" s="115">
        <v>16972</v>
      </c>
      <c r="J27" s="116">
        <v>1.3844827318980024</v>
      </c>
    </row>
    <row r="28" spans="1:10" s="110" customFormat="1" ht="12" customHeight="1" x14ac:dyDescent="0.2">
      <c r="A28" s="118" t="s">
        <v>105</v>
      </c>
      <c r="B28" s="121" t="s">
        <v>108</v>
      </c>
      <c r="C28" s="113">
        <v>9.5068001200417758</v>
      </c>
      <c r="D28" s="115">
        <v>246774</v>
      </c>
      <c r="E28" s="114">
        <v>254612</v>
      </c>
      <c r="F28" s="114">
        <v>261616</v>
      </c>
      <c r="G28" s="114">
        <v>235599</v>
      </c>
      <c r="H28" s="140">
        <v>241547</v>
      </c>
      <c r="I28" s="115">
        <v>5227</v>
      </c>
      <c r="J28" s="116">
        <v>2.1639680890261523</v>
      </c>
    </row>
    <row r="29" spans="1:10" s="110" customFormat="1" ht="12" customHeight="1" x14ac:dyDescent="0.2">
      <c r="A29" s="118"/>
      <c r="B29" s="121" t="s">
        <v>109</v>
      </c>
      <c r="C29" s="113">
        <v>69.034075915251123</v>
      </c>
      <c r="D29" s="115">
        <v>1791961</v>
      </c>
      <c r="E29" s="114">
        <v>1794355</v>
      </c>
      <c r="F29" s="114">
        <v>1810538</v>
      </c>
      <c r="G29" s="114">
        <v>1801488</v>
      </c>
      <c r="H29" s="140">
        <v>1790947</v>
      </c>
      <c r="I29" s="115">
        <v>1014</v>
      </c>
      <c r="J29" s="116">
        <v>5.6618090875944403E-2</v>
      </c>
    </row>
    <row r="30" spans="1:10" s="110" customFormat="1" ht="12" customHeight="1" x14ac:dyDescent="0.2">
      <c r="A30" s="118"/>
      <c r="B30" s="121" t="s">
        <v>110</v>
      </c>
      <c r="C30" s="113">
        <v>20.250230856977314</v>
      </c>
      <c r="D30" s="115">
        <v>525648</v>
      </c>
      <c r="E30" s="114">
        <v>520514</v>
      </c>
      <c r="F30" s="114">
        <v>518198</v>
      </c>
      <c r="G30" s="114">
        <v>508369</v>
      </c>
      <c r="H30" s="140">
        <v>496846</v>
      </c>
      <c r="I30" s="115">
        <v>28802</v>
      </c>
      <c r="J30" s="116">
        <v>5.7969672695362346</v>
      </c>
    </row>
    <row r="31" spans="1:10" s="110" customFormat="1" ht="12" customHeight="1" x14ac:dyDescent="0.2">
      <c r="A31" s="120"/>
      <c r="B31" s="121" t="s">
        <v>111</v>
      </c>
      <c r="C31" s="113">
        <v>1.2088931077297889</v>
      </c>
      <c r="D31" s="115">
        <v>31380</v>
      </c>
      <c r="E31" s="114">
        <v>31602</v>
      </c>
      <c r="F31" s="114">
        <v>31127</v>
      </c>
      <c r="G31" s="114">
        <v>29636</v>
      </c>
      <c r="H31" s="140">
        <v>28490</v>
      </c>
      <c r="I31" s="115">
        <v>2890</v>
      </c>
      <c r="J31" s="116">
        <v>10.143910143910144</v>
      </c>
    </row>
    <row r="32" spans="1:10" s="110" customFormat="1" ht="12" customHeight="1" x14ac:dyDescent="0.2">
      <c r="A32" s="120"/>
      <c r="B32" s="121" t="s">
        <v>112</v>
      </c>
      <c r="C32" s="113">
        <v>0.34760492387016845</v>
      </c>
      <c r="D32" s="115">
        <v>9023</v>
      </c>
      <c r="E32" s="114">
        <v>8902</v>
      </c>
      <c r="F32" s="114">
        <v>9086</v>
      </c>
      <c r="G32" s="114">
        <v>7812</v>
      </c>
      <c r="H32" s="140">
        <v>7298</v>
      </c>
      <c r="I32" s="115">
        <v>1725</v>
      </c>
      <c r="J32" s="116">
        <v>23.636612770622087</v>
      </c>
    </row>
    <row r="33" spans="1:10" s="110" customFormat="1" ht="12" customHeight="1" x14ac:dyDescent="0.2">
      <c r="A33" s="118" t="s">
        <v>113</v>
      </c>
      <c r="B33" s="119" t="s">
        <v>181</v>
      </c>
      <c r="C33" s="113">
        <v>69.682979532414933</v>
      </c>
      <c r="D33" s="115">
        <v>1808805</v>
      </c>
      <c r="E33" s="114">
        <v>1813688</v>
      </c>
      <c r="F33" s="114">
        <v>1833906</v>
      </c>
      <c r="G33" s="114">
        <v>1799518</v>
      </c>
      <c r="H33" s="140">
        <v>1793983</v>
      </c>
      <c r="I33" s="115">
        <v>14822</v>
      </c>
      <c r="J33" s="116">
        <v>0.82620626839830702</v>
      </c>
    </row>
    <row r="34" spans="1:10" s="110" customFormat="1" ht="12" customHeight="1" x14ac:dyDescent="0.2">
      <c r="A34" s="118"/>
      <c r="B34" s="119" t="s">
        <v>182</v>
      </c>
      <c r="C34" s="113">
        <v>30.31702046758506</v>
      </c>
      <c r="D34" s="115">
        <v>786958</v>
      </c>
      <c r="E34" s="114">
        <v>787396</v>
      </c>
      <c r="F34" s="114">
        <v>787573</v>
      </c>
      <c r="G34" s="114">
        <v>775574</v>
      </c>
      <c r="H34" s="140">
        <v>763847</v>
      </c>
      <c r="I34" s="115">
        <v>23111</v>
      </c>
      <c r="J34" s="116">
        <v>3.025605913226078</v>
      </c>
    </row>
    <row r="35" spans="1:10" s="110" customFormat="1" ht="12" customHeight="1" x14ac:dyDescent="0.2">
      <c r="A35" s="118" t="s">
        <v>113</v>
      </c>
      <c r="B35" s="119" t="s">
        <v>116</v>
      </c>
      <c r="C35" s="113">
        <v>90.839109733823932</v>
      </c>
      <c r="D35" s="115">
        <v>2357968</v>
      </c>
      <c r="E35" s="114">
        <v>2367790</v>
      </c>
      <c r="F35" s="114">
        <v>2385681</v>
      </c>
      <c r="G35" s="114">
        <v>2343983</v>
      </c>
      <c r="H35" s="140">
        <v>2335804</v>
      </c>
      <c r="I35" s="115">
        <v>22164</v>
      </c>
      <c r="J35" s="116">
        <v>0.94888098487715578</v>
      </c>
    </row>
    <row r="36" spans="1:10" s="110" customFormat="1" ht="12" customHeight="1" x14ac:dyDescent="0.2">
      <c r="A36" s="118"/>
      <c r="B36" s="119" t="s">
        <v>117</v>
      </c>
      <c r="C36" s="113">
        <v>9.0876170128012461</v>
      </c>
      <c r="D36" s="115">
        <v>235893</v>
      </c>
      <c r="E36" s="114">
        <v>231413</v>
      </c>
      <c r="F36" s="114">
        <v>233936</v>
      </c>
      <c r="G36" s="114">
        <v>229172</v>
      </c>
      <c r="H36" s="140">
        <v>220158</v>
      </c>
      <c r="I36" s="115">
        <v>15735</v>
      </c>
      <c r="J36" s="116">
        <v>7.1471397814297006</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154075</v>
      </c>
      <c r="E64" s="236">
        <v>154197</v>
      </c>
      <c r="F64" s="236">
        <v>156597</v>
      </c>
      <c r="G64" s="236">
        <v>153438</v>
      </c>
      <c r="H64" s="140">
        <v>152036</v>
      </c>
      <c r="I64" s="115">
        <v>2039</v>
      </c>
      <c r="J64" s="116">
        <v>1.3411297324317926</v>
      </c>
    </row>
    <row r="65" spans="1:12" s="110" customFormat="1" ht="12" customHeight="1" x14ac:dyDescent="0.2">
      <c r="A65" s="118" t="s">
        <v>105</v>
      </c>
      <c r="B65" s="119" t="s">
        <v>106</v>
      </c>
      <c r="C65" s="113">
        <v>50.958948564011031</v>
      </c>
      <c r="D65" s="235">
        <v>78515</v>
      </c>
      <c r="E65" s="236">
        <v>78632</v>
      </c>
      <c r="F65" s="236">
        <v>79987</v>
      </c>
      <c r="G65" s="236">
        <v>78411</v>
      </c>
      <c r="H65" s="140">
        <v>77587</v>
      </c>
      <c r="I65" s="115">
        <v>928</v>
      </c>
      <c r="J65" s="116">
        <v>1.1960766623274517</v>
      </c>
    </row>
    <row r="66" spans="1:12" s="110" customFormat="1" ht="12" customHeight="1" x14ac:dyDescent="0.2">
      <c r="A66" s="118"/>
      <c r="B66" s="119" t="s">
        <v>107</v>
      </c>
      <c r="C66" s="113">
        <v>49.041051435988969</v>
      </c>
      <c r="D66" s="235">
        <v>75560</v>
      </c>
      <c r="E66" s="236">
        <v>75565</v>
      </c>
      <c r="F66" s="236">
        <v>76610</v>
      </c>
      <c r="G66" s="236">
        <v>75027</v>
      </c>
      <c r="H66" s="140">
        <v>74449</v>
      </c>
      <c r="I66" s="115">
        <v>1111</v>
      </c>
      <c r="J66" s="116">
        <v>1.4922967400502358</v>
      </c>
    </row>
    <row r="67" spans="1:12" s="110" customFormat="1" ht="12" customHeight="1" x14ac:dyDescent="0.2">
      <c r="A67" s="118" t="s">
        <v>105</v>
      </c>
      <c r="B67" s="121" t="s">
        <v>108</v>
      </c>
      <c r="C67" s="113">
        <v>10.137270809670614</v>
      </c>
      <c r="D67" s="235">
        <v>15619</v>
      </c>
      <c r="E67" s="236">
        <v>16202</v>
      </c>
      <c r="F67" s="236">
        <v>16870</v>
      </c>
      <c r="G67" s="236">
        <v>15245</v>
      </c>
      <c r="H67" s="140">
        <v>15667</v>
      </c>
      <c r="I67" s="115">
        <v>-48</v>
      </c>
      <c r="J67" s="116">
        <v>-0.30637646007531755</v>
      </c>
    </row>
    <row r="68" spans="1:12" s="110" customFormat="1" ht="12" customHeight="1" x14ac:dyDescent="0.2">
      <c r="A68" s="118"/>
      <c r="B68" s="121" t="s">
        <v>109</v>
      </c>
      <c r="C68" s="113">
        <v>67.792957975012172</v>
      </c>
      <c r="D68" s="235">
        <v>104452</v>
      </c>
      <c r="E68" s="236">
        <v>104483</v>
      </c>
      <c r="F68" s="236">
        <v>106098</v>
      </c>
      <c r="G68" s="236">
        <v>105308</v>
      </c>
      <c r="H68" s="140">
        <v>104477</v>
      </c>
      <c r="I68" s="115">
        <v>-25</v>
      </c>
      <c r="J68" s="116">
        <v>-2.3928711582453556E-2</v>
      </c>
    </row>
    <row r="69" spans="1:12" s="110" customFormat="1" ht="12" customHeight="1" x14ac:dyDescent="0.2">
      <c r="A69" s="118"/>
      <c r="B69" s="121" t="s">
        <v>110</v>
      </c>
      <c r="C69" s="113">
        <v>20.675644978095082</v>
      </c>
      <c r="D69" s="235">
        <v>31856</v>
      </c>
      <c r="E69" s="236">
        <v>31353</v>
      </c>
      <c r="F69" s="236">
        <v>31425</v>
      </c>
      <c r="G69" s="236">
        <v>30795</v>
      </c>
      <c r="H69" s="140">
        <v>29935</v>
      </c>
      <c r="I69" s="115">
        <v>1921</v>
      </c>
      <c r="J69" s="116">
        <v>6.417237347586437</v>
      </c>
    </row>
    <row r="70" spans="1:12" s="110" customFormat="1" ht="12" customHeight="1" x14ac:dyDescent="0.2">
      <c r="A70" s="120"/>
      <c r="B70" s="121" t="s">
        <v>111</v>
      </c>
      <c r="C70" s="113">
        <v>1.3941262372221321</v>
      </c>
      <c r="D70" s="235">
        <v>2148</v>
      </c>
      <c r="E70" s="236">
        <v>2159</v>
      </c>
      <c r="F70" s="236">
        <v>2204</v>
      </c>
      <c r="G70" s="236">
        <v>2090</v>
      </c>
      <c r="H70" s="140">
        <v>1957</v>
      </c>
      <c r="I70" s="115">
        <v>191</v>
      </c>
      <c r="J70" s="116">
        <v>9.7598364844149206</v>
      </c>
    </row>
    <row r="71" spans="1:12" s="110" customFormat="1" ht="12" customHeight="1" x14ac:dyDescent="0.2">
      <c r="A71" s="120"/>
      <c r="B71" s="121" t="s">
        <v>112</v>
      </c>
      <c r="C71" s="113">
        <v>0.37449294174914816</v>
      </c>
      <c r="D71" s="235">
        <v>577</v>
      </c>
      <c r="E71" s="236">
        <v>580</v>
      </c>
      <c r="F71" s="236">
        <v>624</v>
      </c>
      <c r="G71" s="236">
        <v>526</v>
      </c>
      <c r="H71" s="140">
        <v>490</v>
      </c>
      <c r="I71" s="115">
        <v>87</v>
      </c>
      <c r="J71" s="116">
        <v>17.755102040816325</v>
      </c>
    </row>
    <row r="72" spans="1:12" s="110" customFormat="1" ht="12" customHeight="1" x14ac:dyDescent="0.2">
      <c r="A72" s="118" t="s">
        <v>113</v>
      </c>
      <c r="B72" s="119" t="s">
        <v>181</v>
      </c>
      <c r="C72" s="113">
        <v>66.880415382119097</v>
      </c>
      <c r="D72" s="235">
        <v>103046</v>
      </c>
      <c r="E72" s="236">
        <v>103228</v>
      </c>
      <c r="F72" s="236">
        <v>105255</v>
      </c>
      <c r="G72" s="236">
        <v>103044</v>
      </c>
      <c r="H72" s="140">
        <v>102692</v>
      </c>
      <c r="I72" s="115">
        <v>354</v>
      </c>
      <c r="J72" s="116">
        <v>0.34472013399291085</v>
      </c>
    </row>
    <row r="73" spans="1:12" s="110" customFormat="1" ht="12" customHeight="1" x14ac:dyDescent="0.2">
      <c r="A73" s="118"/>
      <c r="B73" s="119" t="s">
        <v>182</v>
      </c>
      <c r="C73" s="113">
        <v>33.119584617880903</v>
      </c>
      <c r="D73" s="115">
        <v>51029</v>
      </c>
      <c r="E73" s="114">
        <v>50969</v>
      </c>
      <c r="F73" s="114">
        <v>51342</v>
      </c>
      <c r="G73" s="114">
        <v>50394</v>
      </c>
      <c r="H73" s="140">
        <v>49344</v>
      </c>
      <c r="I73" s="115">
        <v>1685</v>
      </c>
      <c r="J73" s="116">
        <v>3.4148022049286642</v>
      </c>
    </row>
    <row r="74" spans="1:12" s="110" customFormat="1" ht="12" customHeight="1" x14ac:dyDescent="0.2">
      <c r="A74" s="118" t="s">
        <v>113</v>
      </c>
      <c r="B74" s="119" t="s">
        <v>116</v>
      </c>
      <c r="C74" s="113">
        <v>92.806100924874244</v>
      </c>
      <c r="D74" s="115">
        <v>142991</v>
      </c>
      <c r="E74" s="114">
        <v>143391</v>
      </c>
      <c r="F74" s="114">
        <v>145132</v>
      </c>
      <c r="G74" s="114">
        <v>142260</v>
      </c>
      <c r="H74" s="140">
        <v>141697</v>
      </c>
      <c r="I74" s="115">
        <v>1294</v>
      </c>
      <c r="J74" s="116">
        <v>0.9132162289956739</v>
      </c>
    </row>
    <row r="75" spans="1:12" s="110" customFormat="1" ht="12" customHeight="1" x14ac:dyDescent="0.2">
      <c r="A75" s="142"/>
      <c r="B75" s="124" t="s">
        <v>117</v>
      </c>
      <c r="C75" s="125">
        <v>7.143274379360701</v>
      </c>
      <c r="D75" s="143">
        <v>11006</v>
      </c>
      <c r="E75" s="144">
        <v>10732</v>
      </c>
      <c r="F75" s="144">
        <v>11392</v>
      </c>
      <c r="G75" s="144">
        <v>11109</v>
      </c>
      <c r="H75" s="145">
        <v>10268</v>
      </c>
      <c r="I75" s="143">
        <v>738</v>
      </c>
      <c r="J75" s="146">
        <v>7.1873782625633034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162030</v>
      </c>
      <c r="G11" s="114">
        <v>162225</v>
      </c>
      <c r="H11" s="114">
        <v>164739</v>
      </c>
      <c r="I11" s="114">
        <v>161148</v>
      </c>
      <c r="J11" s="140">
        <v>159379</v>
      </c>
      <c r="K11" s="114">
        <v>2651</v>
      </c>
      <c r="L11" s="116">
        <v>1.6633308026778937</v>
      </c>
    </row>
    <row r="12" spans="1:17" s="110" customFormat="1" ht="24.95" customHeight="1" x14ac:dyDescent="0.2">
      <c r="A12" s="604" t="s">
        <v>185</v>
      </c>
      <c r="B12" s="605"/>
      <c r="C12" s="605"/>
      <c r="D12" s="606"/>
      <c r="E12" s="113">
        <v>50.059865457014133</v>
      </c>
      <c r="F12" s="115">
        <v>81112</v>
      </c>
      <c r="G12" s="114">
        <v>81181</v>
      </c>
      <c r="H12" s="114">
        <v>82547</v>
      </c>
      <c r="I12" s="114">
        <v>80751</v>
      </c>
      <c r="J12" s="140">
        <v>79648</v>
      </c>
      <c r="K12" s="114">
        <v>1464</v>
      </c>
      <c r="L12" s="116">
        <v>1.8380875853756529</v>
      </c>
    </row>
    <row r="13" spans="1:17" s="110" customFormat="1" ht="15" customHeight="1" x14ac:dyDescent="0.2">
      <c r="A13" s="120"/>
      <c r="B13" s="612" t="s">
        <v>107</v>
      </c>
      <c r="C13" s="612"/>
      <c r="E13" s="113">
        <v>49.940134542985867</v>
      </c>
      <c r="F13" s="115">
        <v>80918</v>
      </c>
      <c r="G13" s="114">
        <v>81044</v>
      </c>
      <c r="H13" s="114">
        <v>82192</v>
      </c>
      <c r="I13" s="114">
        <v>80397</v>
      </c>
      <c r="J13" s="140">
        <v>79731</v>
      </c>
      <c r="K13" s="114">
        <v>1187</v>
      </c>
      <c r="L13" s="116">
        <v>1.4887559418544858</v>
      </c>
    </row>
    <row r="14" spans="1:17" s="110" customFormat="1" ht="24.95" customHeight="1" x14ac:dyDescent="0.2">
      <c r="A14" s="604" t="s">
        <v>186</v>
      </c>
      <c r="B14" s="605"/>
      <c r="C14" s="605"/>
      <c r="D14" s="606"/>
      <c r="E14" s="113">
        <v>10.465345923594397</v>
      </c>
      <c r="F14" s="115">
        <v>16957</v>
      </c>
      <c r="G14" s="114">
        <v>17580</v>
      </c>
      <c r="H14" s="114">
        <v>18432</v>
      </c>
      <c r="I14" s="114">
        <v>16611</v>
      </c>
      <c r="J14" s="140">
        <v>16940</v>
      </c>
      <c r="K14" s="114">
        <v>17</v>
      </c>
      <c r="L14" s="116">
        <v>0.10035419126328217</v>
      </c>
    </row>
    <row r="15" spans="1:17" s="110" customFormat="1" ht="15" customHeight="1" x14ac:dyDescent="0.2">
      <c r="A15" s="120"/>
      <c r="B15" s="119"/>
      <c r="C15" s="258" t="s">
        <v>106</v>
      </c>
      <c r="E15" s="113">
        <v>55.564073833814945</v>
      </c>
      <c r="F15" s="115">
        <v>9422</v>
      </c>
      <c r="G15" s="114">
        <v>9727</v>
      </c>
      <c r="H15" s="114">
        <v>10230</v>
      </c>
      <c r="I15" s="114">
        <v>9240</v>
      </c>
      <c r="J15" s="140">
        <v>9373</v>
      </c>
      <c r="K15" s="114">
        <v>49</v>
      </c>
      <c r="L15" s="116">
        <v>0.52277819268110526</v>
      </c>
    </row>
    <row r="16" spans="1:17" s="110" customFormat="1" ht="15" customHeight="1" x14ac:dyDescent="0.2">
      <c r="A16" s="120"/>
      <c r="B16" s="119"/>
      <c r="C16" s="258" t="s">
        <v>107</v>
      </c>
      <c r="E16" s="113">
        <v>44.435926166185055</v>
      </c>
      <c r="F16" s="115">
        <v>7535</v>
      </c>
      <c r="G16" s="114">
        <v>7853</v>
      </c>
      <c r="H16" s="114">
        <v>8202</v>
      </c>
      <c r="I16" s="114">
        <v>7371</v>
      </c>
      <c r="J16" s="140">
        <v>7567</v>
      </c>
      <c r="K16" s="114">
        <v>-32</v>
      </c>
      <c r="L16" s="116">
        <v>-0.42288885952160699</v>
      </c>
    </row>
    <row r="17" spans="1:12" s="110" customFormat="1" ht="15" customHeight="1" x14ac:dyDescent="0.2">
      <c r="A17" s="120"/>
      <c r="B17" s="121" t="s">
        <v>109</v>
      </c>
      <c r="C17" s="258"/>
      <c r="E17" s="113">
        <v>68.188607048077515</v>
      </c>
      <c r="F17" s="115">
        <v>110486</v>
      </c>
      <c r="G17" s="114">
        <v>110482</v>
      </c>
      <c r="H17" s="114">
        <v>112063</v>
      </c>
      <c r="I17" s="114">
        <v>111089</v>
      </c>
      <c r="J17" s="140">
        <v>110051</v>
      </c>
      <c r="K17" s="114">
        <v>435</v>
      </c>
      <c r="L17" s="116">
        <v>0.39527128331409983</v>
      </c>
    </row>
    <row r="18" spans="1:12" s="110" customFormat="1" ht="15" customHeight="1" x14ac:dyDescent="0.2">
      <c r="A18" s="120"/>
      <c r="B18" s="119"/>
      <c r="C18" s="258" t="s">
        <v>106</v>
      </c>
      <c r="E18" s="113">
        <v>49.799069565374801</v>
      </c>
      <c r="F18" s="115">
        <v>55021</v>
      </c>
      <c r="G18" s="114">
        <v>54981</v>
      </c>
      <c r="H18" s="114">
        <v>55829</v>
      </c>
      <c r="I18" s="114">
        <v>55412</v>
      </c>
      <c r="J18" s="140">
        <v>54682</v>
      </c>
      <c r="K18" s="114">
        <v>339</v>
      </c>
      <c r="L18" s="116">
        <v>0.61994806334808528</v>
      </c>
    </row>
    <row r="19" spans="1:12" s="110" customFormat="1" ht="15" customHeight="1" x14ac:dyDescent="0.2">
      <c r="A19" s="120"/>
      <c r="B19" s="119"/>
      <c r="C19" s="258" t="s">
        <v>107</v>
      </c>
      <c r="E19" s="113">
        <v>50.200930434625199</v>
      </c>
      <c r="F19" s="115">
        <v>55465</v>
      </c>
      <c r="G19" s="114">
        <v>55501</v>
      </c>
      <c r="H19" s="114">
        <v>56234</v>
      </c>
      <c r="I19" s="114">
        <v>55677</v>
      </c>
      <c r="J19" s="140">
        <v>55369</v>
      </c>
      <c r="K19" s="114">
        <v>96</v>
      </c>
      <c r="L19" s="116">
        <v>0.17338221748631905</v>
      </c>
    </row>
    <row r="20" spans="1:12" s="110" customFormat="1" ht="15" customHeight="1" x14ac:dyDescent="0.2">
      <c r="A20" s="120"/>
      <c r="B20" s="121" t="s">
        <v>110</v>
      </c>
      <c r="C20" s="258"/>
      <c r="E20" s="113">
        <v>20.062951305313831</v>
      </c>
      <c r="F20" s="115">
        <v>32508</v>
      </c>
      <c r="G20" s="114">
        <v>32076</v>
      </c>
      <c r="H20" s="114">
        <v>32113</v>
      </c>
      <c r="I20" s="114">
        <v>31407</v>
      </c>
      <c r="J20" s="140">
        <v>30467</v>
      </c>
      <c r="K20" s="114">
        <v>2041</v>
      </c>
      <c r="L20" s="116">
        <v>6.6990514326976731</v>
      </c>
    </row>
    <row r="21" spans="1:12" s="110" customFormat="1" ht="15" customHeight="1" x14ac:dyDescent="0.2">
      <c r="A21" s="120"/>
      <c r="B21" s="119"/>
      <c r="C21" s="258" t="s">
        <v>106</v>
      </c>
      <c r="E21" s="113">
        <v>47.440629998769531</v>
      </c>
      <c r="F21" s="115">
        <v>15422</v>
      </c>
      <c r="G21" s="114">
        <v>15219</v>
      </c>
      <c r="H21" s="114">
        <v>15213</v>
      </c>
      <c r="I21" s="114">
        <v>14887</v>
      </c>
      <c r="J21" s="140">
        <v>14434</v>
      </c>
      <c r="K21" s="114">
        <v>988</v>
      </c>
      <c r="L21" s="116">
        <v>6.8449494249688234</v>
      </c>
    </row>
    <row r="22" spans="1:12" s="110" customFormat="1" ht="15" customHeight="1" x14ac:dyDescent="0.2">
      <c r="A22" s="120"/>
      <c r="B22" s="119"/>
      <c r="C22" s="258" t="s">
        <v>107</v>
      </c>
      <c r="E22" s="113">
        <v>52.559370001230469</v>
      </c>
      <c r="F22" s="115">
        <v>17086</v>
      </c>
      <c r="G22" s="114">
        <v>16857</v>
      </c>
      <c r="H22" s="114">
        <v>16900</v>
      </c>
      <c r="I22" s="114">
        <v>16520</v>
      </c>
      <c r="J22" s="140">
        <v>16033</v>
      </c>
      <c r="K22" s="114">
        <v>1053</v>
      </c>
      <c r="L22" s="116">
        <v>6.5677041102725626</v>
      </c>
    </row>
    <row r="23" spans="1:12" s="110" customFormat="1" ht="15" customHeight="1" x14ac:dyDescent="0.2">
      <c r="A23" s="120"/>
      <c r="B23" s="121" t="s">
        <v>111</v>
      </c>
      <c r="C23" s="258"/>
      <c r="E23" s="113">
        <v>1.2830957230142566</v>
      </c>
      <c r="F23" s="115">
        <v>2079</v>
      </c>
      <c r="G23" s="114">
        <v>2087</v>
      </c>
      <c r="H23" s="114">
        <v>2131</v>
      </c>
      <c r="I23" s="114">
        <v>2041</v>
      </c>
      <c r="J23" s="140">
        <v>1921</v>
      </c>
      <c r="K23" s="114">
        <v>158</v>
      </c>
      <c r="L23" s="116">
        <v>8.2248828735033843</v>
      </c>
    </row>
    <row r="24" spans="1:12" s="110" customFormat="1" ht="15" customHeight="1" x14ac:dyDescent="0.2">
      <c r="A24" s="120"/>
      <c r="B24" s="119"/>
      <c r="C24" s="258" t="s">
        <v>106</v>
      </c>
      <c r="E24" s="113">
        <v>59.980759980759984</v>
      </c>
      <c r="F24" s="115">
        <v>1247</v>
      </c>
      <c r="G24" s="114">
        <v>1254</v>
      </c>
      <c r="H24" s="114">
        <v>1275</v>
      </c>
      <c r="I24" s="114">
        <v>1212</v>
      </c>
      <c r="J24" s="140">
        <v>1159</v>
      </c>
      <c r="K24" s="114">
        <v>88</v>
      </c>
      <c r="L24" s="116">
        <v>7.5927523727351165</v>
      </c>
    </row>
    <row r="25" spans="1:12" s="110" customFormat="1" ht="15" customHeight="1" x14ac:dyDescent="0.2">
      <c r="A25" s="120"/>
      <c r="B25" s="119"/>
      <c r="C25" s="258" t="s">
        <v>107</v>
      </c>
      <c r="E25" s="113">
        <v>40.019240019240016</v>
      </c>
      <c r="F25" s="115">
        <v>832</v>
      </c>
      <c r="G25" s="114">
        <v>833</v>
      </c>
      <c r="H25" s="114">
        <v>856</v>
      </c>
      <c r="I25" s="114">
        <v>829</v>
      </c>
      <c r="J25" s="140">
        <v>762</v>
      </c>
      <c r="K25" s="114">
        <v>70</v>
      </c>
      <c r="L25" s="116">
        <v>9.1863517060367457</v>
      </c>
    </row>
    <row r="26" spans="1:12" s="110" customFormat="1" ht="15" customHeight="1" x14ac:dyDescent="0.2">
      <c r="A26" s="120"/>
      <c r="C26" s="121" t="s">
        <v>187</v>
      </c>
      <c r="D26" s="110" t="s">
        <v>188</v>
      </c>
      <c r="E26" s="113">
        <v>0.33450595568721841</v>
      </c>
      <c r="F26" s="115">
        <v>542</v>
      </c>
      <c r="G26" s="114">
        <v>548</v>
      </c>
      <c r="H26" s="114">
        <v>595</v>
      </c>
      <c r="I26" s="114">
        <v>506</v>
      </c>
      <c r="J26" s="140">
        <v>481</v>
      </c>
      <c r="K26" s="114">
        <v>61</v>
      </c>
      <c r="L26" s="116">
        <v>12.681912681912682</v>
      </c>
    </row>
    <row r="27" spans="1:12" s="110" customFormat="1" ht="15" customHeight="1" x14ac:dyDescent="0.2">
      <c r="A27" s="120"/>
      <c r="B27" s="119"/>
      <c r="D27" s="259" t="s">
        <v>106</v>
      </c>
      <c r="E27" s="113">
        <v>51.107011070110701</v>
      </c>
      <c r="F27" s="115">
        <v>277</v>
      </c>
      <c r="G27" s="114">
        <v>268</v>
      </c>
      <c r="H27" s="114">
        <v>303</v>
      </c>
      <c r="I27" s="114">
        <v>241</v>
      </c>
      <c r="J27" s="140">
        <v>231</v>
      </c>
      <c r="K27" s="114">
        <v>46</v>
      </c>
      <c r="L27" s="116">
        <v>19.913419913419915</v>
      </c>
    </row>
    <row r="28" spans="1:12" s="110" customFormat="1" ht="15" customHeight="1" x14ac:dyDescent="0.2">
      <c r="A28" s="120"/>
      <c r="B28" s="119"/>
      <c r="D28" s="259" t="s">
        <v>107</v>
      </c>
      <c r="E28" s="113">
        <v>48.892988929889299</v>
      </c>
      <c r="F28" s="115">
        <v>265</v>
      </c>
      <c r="G28" s="114">
        <v>280</v>
      </c>
      <c r="H28" s="114">
        <v>292</v>
      </c>
      <c r="I28" s="114">
        <v>265</v>
      </c>
      <c r="J28" s="140">
        <v>250</v>
      </c>
      <c r="K28" s="114">
        <v>15</v>
      </c>
      <c r="L28" s="116">
        <v>6</v>
      </c>
    </row>
    <row r="29" spans="1:12" s="110" customFormat="1" ht="24.95" customHeight="1" x14ac:dyDescent="0.2">
      <c r="A29" s="604" t="s">
        <v>189</v>
      </c>
      <c r="B29" s="605"/>
      <c r="C29" s="605"/>
      <c r="D29" s="606"/>
      <c r="E29" s="113">
        <v>91.360859100166635</v>
      </c>
      <c r="F29" s="115">
        <v>148032</v>
      </c>
      <c r="G29" s="114">
        <v>148669</v>
      </c>
      <c r="H29" s="114">
        <v>150573</v>
      </c>
      <c r="I29" s="114">
        <v>147282</v>
      </c>
      <c r="J29" s="140">
        <v>146475</v>
      </c>
      <c r="K29" s="114">
        <v>1557</v>
      </c>
      <c r="L29" s="116">
        <v>1.0629800307219661</v>
      </c>
    </row>
    <row r="30" spans="1:12" s="110" customFormat="1" ht="15" customHeight="1" x14ac:dyDescent="0.2">
      <c r="A30" s="120"/>
      <c r="B30" s="119"/>
      <c r="C30" s="258" t="s">
        <v>106</v>
      </c>
      <c r="E30" s="113">
        <v>48.634754647643753</v>
      </c>
      <c r="F30" s="115">
        <v>71995</v>
      </c>
      <c r="G30" s="114">
        <v>72338</v>
      </c>
      <c r="H30" s="114">
        <v>73358</v>
      </c>
      <c r="I30" s="114">
        <v>71731</v>
      </c>
      <c r="J30" s="140">
        <v>71181</v>
      </c>
      <c r="K30" s="114">
        <v>814</v>
      </c>
      <c r="L30" s="116">
        <v>1.1435635914078195</v>
      </c>
    </row>
    <row r="31" spans="1:12" s="110" customFormat="1" ht="15" customHeight="1" x14ac:dyDescent="0.2">
      <c r="A31" s="120"/>
      <c r="B31" s="119"/>
      <c r="C31" s="258" t="s">
        <v>107</v>
      </c>
      <c r="E31" s="113">
        <v>51.365245352356247</v>
      </c>
      <c r="F31" s="115">
        <v>76037</v>
      </c>
      <c r="G31" s="114">
        <v>76331</v>
      </c>
      <c r="H31" s="114">
        <v>77215</v>
      </c>
      <c r="I31" s="114">
        <v>75551</v>
      </c>
      <c r="J31" s="140">
        <v>75294</v>
      </c>
      <c r="K31" s="114">
        <v>743</v>
      </c>
      <c r="L31" s="116">
        <v>0.98679841687252634</v>
      </c>
    </row>
    <row r="32" spans="1:12" s="110" customFormat="1" ht="15" customHeight="1" x14ac:dyDescent="0.2">
      <c r="A32" s="120"/>
      <c r="B32" s="119" t="s">
        <v>117</v>
      </c>
      <c r="C32" s="258"/>
      <c r="E32" s="113">
        <v>8.5977905326174167</v>
      </c>
      <c r="F32" s="115">
        <v>13931</v>
      </c>
      <c r="G32" s="114">
        <v>13487</v>
      </c>
      <c r="H32" s="114">
        <v>14095</v>
      </c>
      <c r="I32" s="114">
        <v>13802</v>
      </c>
      <c r="J32" s="140">
        <v>12839</v>
      </c>
      <c r="K32" s="114">
        <v>1092</v>
      </c>
      <c r="L32" s="116">
        <v>8.5053353064880444</v>
      </c>
    </row>
    <row r="33" spans="1:12" s="110" customFormat="1" ht="15" customHeight="1" x14ac:dyDescent="0.2">
      <c r="A33" s="120"/>
      <c r="B33" s="119"/>
      <c r="C33" s="258" t="s">
        <v>106</v>
      </c>
      <c r="E33" s="113">
        <v>65.128131505276002</v>
      </c>
      <c r="F33" s="115">
        <v>9073</v>
      </c>
      <c r="G33" s="114">
        <v>8799</v>
      </c>
      <c r="H33" s="114">
        <v>9143</v>
      </c>
      <c r="I33" s="114">
        <v>8978</v>
      </c>
      <c r="J33" s="140">
        <v>8424</v>
      </c>
      <c r="K33" s="114">
        <v>649</v>
      </c>
      <c r="L33" s="116">
        <v>7.7041785375118712</v>
      </c>
    </row>
    <row r="34" spans="1:12" s="110" customFormat="1" ht="15" customHeight="1" x14ac:dyDescent="0.2">
      <c r="A34" s="120"/>
      <c r="B34" s="119"/>
      <c r="C34" s="258" t="s">
        <v>107</v>
      </c>
      <c r="E34" s="113">
        <v>34.871868494723998</v>
      </c>
      <c r="F34" s="115">
        <v>4858</v>
      </c>
      <c r="G34" s="114">
        <v>4688</v>
      </c>
      <c r="H34" s="114">
        <v>4952</v>
      </c>
      <c r="I34" s="114">
        <v>4824</v>
      </c>
      <c r="J34" s="140">
        <v>4415</v>
      </c>
      <c r="K34" s="114">
        <v>443</v>
      </c>
      <c r="L34" s="116">
        <v>10.033975084937712</v>
      </c>
    </row>
    <row r="35" spans="1:12" s="110" customFormat="1" ht="24.95" customHeight="1" x14ac:dyDescent="0.2">
      <c r="A35" s="604" t="s">
        <v>190</v>
      </c>
      <c r="B35" s="605"/>
      <c r="C35" s="605"/>
      <c r="D35" s="606"/>
      <c r="E35" s="113">
        <v>66.027896068629261</v>
      </c>
      <c r="F35" s="115">
        <v>106985</v>
      </c>
      <c r="G35" s="114">
        <v>107270</v>
      </c>
      <c r="H35" s="114">
        <v>109490</v>
      </c>
      <c r="I35" s="114">
        <v>106971</v>
      </c>
      <c r="J35" s="140">
        <v>106453</v>
      </c>
      <c r="K35" s="114">
        <v>532</v>
      </c>
      <c r="L35" s="116">
        <v>0.49975106384977408</v>
      </c>
    </row>
    <row r="36" spans="1:12" s="110" customFormat="1" ht="15" customHeight="1" x14ac:dyDescent="0.2">
      <c r="A36" s="120"/>
      <c r="B36" s="119"/>
      <c r="C36" s="258" t="s">
        <v>106</v>
      </c>
      <c r="E36" s="113">
        <v>63.727625368042247</v>
      </c>
      <c r="F36" s="115">
        <v>68179</v>
      </c>
      <c r="G36" s="114">
        <v>68285</v>
      </c>
      <c r="H36" s="114">
        <v>69615</v>
      </c>
      <c r="I36" s="114">
        <v>68028</v>
      </c>
      <c r="J36" s="140">
        <v>67606</v>
      </c>
      <c r="K36" s="114">
        <v>573</v>
      </c>
      <c r="L36" s="116">
        <v>0.84755790906132589</v>
      </c>
    </row>
    <row r="37" spans="1:12" s="110" customFormat="1" ht="15" customHeight="1" x14ac:dyDescent="0.2">
      <c r="A37" s="120"/>
      <c r="B37" s="119"/>
      <c r="C37" s="258" t="s">
        <v>107</v>
      </c>
      <c r="E37" s="113">
        <v>36.272374631957753</v>
      </c>
      <c r="F37" s="115">
        <v>38806</v>
      </c>
      <c r="G37" s="114">
        <v>38985</v>
      </c>
      <c r="H37" s="114">
        <v>39875</v>
      </c>
      <c r="I37" s="114">
        <v>38943</v>
      </c>
      <c r="J37" s="140">
        <v>38847</v>
      </c>
      <c r="K37" s="114">
        <v>-41</v>
      </c>
      <c r="L37" s="116">
        <v>-0.1055422555152264</v>
      </c>
    </row>
    <row r="38" spans="1:12" s="110" customFormat="1" ht="15" customHeight="1" x14ac:dyDescent="0.2">
      <c r="A38" s="120"/>
      <c r="B38" s="119" t="s">
        <v>182</v>
      </c>
      <c r="C38" s="258"/>
      <c r="E38" s="113">
        <v>33.972103931370732</v>
      </c>
      <c r="F38" s="115">
        <v>55045</v>
      </c>
      <c r="G38" s="114">
        <v>54955</v>
      </c>
      <c r="H38" s="114">
        <v>55249</v>
      </c>
      <c r="I38" s="114">
        <v>54177</v>
      </c>
      <c r="J38" s="140">
        <v>52926</v>
      </c>
      <c r="K38" s="114">
        <v>2119</v>
      </c>
      <c r="L38" s="116">
        <v>4.0037032838302533</v>
      </c>
    </row>
    <row r="39" spans="1:12" s="110" customFormat="1" ht="15" customHeight="1" x14ac:dyDescent="0.2">
      <c r="A39" s="120"/>
      <c r="B39" s="119"/>
      <c r="C39" s="258" t="s">
        <v>106</v>
      </c>
      <c r="E39" s="113">
        <v>23.495322009265148</v>
      </c>
      <c r="F39" s="115">
        <v>12933</v>
      </c>
      <c r="G39" s="114">
        <v>12896</v>
      </c>
      <c r="H39" s="114">
        <v>12932</v>
      </c>
      <c r="I39" s="114">
        <v>12723</v>
      </c>
      <c r="J39" s="140">
        <v>12042</v>
      </c>
      <c r="K39" s="114">
        <v>891</v>
      </c>
      <c r="L39" s="116">
        <v>7.3991031390134525</v>
      </c>
    </row>
    <row r="40" spans="1:12" s="110" customFormat="1" ht="15" customHeight="1" x14ac:dyDescent="0.2">
      <c r="A40" s="120"/>
      <c r="B40" s="119"/>
      <c r="C40" s="258" t="s">
        <v>107</v>
      </c>
      <c r="E40" s="113">
        <v>76.504677990734848</v>
      </c>
      <c r="F40" s="115">
        <v>42112</v>
      </c>
      <c r="G40" s="114">
        <v>42059</v>
      </c>
      <c r="H40" s="114">
        <v>42317</v>
      </c>
      <c r="I40" s="114">
        <v>41454</v>
      </c>
      <c r="J40" s="140">
        <v>40884</v>
      </c>
      <c r="K40" s="114">
        <v>1228</v>
      </c>
      <c r="L40" s="116">
        <v>3.0036199980432441</v>
      </c>
    </row>
    <row r="41" spans="1:12" s="110" customFormat="1" ht="24.75" customHeight="1" x14ac:dyDescent="0.2">
      <c r="A41" s="604" t="s">
        <v>518</v>
      </c>
      <c r="B41" s="605"/>
      <c r="C41" s="605"/>
      <c r="D41" s="606"/>
      <c r="E41" s="113">
        <v>4.770721471332469</v>
      </c>
      <c r="F41" s="115">
        <v>7730</v>
      </c>
      <c r="G41" s="114">
        <v>8554</v>
      </c>
      <c r="H41" s="114">
        <v>8723</v>
      </c>
      <c r="I41" s="114">
        <v>6803</v>
      </c>
      <c r="J41" s="140">
        <v>7815</v>
      </c>
      <c r="K41" s="114">
        <v>-85</v>
      </c>
      <c r="L41" s="116">
        <v>-1.0876519513755598</v>
      </c>
    </row>
    <row r="42" spans="1:12" s="110" customFormat="1" ht="15" customHeight="1" x14ac:dyDescent="0.2">
      <c r="A42" s="120"/>
      <c r="B42" s="119"/>
      <c r="C42" s="258" t="s">
        <v>106</v>
      </c>
      <c r="E42" s="113">
        <v>56.649417852522639</v>
      </c>
      <c r="F42" s="115">
        <v>4379</v>
      </c>
      <c r="G42" s="114">
        <v>4943</v>
      </c>
      <c r="H42" s="114">
        <v>5029</v>
      </c>
      <c r="I42" s="114">
        <v>3854</v>
      </c>
      <c r="J42" s="140">
        <v>4381</v>
      </c>
      <c r="K42" s="114">
        <v>-2</v>
      </c>
      <c r="L42" s="116">
        <v>-4.5651677699155443E-2</v>
      </c>
    </row>
    <row r="43" spans="1:12" s="110" customFormat="1" ht="15" customHeight="1" x14ac:dyDescent="0.2">
      <c r="A43" s="123"/>
      <c r="B43" s="124"/>
      <c r="C43" s="260" t="s">
        <v>107</v>
      </c>
      <c r="D43" s="261"/>
      <c r="E43" s="125">
        <v>43.350582147477361</v>
      </c>
      <c r="F43" s="143">
        <v>3351</v>
      </c>
      <c r="G43" s="144">
        <v>3611</v>
      </c>
      <c r="H43" s="144">
        <v>3694</v>
      </c>
      <c r="I43" s="144">
        <v>2949</v>
      </c>
      <c r="J43" s="145">
        <v>3434</v>
      </c>
      <c r="K43" s="144">
        <v>-83</v>
      </c>
      <c r="L43" s="146">
        <v>-2.4170064065230052</v>
      </c>
    </row>
    <row r="44" spans="1:12" s="110" customFormat="1" ht="45.75" customHeight="1" x14ac:dyDescent="0.2">
      <c r="A44" s="604" t="s">
        <v>191</v>
      </c>
      <c r="B44" s="605"/>
      <c r="C44" s="605"/>
      <c r="D44" s="606"/>
      <c r="E44" s="113">
        <v>1.6774671357156081</v>
      </c>
      <c r="F44" s="115">
        <v>2718</v>
      </c>
      <c r="G44" s="114">
        <v>2743</v>
      </c>
      <c r="H44" s="114">
        <v>2777</v>
      </c>
      <c r="I44" s="114">
        <v>2660</v>
      </c>
      <c r="J44" s="140">
        <v>2741</v>
      </c>
      <c r="K44" s="114">
        <v>-23</v>
      </c>
      <c r="L44" s="116">
        <v>-0.83910981393651951</v>
      </c>
    </row>
    <row r="45" spans="1:12" s="110" customFormat="1" ht="15" customHeight="1" x14ac:dyDescent="0.2">
      <c r="A45" s="120"/>
      <c r="B45" s="119"/>
      <c r="C45" s="258" t="s">
        <v>106</v>
      </c>
      <c r="E45" s="113">
        <v>58.278145695364238</v>
      </c>
      <c r="F45" s="115">
        <v>1584</v>
      </c>
      <c r="G45" s="114">
        <v>1597</v>
      </c>
      <c r="H45" s="114">
        <v>1615</v>
      </c>
      <c r="I45" s="114">
        <v>1550</v>
      </c>
      <c r="J45" s="140">
        <v>1602</v>
      </c>
      <c r="K45" s="114">
        <v>-18</v>
      </c>
      <c r="L45" s="116">
        <v>-1.1235955056179776</v>
      </c>
    </row>
    <row r="46" spans="1:12" s="110" customFormat="1" ht="15" customHeight="1" x14ac:dyDescent="0.2">
      <c r="A46" s="123"/>
      <c r="B46" s="124"/>
      <c r="C46" s="260" t="s">
        <v>107</v>
      </c>
      <c r="D46" s="261"/>
      <c r="E46" s="125">
        <v>41.721854304635762</v>
      </c>
      <c r="F46" s="143">
        <v>1134</v>
      </c>
      <c r="G46" s="144">
        <v>1146</v>
      </c>
      <c r="H46" s="144">
        <v>1162</v>
      </c>
      <c r="I46" s="144">
        <v>1110</v>
      </c>
      <c r="J46" s="145">
        <v>1139</v>
      </c>
      <c r="K46" s="144">
        <v>-5</v>
      </c>
      <c r="L46" s="146">
        <v>-0.43898156277436345</v>
      </c>
    </row>
    <row r="47" spans="1:12" s="110" customFormat="1" ht="39" customHeight="1" x14ac:dyDescent="0.2">
      <c r="A47" s="604" t="s">
        <v>519</v>
      </c>
      <c r="B47" s="607"/>
      <c r="C47" s="607"/>
      <c r="D47" s="608"/>
      <c r="E47" s="113">
        <v>0.32216256248842806</v>
      </c>
      <c r="F47" s="115">
        <v>522</v>
      </c>
      <c r="G47" s="114">
        <v>543</v>
      </c>
      <c r="H47" s="114">
        <v>503</v>
      </c>
      <c r="I47" s="114">
        <v>498</v>
      </c>
      <c r="J47" s="140">
        <v>525</v>
      </c>
      <c r="K47" s="114">
        <v>-3</v>
      </c>
      <c r="L47" s="116">
        <v>-0.5714285714285714</v>
      </c>
    </row>
    <row r="48" spans="1:12" s="110" customFormat="1" ht="15" customHeight="1" x14ac:dyDescent="0.2">
      <c r="A48" s="120"/>
      <c r="B48" s="119"/>
      <c r="C48" s="258" t="s">
        <v>106</v>
      </c>
      <c r="E48" s="113">
        <v>32.183908045977013</v>
      </c>
      <c r="F48" s="115">
        <v>168</v>
      </c>
      <c r="G48" s="114">
        <v>180</v>
      </c>
      <c r="H48" s="114">
        <v>171</v>
      </c>
      <c r="I48" s="114">
        <v>182</v>
      </c>
      <c r="J48" s="140">
        <v>192</v>
      </c>
      <c r="K48" s="114">
        <v>-24</v>
      </c>
      <c r="L48" s="116">
        <v>-12.5</v>
      </c>
    </row>
    <row r="49" spans="1:12" s="110" customFormat="1" ht="15" customHeight="1" x14ac:dyDescent="0.2">
      <c r="A49" s="123"/>
      <c r="B49" s="124"/>
      <c r="C49" s="260" t="s">
        <v>107</v>
      </c>
      <c r="D49" s="261"/>
      <c r="E49" s="125">
        <v>67.816091954022994</v>
      </c>
      <c r="F49" s="143">
        <v>354</v>
      </c>
      <c r="G49" s="144">
        <v>363</v>
      </c>
      <c r="H49" s="144">
        <v>332</v>
      </c>
      <c r="I49" s="144">
        <v>316</v>
      </c>
      <c r="J49" s="145">
        <v>333</v>
      </c>
      <c r="K49" s="144">
        <v>21</v>
      </c>
      <c r="L49" s="146">
        <v>6.3063063063063067</v>
      </c>
    </row>
    <row r="50" spans="1:12" s="110" customFormat="1" ht="24.95" customHeight="1" x14ac:dyDescent="0.2">
      <c r="A50" s="609" t="s">
        <v>192</v>
      </c>
      <c r="B50" s="610"/>
      <c r="C50" s="610"/>
      <c r="D50" s="611"/>
      <c r="E50" s="262">
        <v>12.805653274085046</v>
      </c>
      <c r="F50" s="263">
        <v>20749</v>
      </c>
      <c r="G50" s="264">
        <v>21622</v>
      </c>
      <c r="H50" s="264">
        <v>22262</v>
      </c>
      <c r="I50" s="264">
        <v>20642</v>
      </c>
      <c r="J50" s="265">
        <v>20525</v>
      </c>
      <c r="K50" s="263">
        <v>224</v>
      </c>
      <c r="L50" s="266">
        <v>1.0913520097442144</v>
      </c>
    </row>
    <row r="51" spans="1:12" s="110" customFormat="1" ht="15" customHeight="1" x14ac:dyDescent="0.2">
      <c r="A51" s="120"/>
      <c r="B51" s="119"/>
      <c r="C51" s="258" t="s">
        <v>106</v>
      </c>
      <c r="E51" s="113">
        <v>57.959419731071378</v>
      </c>
      <c r="F51" s="115">
        <v>12026</v>
      </c>
      <c r="G51" s="114">
        <v>12449</v>
      </c>
      <c r="H51" s="114">
        <v>12857</v>
      </c>
      <c r="I51" s="114">
        <v>11933</v>
      </c>
      <c r="J51" s="140">
        <v>11814</v>
      </c>
      <c r="K51" s="114">
        <v>212</v>
      </c>
      <c r="L51" s="116">
        <v>1.7944811240900627</v>
      </c>
    </row>
    <row r="52" spans="1:12" s="110" customFormat="1" ht="15" customHeight="1" x14ac:dyDescent="0.2">
      <c r="A52" s="120"/>
      <c r="B52" s="119"/>
      <c r="C52" s="258" t="s">
        <v>107</v>
      </c>
      <c r="E52" s="113">
        <v>42.040580268928622</v>
      </c>
      <c r="F52" s="115">
        <v>8723</v>
      </c>
      <c r="G52" s="114">
        <v>9173</v>
      </c>
      <c r="H52" s="114">
        <v>9405</v>
      </c>
      <c r="I52" s="114">
        <v>8709</v>
      </c>
      <c r="J52" s="140">
        <v>8711</v>
      </c>
      <c r="K52" s="114">
        <v>12</v>
      </c>
      <c r="L52" s="116">
        <v>0.13775685914361152</v>
      </c>
    </row>
    <row r="53" spans="1:12" s="110" customFormat="1" ht="15" customHeight="1" x14ac:dyDescent="0.2">
      <c r="A53" s="120"/>
      <c r="B53" s="119"/>
      <c r="C53" s="258" t="s">
        <v>187</v>
      </c>
      <c r="D53" s="110" t="s">
        <v>193</v>
      </c>
      <c r="E53" s="113">
        <v>25.471107041303195</v>
      </c>
      <c r="F53" s="115">
        <v>5285</v>
      </c>
      <c r="G53" s="114">
        <v>6236</v>
      </c>
      <c r="H53" s="114">
        <v>6478</v>
      </c>
      <c r="I53" s="114">
        <v>4844</v>
      </c>
      <c r="J53" s="140">
        <v>5368</v>
      </c>
      <c r="K53" s="114">
        <v>-83</v>
      </c>
      <c r="L53" s="116">
        <v>-1.5461997019374067</v>
      </c>
    </row>
    <row r="54" spans="1:12" s="110" customFormat="1" ht="15" customHeight="1" x14ac:dyDescent="0.2">
      <c r="A54" s="120"/>
      <c r="B54" s="119"/>
      <c r="D54" s="267" t="s">
        <v>194</v>
      </c>
      <c r="E54" s="113">
        <v>58.883632923368026</v>
      </c>
      <c r="F54" s="115">
        <v>3112</v>
      </c>
      <c r="G54" s="114">
        <v>3646</v>
      </c>
      <c r="H54" s="114">
        <v>3793</v>
      </c>
      <c r="I54" s="114">
        <v>2842</v>
      </c>
      <c r="J54" s="140">
        <v>3136</v>
      </c>
      <c r="K54" s="114">
        <v>-24</v>
      </c>
      <c r="L54" s="116">
        <v>-0.76530612244897955</v>
      </c>
    </row>
    <row r="55" spans="1:12" s="110" customFormat="1" ht="15" customHeight="1" x14ac:dyDescent="0.2">
      <c r="A55" s="120"/>
      <c r="B55" s="119"/>
      <c r="D55" s="267" t="s">
        <v>195</v>
      </c>
      <c r="E55" s="113">
        <v>41.116367076631974</v>
      </c>
      <c r="F55" s="115">
        <v>2173</v>
      </c>
      <c r="G55" s="114">
        <v>2590</v>
      </c>
      <c r="H55" s="114">
        <v>2685</v>
      </c>
      <c r="I55" s="114">
        <v>2002</v>
      </c>
      <c r="J55" s="140">
        <v>2232</v>
      </c>
      <c r="K55" s="114">
        <v>-59</v>
      </c>
      <c r="L55" s="116">
        <v>-2.6433691756272402</v>
      </c>
    </row>
    <row r="56" spans="1:12" s="110" customFormat="1" ht="15" customHeight="1" x14ac:dyDescent="0.2">
      <c r="A56" s="120"/>
      <c r="B56" s="119" t="s">
        <v>196</v>
      </c>
      <c r="C56" s="258"/>
      <c r="E56" s="113">
        <v>65.888415725482929</v>
      </c>
      <c r="F56" s="115">
        <v>106759</v>
      </c>
      <c r="G56" s="114">
        <v>106249</v>
      </c>
      <c r="H56" s="114">
        <v>107531</v>
      </c>
      <c r="I56" s="114">
        <v>106215</v>
      </c>
      <c r="J56" s="140">
        <v>105356</v>
      </c>
      <c r="K56" s="114">
        <v>1403</v>
      </c>
      <c r="L56" s="116">
        <v>1.3316754622423024</v>
      </c>
    </row>
    <row r="57" spans="1:12" s="110" customFormat="1" ht="15" customHeight="1" x14ac:dyDescent="0.2">
      <c r="A57" s="120"/>
      <c r="B57" s="119"/>
      <c r="C57" s="258" t="s">
        <v>106</v>
      </c>
      <c r="E57" s="113">
        <v>47.654061952622264</v>
      </c>
      <c r="F57" s="115">
        <v>50875</v>
      </c>
      <c r="G57" s="114">
        <v>50643</v>
      </c>
      <c r="H57" s="114">
        <v>51245</v>
      </c>
      <c r="I57" s="114">
        <v>50731</v>
      </c>
      <c r="J57" s="140">
        <v>50200</v>
      </c>
      <c r="K57" s="114">
        <v>675</v>
      </c>
      <c r="L57" s="116">
        <v>1.344621513944223</v>
      </c>
    </row>
    <row r="58" spans="1:12" s="110" customFormat="1" ht="15" customHeight="1" x14ac:dyDescent="0.2">
      <c r="A58" s="120"/>
      <c r="B58" s="119"/>
      <c r="C58" s="258" t="s">
        <v>107</v>
      </c>
      <c r="E58" s="113">
        <v>52.345938047377736</v>
      </c>
      <c r="F58" s="115">
        <v>55884</v>
      </c>
      <c r="G58" s="114">
        <v>55606</v>
      </c>
      <c r="H58" s="114">
        <v>56286</v>
      </c>
      <c r="I58" s="114">
        <v>55484</v>
      </c>
      <c r="J58" s="140">
        <v>55156</v>
      </c>
      <c r="K58" s="114">
        <v>728</v>
      </c>
      <c r="L58" s="116">
        <v>1.3198926680687504</v>
      </c>
    </row>
    <row r="59" spans="1:12" s="110" customFormat="1" ht="15" customHeight="1" x14ac:dyDescent="0.2">
      <c r="A59" s="120"/>
      <c r="B59" s="119"/>
      <c r="C59" s="258" t="s">
        <v>105</v>
      </c>
      <c r="D59" s="110" t="s">
        <v>197</v>
      </c>
      <c r="E59" s="113">
        <v>94.543785535645711</v>
      </c>
      <c r="F59" s="115">
        <v>100934</v>
      </c>
      <c r="G59" s="114">
        <v>100485</v>
      </c>
      <c r="H59" s="114">
        <v>101735</v>
      </c>
      <c r="I59" s="114">
        <v>100533</v>
      </c>
      <c r="J59" s="140">
        <v>99792</v>
      </c>
      <c r="K59" s="114">
        <v>1142</v>
      </c>
      <c r="L59" s="116">
        <v>1.1443803110469777</v>
      </c>
    </row>
    <row r="60" spans="1:12" s="110" customFormat="1" ht="15" customHeight="1" x14ac:dyDescent="0.2">
      <c r="A60" s="120"/>
      <c r="B60" s="119"/>
      <c r="C60" s="258"/>
      <c r="D60" s="267" t="s">
        <v>198</v>
      </c>
      <c r="E60" s="113">
        <v>46.543285711455013</v>
      </c>
      <c r="F60" s="115">
        <v>46978</v>
      </c>
      <c r="G60" s="114">
        <v>46782</v>
      </c>
      <c r="H60" s="114">
        <v>47375</v>
      </c>
      <c r="I60" s="114">
        <v>46929</v>
      </c>
      <c r="J60" s="140">
        <v>46455</v>
      </c>
      <c r="K60" s="114">
        <v>523</v>
      </c>
      <c r="L60" s="116">
        <v>1.1258206866860403</v>
      </c>
    </row>
    <row r="61" spans="1:12" s="110" customFormat="1" ht="15" customHeight="1" x14ac:dyDescent="0.2">
      <c r="A61" s="120"/>
      <c r="B61" s="119"/>
      <c r="C61" s="258"/>
      <c r="D61" s="267" t="s">
        <v>199</v>
      </c>
      <c r="E61" s="113">
        <v>53.456714288544987</v>
      </c>
      <c r="F61" s="115">
        <v>53956</v>
      </c>
      <c r="G61" s="114">
        <v>53703</v>
      </c>
      <c r="H61" s="114">
        <v>54360</v>
      </c>
      <c r="I61" s="114">
        <v>53604</v>
      </c>
      <c r="J61" s="140">
        <v>53337</v>
      </c>
      <c r="K61" s="114">
        <v>619</v>
      </c>
      <c r="L61" s="116">
        <v>1.1605452125166396</v>
      </c>
    </row>
    <row r="62" spans="1:12" s="110" customFormat="1" ht="15" customHeight="1" x14ac:dyDescent="0.2">
      <c r="A62" s="120"/>
      <c r="B62" s="119"/>
      <c r="C62" s="258"/>
      <c r="D62" s="258" t="s">
        <v>200</v>
      </c>
      <c r="E62" s="113">
        <v>5.4562144643542929</v>
      </c>
      <c r="F62" s="115">
        <v>5825</v>
      </c>
      <c r="G62" s="114">
        <v>5764</v>
      </c>
      <c r="H62" s="114">
        <v>5796</v>
      </c>
      <c r="I62" s="114">
        <v>5682</v>
      </c>
      <c r="J62" s="140">
        <v>5564</v>
      </c>
      <c r="K62" s="114">
        <v>261</v>
      </c>
      <c r="L62" s="116">
        <v>4.690869877785766</v>
      </c>
    </row>
    <row r="63" spans="1:12" s="110" customFormat="1" ht="15" customHeight="1" x14ac:dyDescent="0.2">
      <c r="A63" s="120"/>
      <c r="B63" s="119"/>
      <c r="C63" s="258"/>
      <c r="D63" s="267" t="s">
        <v>198</v>
      </c>
      <c r="E63" s="113">
        <v>66.901287553648075</v>
      </c>
      <c r="F63" s="115">
        <v>3897</v>
      </c>
      <c r="G63" s="114">
        <v>3861</v>
      </c>
      <c r="H63" s="114">
        <v>3870</v>
      </c>
      <c r="I63" s="114">
        <v>3802</v>
      </c>
      <c r="J63" s="140">
        <v>3745</v>
      </c>
      <c r="K63" s="114">
        <v>152</v>
      </c>
      <c r="L63" s="116">
        <v>4.0587449933244324</v>
      </c>
    </row>
    <row r="64" spans="1:12" s="110" customFormat="1" ht="15" customHeight="1" x14ac:dyDescent="0.2">
      <c r="A64" s="120"/>
      <c r="B64" s="119"/>
      <c r="C64" s="258"/>
      <c r="D64" s="267" t="s">
        <v>199</v>
      </c>
      <c r="E64" s="113">
        <v>33.098712446351932</v>
      </c>
      <c r="F64" s="115">
        <v>1928</v>
      </c>
      <c r="G64" s="114">
        <v>1903</v>
      </c>
      <c r="H64" s="114">
        <v>1926</v>
      </c>
      <c r="I64" s="114">
        <v>1880</v>
      </c>
      <c r="J64" s="140">
        <v>1819</v>
      </c>
      <c r="K64" s="114">
        <v>109</v>
      </c>
      <c r="L64" s="116">
        <v>5.9923034634414512</v>
      </c>
    </row>
    <row r="65" spans="1:12" s="110" customFormat="1" ht="15" customHeight="1" x14ac:dyDescent="0.2">
      <c r="A65" s="120"/>
      <c r="B65" s="119" t="s">
        <v>201</v>
      </c>
      <c r="C65" s="258"/>
      <c r="E65" s="113">
        <v>11.503425291612665</v>
      </c>
      <c r="F65" s="115">
        <v>18639</v>
      </c>
      <c r="G65" s="114">
        <v>18401</v>
      </c>
      <c r="H65" s="114">
        <v>18185</v>
      </c>
      <c r="I65" s="114">
        <v>17753</v>
      </c>
      <c r="J65" s="140">
        <v>17435</v>
      </c>
      <c r="K65" s="114">
        <v>1204</v>
      </c>
      <c r="L65" s="116">
        <v>6.9056495554918271</v>
      </c>
    </row>
    <row r="66" spans="1:12" s="110" customFormat="1" ht="15" customHeight="1" x14ac:dyDescent="0.2">
      <c r="A66" s="120"/>
      <c r="B66" s="119"/>
      <c r="C66" s="258" t="s">
        <v>106</v>
      </c>
      <c r="E66" s="113">
        <v>49.428617415097378</v>
      </c>
      <c r="F66" s="115">
        <v>9213</v>
      </c>
      <c r="G66" s="114">
        <v>9067</v>
      </c>
      <c r="H66" s="114">
        <v>8986</v>
      </c>
      <c r="I66" s="114">
        <v>8778</v>
      </c>
      <c r="J66" s="140">
        <v>8630</v>
      </c>
      <c r="K66" s="114">
        <v>583</v>
      </c>
      <c r="L66" s="116">
        <v>6.7555040556199302</v>
      </c>
    </row>
    <row r="67" spans="1:12" s="110" customFormat="1" ht="15" customHeight="1" x14ac:dyDescent="0.2">
      <c r="A67" s="120"/>
      <c r="B67" s="119"/>
      <c r="C67" s="258" t="s">
        <v>107</v>
      </c>
      <c r="E67" s="113">
        <v>50.571382584902622</v>
      </c>
      <c r="F67" s="115">
        <v>9426</v>
      </c>
      <c r="G67" s="114">
        <v>9334</v>
      </c>
      <c r="H67" s="114">
        <v>9199</v>
      </c>
      <c r="I67" s="114">
        <v>8975</v>
      </c>
      <c r="J67" s="140">
        <v>8805</v>
      </c>
      <c r="K67" s="114">
        <v>621</v>
      </c>
      <c r="L67" s="116">
        <v>7.0528109028960815</v>
      </c>
    </row>
    <row r="68" spans="1:12" s="110" customFormat="1" ht="15" customHeight="1" x14ac:dyDescent="0.2">
      <c r="A68" s="120"/>
      <c r="B68" s="119"/>
      <c r="C68" s="258" t="s">
        <v>105</v>
      </c>
      <c r="D68" s="110" t="s">
        <v>202</v>
      </c>
      <c r="E68" s="113">
        <v>18.681259724234131</v>
      </c>
      <c r="F68" s="115">
        <v>3482</v>
      </c>
      <c r="G68" s="114">
        <v>3419</v>
      </c>
      <c r="H68" s="114">
        <v>3326</v>
      </c>
      <c r="I68" s="114">
        <v>3146</v>
      </c>
      <c r="J68" s="140">
        <v>2980</v>
      </c>
      <c r="K68" s="114">
        <v>502</v>
      </c>
      <c r="L68" s="116">
        <v>16.845637583892618</v>
      </c>
    </row>
    <row r="69" spans="1:12" s="110" customFormat="1" ht="15" customHeight="1" x14ac:dyDescent="0.2">
      <c r="A69" s="120"/>
      <c r="B69" s="119"/>
      <c r="C69" s="258"/>
      <c r="D69" s="267" t="s">
        <v>198</v>
      </c>
      <c r="E69" s="113">
        <v>48.85123492245836</v>
      </c>
      <c r="F69" s="115">
        <v>1701</v>
      </c>
      <c r="G69" s="114">
        <v>1664</v>
      </c>
      <c r="H69" s="114">
        <v>1648</v>
      </c>
      <c r="I69" s="114">
        <v>1545</v>
      </c>
      <c r="J69" s="140">
        <v>1472</v>
      </c>
      <c r="K69" s="114">
        <v>229</v>
      </c>
      <c r="L69" s="116">
        <v>15.557065217391305</v>
      </c>
    </row>
    <row r="70" spans="1:12" s="110" customFormat="1" ht="15" customHeight="1" x14ac:dyDescent="0.2">
      <c r="A70" s="120"/>
      <c r="B70" s="119"/>
      <c r="C70" s="258"/>
      <c r="D70" s="267" t="s">
        <v>199</v>
      </c>
      <c r="E70" s="113">
        <v>51.14876507754164</v>
      </c>
      <c r="F70" s="115">
        <v>1781</v>
      </c>
      <c r="G70" s="114">
        <v>1755</v>
      </c>
      <c r="H70" s="114">
        <v>1678</v>
      </c>
      <c r="I70" s="114">
        <v>1601</v>
      </c>
      <c r="J70" s="140">
        <v>1508</v>
      </c>
      <c r="K70" s="114">
        <v>273</v>
      </c>
      <c r="L70" s="116">
        <v>18.103448275862068</v>
      </c>
    </row>
    <row r="71" spans="1:12" s="110" customFormat="1" ht="15" customHeight="1" x14ac:dyDescent="0.2">
      <c r="A71" s="120"/>
      <c r="B71" s="119"/>
      <c r="C71" s="258"/>
      <c r="D71" s="110" t="s">
        <v>203</v>
      </c>
      <c r="E71" s="113">
        <v>71.420140565480978</v>
      </c>
      <c r="F71" s="115">
        <v>13312</v>
      </c>
      <c r="G71" s="114">
        <v>13170</v>
      </c>
      <c r="H71" s="114">
        <v>13065</v>
      </c>
      <c r="I71" s="114">
        <v>12837</v>
      </c>
      <c r="J71" s="140">
        <v>12720</v>
      </c>
      <c r="K71" s="114">
        <v>592</v>
      </c>
      <c r="L71" s="116">
        <v>4.6540880503144653</v>
      </c>
    </row>
    <row r="72" spans="1:12" s="110" customFormat="1" ht="15" customHeight="1" x14ac:dyDescent="0.2">
      <c r="A72" s="120"/>
      <c r="B72" s="119"/>
      <c r="C72" s="258"/>
      <c r="D72" s="267" t="s">
        <v>198</v>
      </c>
      <c r="E72" s="113">
        <v>49.49669471153846</v>
      </c>
      <c r="F72" s="115">
        <v>6589</v>
      </c>
      <c r="G72" s="114">
        <v>6494</v>
      </c>
      <c r="H72" s="114">
        <v>6429</v>
      </c>
      <c r="I72" s="114">
        <v>6335</v>
      </c>
      <c r="J72" s="140">
        <v>6278</v>
      </c>
      <c r="K72" s="114">
        <v>311</v>
      </c>
      <c r="L72" s="116">
        <v>4.9538069448869066</v>
      </c>
    </row>
    <row r="73" spans="1:12" s="110" customFormat="1" ht="15" customHeight="1" x14ac:dyDescent="0.2">
      <c r="A73" s="120"/>
      <c r="B73" s="119"/>
      <c r="C73" s="258"/>
      <c r="D73" s="267" t="s">
        <v>199</v>
      </c>
      <c r="E73" s="113">
        <v>50.50330528846154</v>
      </c>
      <c r="F73" s="115">
        <v>6723</v>
      </c>
      <c r="G73" s="114">
        <v>6676</v>
      </c>
      <c r="H73" s="114">
        <v>6636</v>
      </c>
      <c r="I73" s="114">
        <v>6502</v>
      </c>
      <c r="J73" s="140">
        <v>6442</v>
      </c>
      <c r="K73" s="114">
        <v>281</v>
      </c>
      <c r="L73" s="116">
        <v>4.3619993790748213</v>
      </c>
    </row>
    <row r="74" spans="1:12" s="110" customFormat="1" ht="15" customHeight="1" x14ac:dyDescent="0.2">
      <c r="A74" s="120"/>
      <c r="B74" s="119"/>
      <c r="C74" s="258"/>
      <c r="D74" s="110" t="s">
        <v>204</v>
      </c>
      <c r="E74" s="113">
        <v>9.8985997102848859</v>
      </c>
      <c r="F74" s="115">
        <v>1845</v>
      </c>
      <c r="G74" s="114">
        <v>1812</v>
      </c>
      <c r="H74" s="114">
        <v>1794</v>
      </c>
      <c r="I74" s="114">
        <v>1770</v>
      </c>
      <c r="J74" s="140">
        <v>1735</v>
      </c>
      <c r="K74" s="114">
        <v>110</v>
      </c>
      <c r="L74" s="116">
        <v>6.3400576368876083</v>
      </c>
    </row>
    <row r="75" spans="1:12" s="110" customFormat="1" ht="15" customHeight="1" x14ac:dyDescent="0.2">
      <c r="A75" s="120"/>
      <c r="B75" s="119"/>
      <c r="C75" s="258"/>
      <c r="D75" s="267" t="s">
        <v>198</v>
      </c>
      <c r="E75" s="113">
        <v>50.027100271002709</v>
      </c>
      <c r="F75" s="115">
        <v>923</v>
      </c>
      <c r="G75" s="114">
        <v>909</v>
      </c>
      <c r="H75" s="114">
        <v>909</v>
      </c>
      <c r="I75" s="114">
        <v>898</v>
      </c>
      <c r="J75" s="140">
        <v>880</v>
      </c>
      <c r="K75" s="114">
        <v>43</v>
      </c>
      <c r="L75" s="116">
        <v>4.8863636363636367</v>
      </c>
    </row>
    <row r="76" spans="1:12" s="110" customFormat="1" ht="15" customHeight="1" x14ac:dyDescent="0.2">
      <c r="A76" s="120"/>
      <c r="B76" s="119"/>
      <c r="C76" s="258"/>
      <c r="D76" s="267" t="s">
        <v>199</v>
      </c>
      <c r="E76" s="113">
        <v>49.972899728997291</v>
      </c>
      <c r="F76" s="115">
        <v>922</v>
      </c>
      <c r="G76" s="114">
        <v>903</v>
      </c>
      <c r="H76" s="114">
        <v>885</v>
      </c>
      <c r="I76" s="114">
        <v>872</v>
      </c>
      <c r="J76" s="140">
        <v>855</v>
      </c>
      <c r="K76" s="114">
        <v>67</v>
      </c>
      <c r="L76" s="116">
        <v>7.8362573099415203</v>
      </c>
    </row>
    <row r="77" spans="1:12" s="110" customFormat="1" ht="15" customHeight="1" x14ac:dyDescent="0.2">
      <c r="A77" s="534"/>
      <c r="B77" s="119" t="s">
        <v>205</v>
      </c>
      <c r="C77" s="268"/>
      <c r="D77" s="182"/>
      <c r="E77" s="113">
        <v>9.8025057088193552</v>
      </c>
      <c r="F77" s="115">
        <v>15883</v>
      </c>
      <c r="G77" s="114">
        <v>15953</v>
      </c>
      <c r="H77" s="114">
        <v>16761</v>
      </c>
      <c r="I77" s="114">
        <v>16538</v>
      </c>
      <c r="J77" s="140">
        <v>16063</v>
      </c>
      <c r="K77" s="114">
        <v>-180</v>
      </c>
      <c r="L77" s="116">
        <v>-1.1205876859864283</v>
      </c>
    </row>
    <row r="78" spans="1:12" s="110" customFormat="1" ht="15" customHeight="1" x14ac:dyDescent="0.2">
      <c r="A78" s="120"/>
      <c r="B78" s="119"/>
      <c r="C78" s="268" t="s">
        <v>106</v>
      </c>
      <c r="D78" s="182"/>
      <c r="E78" s="113">
        <v>56.651766039161366</v>
      </c>
      <c r="F78" s="115">
        <v>8998</v>
      </c>
      <c r="G78" s="114">
        <v>9022</v>
      </c>
      <c r="H78" s="114">
        <v>9459</v>
      </c>
      <c r="I78" s="114">
        <v>9309</v>
      </c>
      <c r="J78" s="140">
        <v>9004</v>
      </c>
      <c r="K78" s="114">
        <v>-6</v>
      </c>
      <c r="L78" s="116">
        <v>-6.6637050199911146E-2</v>
      </c>
    </row>
    <row r="79" spans="1:12" s="110" customFormat="1" ht="15" customHeight="1" x14ac:dyDescent="0.2">
      <c r="A79" s="123"/>
      <c r="B79" s="124"/>
      <c r="C79" s="260" t="s">
        <v>107</v>
      </c>
      <c r="D79" s="261"/>
      <c r="E79" s="125">
        <v>43.348233960838634</v>
      </c>
      <c r="F79" s="143">
        <v>6885</v>
      </c>
      <c r="G79" s="144">
        <v>6931</v>
      </c>
      <c r="H79" s="144">
        <v>7302</v>
      </c>
      <c r="I79" s="144">
        <v>7229</v>
      </c>
      <c r="J79" s="145">
        <v>7059</v>
      </c>
      <c r="K79" s="144">
        <v>-174</v>
      </c>
      <c r="L79" s="146">
        <v>-2.4649383765405863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162030</v>
      </c>
      <c r="E11" s="114">
        <v>162225</v>
      </c>
      <c r="F11" s="114">
        <v>164739</v>
      </c>
      <c r="G11" s="114">
        <v>161148</v>
      </c>
      <c r="H11" s="140">
        <v>159379</v>
      </c>
      <c r="I11" s="115">
        <v>2651</v>
      </c>
      <c r="J11" s="116">
        <v>1.6633308026778937</v>
      </c>
    </row>
    <row r="12" spans="1:15" s="110" customFormat="1" ht="24.95" customHeight="1" x14ac:dyDescent="0.2">
      <c r="A12" s="193" t="s">
        <v>132</v>
      </c>
      <c r="B12" s="194" t="s">
        <v>133</v>
      </c>
      <c r="C12" s="113">
        <v>0.59556872184163423</v>
      </c>
      <c r="D12" s="115">
        <v>965</v>
      </c>
      <c r="E12" s="114">
        <v>978</v>
      </c>
      <c r="F12" s="114">
        <v>1055</v>
      </c>
      <c r="G12" s="114">
        <v>1073</v>
      </c>
      <c r="H12" s="140">
        <v>1016</v>
      </c>
      <c r="I12" s="115">
        <v>-51</v>
      </c>
      <c r="J12" s="116">
        <v>-5.0196850393700787</v>
      </c>
    </row>
    <row r="13" spans="1:15" s="110" customFormat="1" ht="24.95" customHeight="1" x14ac:dyDescent="0.2">
      <c r="A13" s="193" t="s">
        <v>134</v>
      </c>
      <c r="B13" s="199" t="s">
        <v>214</v>
      </c>
      <c r="C13" s="113">
        <v>1.8731099179164352</v>
      </c>
      <c r="D13" s="115">
        <v>3035</v>
      </c>
      <c r="E13" s="114">
        <v>3071</v>
      </c>
      <c r="F13" s="114">
        <v>3066</v>
      </c>
      <c r="G13" s="114">
        <v>3009</v>
      </c>
      <c r="H13" s="140">
        <v>2963</v>
      </c>
      <c r="I13" s="115">
        <v>72</v>
      </c>
      <c r="J13" s="116">
        <v>2.429969625379683</v>
      </c>
    </row>
    <row r="14" spans="1:15" s="287" customFormat="1" ht="24" customHeight="1" x14ac:dyDescent="0.2">
      <c r="A14" s="193" t="s">
        <v>215</v>
      </c>
      <c r="B14" s="199" t="s">
        <v>137</v>
      </c>
      <c r="C14" s="113">
        <v>15.005245942109486</v>
      </c>
      <c r="D14" s="115">
        <v>24313</v>
      </c>
      <c r="E14" s="114">
        <v>24525</v>
      </c>
      <c r="F14" s="114">
        <v>24729</v>
      </c>
      <c r="G14" s="114">
        <v>24138</v>
      </c>
      <c r="H14" s="140">
        <v>24121</v>
      </c>
      <c r="I14" s="115">
        <v>192</v>
      </c>
      <c r="J14" s="116">
        <v>0.79598689938228095</v>
      </c>
      <c r="K14" s="110"/>
      <c r="L14" s="110"/>
      <c r="M14" s="110"/>
      <c r="N14" s="110"/>
      <c r="O14" s="110"/>
    </row>
    <row r="15" spans="1:15" s="110" customFormat="1" ht="24.75" customHeight="1" x14ac:dyDescent="0.2">
      <c r="A15" s="193" t="s">
        <v>216</v>
      </c>
      <c r="B15" s="199" t="s">
        <v>217</v>
      </c>
      <c r="C15" s="113">
        <v>5.2755662531629941</v>
      </c>
      <c r="D15" s="115">
        <v>8548</v>
      </c>
      <c r="E15" s="114">
        <v>8663</v>
      </c>
      <c r="F15" s="114">
        <v>8794</v>
      </c>
      <c r="G15" s="114">
        <v>8387</v>
      </c>
      <c r="H15" s="140">
        <v>8336</v>
      </c>
      <c r="I15" s="115">
        <v>212</v>
      </c>
      <c r="J15" s="116">
        <v>2.5431861804222651</v>
      </c>
    </row>
    <row r="16" spans="1:15" s="287" customFormat="1" ht="24.95" customHeight="1" x14ac:dyDescent="0.2">
      <c r="A16" s="193" t="s">
        <v>218</v>
      </c>
      <c r="B16" s="199" t="s">
        <v>141</v>
      </c>
      <c r="C16" s="113">
        <v>8.1855211997778188</v>
      </c>
      <c r="D16" s="115">
        <v>13263</v>
      </c>
      <c r="E16" s="114">
        <v>13365</v>
      </c>
      <c r="F16" s="114">
        <v>13407</v>
      </c>
      <c r="G16" s="114">
        <v>13233</v>
      </c>
      <c r="H16" s="140">
        <v>13240</v>
      </c>
      <c r="I16" s="115">
        <v>23</v>
      </c>
      <c r="J16" s="116">
        <v>0.17371601208459214</v>
      </c>
      <c r="K16" s="110"/>
      <c r="L16" s="110"/>
      <c r="M16" s="110"/>
      <c r="N16" s="110"/>
      <c r="O16" s="110"/>
    </row>
    <row r="17" spans="1:15" s="110" customFormat="1" ht="24.95" customHeight="1" x14ac:dyDescent="0.2">
      <c r="A17" s="193" t="s">
        <v>219</v>
      </c>
      <c r="B17" s="199" t="s">
        <v>220</v>
      </c>
      <c r="C17" s="113">
        <v>1.5441584891686724</v>
      </c>
      <c r="D17" s="115">
        <v>2502</v>
      </c>
      <c r="E17" s="114">
        <v>2497</v>
      </c>
      <c r="F17" s="114">
        <v>2528</v>
      </c>
      <c r="G17" s="114">
        <v>2518</v>
      </c>
      <c r="H17" s="140">
        <v>2545</v>
      </c>
      <c r="I17" s="115">
        <v>-43</v>
      </c>
      <c r="J17" s="116">
        <v>-1.6895874263261297</v>
      </c>
    </row>
    <row r="18" spans="1:15" s="287" customFormat="1" ht="24.95" customHeight="1" x14ac:dyDescent="0.2">
      <c r="A18" s="201" t="s">
        <v>144</v>
      </c>
      <c r="B18" s="202" t="s">
        <v>145</v>
      </c>
      <c r="C18" s="113">
        <v>5.3570326482750108</v>
      </c>
      <c r="D18" s="115">
        <v>8680</v>
      </c>
      <c r="E18" s="114">
        <v>8733</v>
      </c>
      <c r="F18" s="114">
        <v>8918</v>
      </c>
      <c r="G18" s="114">
        <v>8623</v>
      </c>
      <c r="H18" s="140">
        <v>8625</v>
      </c>
      <c r="I18" s="115">
        <v>55</v>
      </c>
      <c r="J18" s="116">
        <v>0.6376811594202898</v>
      </c>
      <c r="K18" s="110"/>
      <c r="L18" s="110"/>
      <c r="M18" s="110"/>
      <c r="N18" s="110"/>
      <c r="O18" s="110"/>
    </row>
    <row r="19" spans="1:15" s="110" customFormat="1" ht="24.95" customHeight="1" x14ac:dyDescent="0.2">
      <c r="A19" s="193" t="s">
        <v>146</v>
      </c>
      <c r="B19" s="199" t="s">
        <v>147</v>
      </c>
      <c r="C19" s="113">
        <v>14.533111152255755</v>
      </c>
      <c r="D19" s="115">
        <v>23548</v>
      </c>
      <c r="E19" s="114">
        <v>23644</v>
      </c>
      <c r="F19" s="114">
        <v>23949</v>
      </c>
      <c r="G19" s="114">
        <v>23473</v>
      </c>
      <c r="H19" s="140">
        <v>23305</v>
      </c>
      <c r="I19" s="115">
        <v>243</v>
      </c>
      <c r="J19" s="116">
        <v>1.0426947007080025</v>
      </c>
    </row>
    <row r="20" spans="1:15" s="287" customFormat="1" ht="24.95" customHeight="1" x14ac:dyDescent="0.2">
      <c r="A20" s="193" t="s">
        <v>148</v>
      </c>
      <c r="B20" s="199" t="s">
        <v>149</v>
      </c>
      <c r="C20" s="113">
        <v>6.07418379312473</v>
      </c>
      <c r="D20" s="115">
        <v>9842</v>
      </c>
      <c r="E20" s="114">
        <v>9908</v>
      </c>
      <c r="F20" s="114">
        <v>9947</v>
      </c>
      <c r="G20" s="114">
        <v>9781</v>
      </c>
      <c r="H20" s="140">
        <v>9730</v>
      </c>
      <c r="I20" s="115">
        <v>112</v>
      </c>
      <c r="J20" s="116">
        <v>1.1510791366906474</v>
      </c>
      <c r="K20" s="110"/>
      <c r="L20" s="110"/>
      <c r="M20" s="110"/>
      <c r="N20" s="110"/>
      <c r="O20" s="110"/>
    </row>
    <row r="21" spans="1:15" s="110" customFormat="1" ht="24.95" customHeight="1" x14ac:dyDescent="0.2">
      <c r="A21" s="201" t="s">
        <v>150</v>
      </c>
      <c r="B21" s="202" t="s">
        <v>151</v>
      </c>
      <c r="C21" s="113">
        <v>5.7717706597543668</v>
      </c>
      <c r="D21" s="115">
        <v>9352</v>
      </c>
      <c r="E21" s="114">
        <v>9453</v>
      </c>
      <c r="F21" s="114">
        <v>10737</v>
      </c>
      <c r="G21" s="114">
        <v>10769</v>
      </c>
      <c r="H21" s="140">
        <v>9430</v>
      </c>
      <c r="I21" s="115">
        <v>-78</v>
      </c>
      <c r="J21" s="116">
        <v>-0.82714740190880165</v>
      </c>
    </row>
    <row r="22" spans="1:15" s="110" customFormat="1" ht="24.95" customHeight="1" x14ac:dyDescent="0.2">
      <c r="A22" s="201" t="s">
        <v>152</v>
      </c>
      <c r="B22" s="199" t="s">
        <v>153</v>
      </c>
      <c r="C22" s="113">
        <v>1.8237363451212738</v>
      </c>
      <c r="D22" s="115">
        <v>2955</v>
      </c>
      <c r="E22" s="114">
        <v>2930</v>
      </c>
      <c r="F22" s="114">
        <v>2920</v>
      </c>
      <c r="G22" s="114">
        <v>2853</v>
      </c>
      <c r="H22" s="140">
        <v>2849</v>
      </c>
      <c r="I22" s="115">
        <v>106</v>
      </c>
      <c r="J22" s="116">
        <v>3.7206037206037208</v>
      </c>
    </row>
    <row r="23" spans="1:15" s="110" customFormat="1" ht="24.95" customHeight="1" x14ac:dyDescent="0.2">
      <c r="A23" s="193" t="s">
        <v>154</v>
      </c>
      <c r="B23" s="199" t="s">
        <v>155</v>
      </c>
      <c r="C23" s="113">
        <v>2.1724372029871013</v>
      </c>
      <c r="D23" s="115">
        <v>3520</v>
      </c>
      <c r="E23" s="114">
        <v>3532</v>
      </c>
      <c r="F23" s="114">
        <v>3538</v>
      </c>
      <c r="G23" s="114">
        <v>3463</v>
      </c>
      <c r="H23" s="140">
        <v>3478</v>
      </c>
      <c r="I23" s="115">
        <v>42</v>
      </c>
      <c r="J23" s="116">
        <v>1.2075905692926969</v>
      </c>
    </row>
    <row r="24" spans="1:15" s="110" customFormat="1" ht="24.95" customHeight="1" x14ac:dyDescent="0.2">
      <c r="A24" s="193" t="s">
        <v>156</v>
      </c>
      <c r="B24" s="199" t="s">
        <v>221</v>
      </c>
      <c r="C24" s="113">
        <v>5.3860396222921683</v>
      </c>
      <c r="D24" s="115">
        <v>8727</v>
      </c>
      <c r="E24" s="114">
        <v>8784</v>
      </c>
      <c r="F24" s="114">
        <v>8813</v>
      </c>
      <c r="G24" s="114">
        <v>8872</v>
      </c>
      <c r="H24" s="140">
        <v>8826</v>
      </c>
      <c r="I24" s="115">
        <v>-99</v>
      </c>
      <c r="J24" s="116">
        <v>-1.1216859279401767</v>
      </c>
    </row>
    <row r="25" spans="1:15" s="110" customFormat="1" ht="24.95" customHeight="1" x14ac:dyDescent="0.2">
      <c r="A25" s="193" t="s">
        <v>222</v>
      </c>
      <c r="B25" s="204" t="s">
        <v>159</v>
      </c>
      <c r="C25" s="113">
        <v>6.3642535332963028</v>
      </c>
      <c r="D25" s="115">
        <v>10312</v>
      </c>
      <c r="E25" s="114">
        <v>10288</v>
      </c>
      <c r="F25" s="114">
        <v>10443</v>
      </c>
      <c r="G25" s="114">
        <v>10202</v>
      </c>
      <c r="H25" s="140">
        <v>9939</v>
      </c>
      <c r="I25" s="115">
        <v>373</v>
      </c>
      <c r="J25" s="116">
        <v>3.7528926451353253</v>
      </c>
    </row>
    <row r="26" spans="1:15" s="110" customFormat="1" ht="24.95" customHeight="1" x14ac:dyDescent="0.2">
      <c r="A26" s="201">
        <v>782.78300000000002</v>
      </c>
      <c r="B26" s="203" t="s">
        <v>160</v>
      </c>
      <c r="C26" s="113">
        <v>2.1909522927852865</v>
      </c>
      <c r="D26" s="115">
        <v>3550</v>
      </c>
      <c r="E26" s="114">
        <v>3397</v>
      </c>
      <c r="F26" s="114">
        <v>3460</v>
      </c>
      <c r="G26" s="114">
        <v>3354</v>
      </c>
      <c r="H26" s="140">
        <v>3354</v>
      </c>
      <c r="I26" s="115">
        <v>196</v>
      </c>
      <c r="J26" s="116">
        <v>5.8437686344663087</v>
      </c>
    </row>
    <row r="27" spans="1:15" s="110" customFormat="1" ht="24.95" customHeight="1" x14ac:dyDescent="0.2">
      <c r="A27" s="193" t="s">
        <v>161</v>
      </c>
      <c r="B27" s="199" t="s">
        <v>223</v>
      </c>
      <c r="C27" s="113">
        <v>5.6452508794667651</v>
      </c>
      <c r="D27" s="115">
        <v>9147</v>
      </c>
      <c r="E27" s="114">
        <v>9163</v>
      </c>
      <c r="F27" s="114">
        <v>9184</v>
      </c>
      <c r="G27" s="114">
        <v>8983</v>
      </c>
      <c r="H27" s="140">
        <v>8932</v>
      </c>
      <c r="I27" s="115">
        <v>215</v>
      </c>
      <c r="J27" s="116">
        <v>2.407075682937752</v>
      </c>
    </row>
    <row r="28" spans="1:15" s="110" customFormat="1" ht="24.95" customHeight="1" x14ac:dyDescent="0.2">
      <c r="A28" s="193" t="s">
        <v>163</v>
      </c>
      <c r="B28" s="199" t="s">
        <v>164</v>
      </c>
      <c r="C28" s="113">
        <v>3.1093007467752884</v>
      </c>
      <c r="D28" s="115">
        <v>5038</v>
      </c>
      <c r="E28" s="114">
        <v>5039</v>
      </c>
      <c r="F28" s="114">
        <v>4972</v>
      </c>
      <c r="G28" s="114">
        <v>4782</v>
      </c>
      <c r="H28" s="140">
        <v>4744</v>
      </c>
      <c r="I28" s="115">
        <v>294</v>
      </c>
      <c r="J28" s="116">
        <v>6.1973018549747048</v>
      </c>
    </row>
    <row r="29" spans="1:15" s="110" customFormat="1" ht="24.95" customHeight="1" x14ac:dyDescent="0.2">
      <c r="A29" s="193">
        <v>86</v>
      </c>
      <c r="B29" s="199" t="s">
        <v>165</v>
      </c>
      <c r="C29" s="113">
        <v>11.030056162439054</v>
      </c>
      <c r="D29" s="115">
        <v>17872</v>
      </c>
      <c r="E29" s="114">
        <v>17788</v>
      </c>
      <c r="F29" s="114">
        <v>17957</v>
      </c>
      <c r="G29" s="114">
        <v>18364</v>
      </c>
      <c r="H29" s="140">
        <v>18544</v>
      </c>
      <c r="I29" s="115">
        <v>-672</v>
      </c>
      <c r="J29" s="116">
        <v>-3.62381363244176</v>
      </c>
    </row>
    <row r="30" spans="1:15" s="110" customFormat="1" ht="24.95" customHeight="1" x14ac:dyDescent="0.2">
      <c r="A30" s="193">
        <v>87.88</v>
      </c>
      <c r="B30" s="204" t="s">
        <v>166</v>
      </c>
      <c r="C30" s="113">
        <v>9.2205147194963892</v>
      </c>
      <c r="D30" s="115">
        <v>14940</v>
      </c>
      <c r="E30" s="114">
        <v>14942</v>
      </c>
      <c r="F30" s="114">
        <v>14722</v>
      </c>
      <c r="G30" s="114">
        <v>13151</v>
      </c>
      <c r="H30" s="140">
        <v>13479</v>
      </c>
      <c r="I30" s="115">
        <v>1461</v>
      </c>
      <c r="J30" s="116">
        <v>10.839083018028044</v>
      </c>
    </row>
    <row r="31" spans="1:15" s="110" customFormat="1" ht="24.95" customHeight="1" x14ac:dyDescent="0.2">
      <c r="A31" s="193" t="s">
        <v>167</v>
      </c>
      <c r="B31" s="199" t="s">
        <v>168</v>
      </c>
      <c r="C31" s="113">
        <v>3.8462013207430723</v>
      </c>
      <c r="D31" s="115">
        <v>6232</v>
      </c>
      <c r="E31" s="114">
        <v>6048</v>
      </c>
      <c r="F31" s="114">
        <v>6327</v>
      </c>
      <c r="G31" s="114">
        <v>6256</v>
      </c>
      <c r="H31" s="140">
        <v>6042</v>
      </c>
      <c r="I31" s="115">
        <v>190</v>
      </c>
      <c r="J31" s="116">
        <v>3.1446540880503147</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0.59556872184163423</v>
      </c>
      <c r="D34" s="115">
        <v>965</v>
      </c>
      <c r="E34" s="114">
        <v>978</v>
      </c>
      <c r="F34" s="114">
        <v>1055</v>
      </c>
      <c r="G34" s="114">
        <v>1073</v>
      </c>
      <c r="H34" s="140">
        <v>1016</v>
      </c>
      <c r="I34" s="115">
        <v>-51</v>
      </c>
      <c r="J34" s="116">
        <v>-5.0196850393700787</v>
      </c>
    </row>
    <row r="35" spans="1:10" s="110" customFormat="1" ht="24.95" customHeight="1" x14ac:dyDescent="0.2">
      <c r="A35" s="292" t="s">
        <v>171</v>
      </c>
      <c r="B35" s="293" t="s">
        <v>172</v>
      </c>
      <c r="C35" s="113">
        <v>22.235388508300932</v>
      </c>
      <c r="D35" s="115">
        <v>36028</v>
      </c>
      <c r="E35" s="114">
        <v>36329</v>
      </c>
      <c r="F35" s="114">
        <v>36713</v>
      </c>
      <c r="G35" s="114">
        <v>35770</v>
      </c>
      <c r="H35" s="140">
        <v>35709</v>
      </c>
      <c r="I35" s="115">
        <v>319</v>
      </c>
      <c r="J35" s="116">
        <v>0.89333221316754885</v>
      </c>
    </row>
    <row r="36" spans="1:10" s="110" customFormat="1" ht="24.95" customHeight="1" x14ac:dyDescent="0.2">
      <c r="A36" s="294" t="s">
        <v>173</v>
      </c>
      <c r="B36" s="295" t="s">
        <v>174</v>
      </c>
      <c r="C36" s="125">
        <v>77.167808430537548</v>
      </c>
      <c r="D36" s="143">
        <v>125035</v>
      </c>
      <c r="E36" s="144">
        <v>124916</v>
      </c>
      <c r="F36" s="144">
        <v>126969</v>
      </c>
      <c r="G36" s="144">
        <v>124303</v>
      </c>
      <c r="H36" s="145">
        <v>122652</v>
      </c>
      <c r="I36" s="143">
        <v>2383</v>
      </c>
      <c r="J36" s="146">
        <v>1.9428953461826957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2020-09-28T07:06:23Z</dcterms:created>
  <dcterms:modified xsi:type="dcterms:W3CDTF">2020-09-28T10:32:28Z</dcterms:modified>
</cp:coreProperties>
</file>