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H72" i="24"/>
  <c r="G72" i="24"/>
  <c r="F72" i="24"/>
  <c r="E72" i="24"/>
  <c r="L71" i="24"/>
  <c r="J71" i="24"/>
  <c r="H71" i="24"/>
  <c r="G71" i="24"/>
  <c r="F71" i="24"/>
  <c r="E71" i="24"/>
  <c r="L70" i="24"/>
  <c r="H70" i="24"/>
  <c r="G70" i="24"/>
  <c r="F70" i="24"/>
  <c r="E70" i="24"/>
  <c r="L69" i="24"/>
  <c r="J69" i="24"/>
  <c r="H69" i="24"/>
  <c r="G69" i="24"/>
  <c r="F69" i="24"/>
  <c r="E69" i="24"/>
  <c r="L68" i="24"/>
  <c r="H68" i="24"/>
  <c r="G68" i="24"/>
  <c r="F68" i="24"/>
  <c r="E68" i="24"/>
  <c r="L67" i="24"/>
  <c r="J67" i="24"/>
  <c r="H67" i="24"/>
  <c r="G67" i="24"/>
  <c r="F67" i="24"/>
  <c r="E67" i="24"/>
  <c r="L66" i="24"/>
  <c r="H66" i="24"/>
  <c r="G66" i="24"/>
  <c r="F66" i="24"/>
  <c r="E66" i="24"/>
  <c r="L65" i="24"/>
  <c r="J65" i="24"/>
  <c r="H65" i="24"/>
  <c r="G65" i="24"/>
  <c r="F65" i="24"/>
  <c r="E65" i="24"/>
  <c r="L64" i="24"/>
  <c r="H64" i="24"/>
  <c r="G64" i="24"/>
  <c r="F64" i="24"/>
  <c r="E64" i="24"/>
  <c r="L63" i="24"/>
  <c r="H63" i="24"/>
  <c r="G63" i="24"/>
  <c r="F63" i="24"/>
  <c r="E63" i="24"/>
  <c r="L62" i="24"/>
  <c r="H62" i="24"/>
  <c r="G62" i="24"/>
  <c r="F62" i="24"/>
  <c r="E62" i="24"/>
  <c r="L61" i="24"/>
  <c r="J61" i="24"/>
  <c r="H61" i="24"/>
  <c r="G61" i="24"/>
  <c r="F61" i="24"/>
  <c r="E61" i="24"/>
  <c r="L60" i="24"/>
  <c r="H60" i="24"/>
  <c r="G60" i="24"/>
  <c r="F60" i="24"/>
  <c r="E60" i="24"/>
  <c r="L59" i="24"/>
  <c r="H59" i="24"/>
  <c r="G59" i="24"/>
  <c r="F59" i="24"/>
  <c r="E59" i="24"/>
  <c r="L58" i="24"/>
  <c r="H58" i="24"/>
  <c r="G58" i="24"/>
  <c r="F58" i="24"/>
  <c r="E58" i="24"/>
  <c r="L57" i="24"/>
  <c r="J57" i="24"/>
  <c r="H57" i="24"/>
  <c r="G57" i="24"/>
  <c r="F57" i="24"/>
  <c r="E57" i="24"/>
  <c r="L56" i="24"/>
  <c r="H56" i="24"/>
  <c r="G56" i="24"/>
  <c r="F56" i="24"/>
  <c r="E56" i="24"/>
  <c r="L55" i="24"/>
  <c r="H55" i="24"/>
  <c r="G55" i="24"/>
  <c r="F55" i="24"/>
  <c r="E55" i="24"/>
  <c r="L54" i="24"/>
  <c r="H54" i="24"/>
  <c r="G54" i="24"/>
  <c r="F54" i="24"/>
  <c r="E54" i="24"/>
  <c r="L53" i="24"/>
  <c r="J53" i="24"/>
  <c r="H53" i="24"/>
  <c r="G53" i="24"/>
  <c r="F53" i="24"/>
  <c r="E53" i="24"/>
  <c r="L52" i="24"/>
  <c r="H52" i="24"/>
  <c r="G52" i="24"/>
  <c r="F52" i="24"/>
  <c r="E52" i="24"/>
  <c r="L51" i="24"/>
  <c r="H51" i="24"/>
  <c r="G51" i="24"/>
  <c r="F51" i="24"/>
  <c r="E51" i="24"/>
  <c r="M44" i="24"/>
  <c r="L44" i="24"/>
  <c r="I44" i="24"/>
  <c r="G44" i="24"/>
  <c r="E44" i="24"/>
  <c r="C44" i="24"/>
  <c r="B44" i="24"/>
  <c r="D44" i="24" s="1"/>
  <c r="K43" i="24"/>
  <c r="H43" i="24"/>
  <c r="F43" i="24"/>
  <c r="C43" i="24"/>
  <c r="M43" i="24" s="1"/>
  <c r="B43" i="24"/>
  <c r="D43" i="24" s="1"/>
  <c r="M42" i="24"/>
  <c r="L42" i="24"/>
  <c r="I42" i="24"/>
  <c r="G42" i="24"/>
  <c r="E42" i="24"/>
  <c r="C42" i="24"/>
  <c r="B42" i="24"/>
  <c r="D42" i="24" s="1"/>
  <c r="M41" i="24"/>
  <c r="K41" i="24"/>
  <c r="I41" i="24"/>
  <c r="H41" i="24"/>
  <c r="F41" i="24"/>
  <c r="E41" i="24"/>
  <c r="C41" i="24"/>
  <c r="B41" i="24"/>
  <c r="D41" i="24" s="1"/>
  <c r="M40" i="24"/>
  <c r="L40" i="24"/>
  <c r="I40" i="24"/>
  <c r="G40" i="24"/>
  <c r="E40" i="24"/>
  <c r="C40" i="24"/>
  <c r="B40" i="24"/>
  <c r="D40" i="24" s="1"/>
  <c r="M36" i="24"/>
  <c r="L36" i="24"/>
  <c r="K36" i="24"/>
  <c r="J36" i="24"/>
  <c r="I36" i="24"/>
  <c r="H36" i="24"/>
  <c r="G36" i="24"/>
  <c r="F36" i="24"/>
  <c r="E36" i="24"/>
  <c r="D36" i="24"/>
  <c r="C31" i="24"/>
  <c r="C24" i="24"/>
  <c r="M18" i="24"/>
  <c r="L57" i="15"/>
  <c r="K57" i="15"/>
  <c r="C38" i="24"/>
  <c r="C37" i="24"/>
  <c r="C35" i="24"/>
  <c r="C34" i="24"/>
  <c r="C33" i="24"/>
  <c r="C32" i="24"/>
  <c r="M32" i="24" s="1"/>
  <c r="C30" i="24"/>
  <c r="C29" i="24"/>
  <c r="C28" i="24"/>
  <c r="C27" i="24"/>
  <c r="C26" i="24"/>
  <c r="C25" i="24"/>
  <c r="C23" i="24"/>
  <c r="C22" i="24"/>
  <c r="C21" i="24"/>
  <c r="C20" i="24"/>
  <c r="G20" i="24" s="1"/>
  <c r="C19" i="24"/>
  <c r="C18" i="24"/>
  <c r="C17" i="24"/>
  <c r="I17" i="24" s="1"/>
  <c r="C16" i="24"/>
  <c r="C15" i="24"/>
  <c r="C9" i="24"/>
  <c r="C8" i="24"/>
  <c r="C7" i="24"/>
  <c r="B38" i="24"/>
  <c r="B37" i="24"/>
  <c r="B35" i="24"/>
  <c r="B34" i="24"/>
  <c r="K34" i="24" s="1"/>
  <c r="B33" i="24"/>
  <c r="B32" i="24"/>
  <c r="B31" i="24"/>
  <c r="B30" i="24"/>
  <c r="B29" i="24"/>
  <c r="B28" i="24"/>
  <c r="B27" i="24"/>
  <c r="B26" i="24"/>
  <c r="B25" i="24"/>
  <c r="B24" i="24"/>
  <c r="B23" i="24"/>
  <c r="B22" i="24"/>
  <c r="B21" i="24"/>
  <c r="B20" i="24"/>
  <c r="B19" i="24"/>
  <c r="B18" i="24"/>
  <c r="B17" i="24"/>
  <c r="B16" i="24"/>
  <c r="B15" i="24"/>
  <c r="B9" i="24"/>
  <c r="B8" i="24"/>
  <c r="B7" i="24"/>
  <c r="B14" i="24" l="1"/>
  <c r="B6" i="24"/>
  <c r="F9" i="24"/>
  <c r="J9" i="24"/>
  <c r="H9" i="24"/>
  <c r="D9" i="24"/>
  <c r="K9" i="24"/>
  <c r="F7" i="24"/>
  <c r="J7" i="24"/>
  <c r="H7" i="24"/>
  <c r="K7" i="24"/>
  <c r="D7" i="24"/>
  <c r="F15" i="24"/>
  <c r="J15" i="24"/>
  <c r="H15" i="24"/>
  <c r="K15" i="24"/>
  <c r="D15" i="24"/>
  <c r="G37" i="24"/>
  <c r="L37" i="24"/>
  <c r="M37" i="24"/>
  <c r="I37" i="24"/>
  <c r="E37" i="24"/>
  <c r="F23" i="24"/>
  <c r="D23" i="24"/>
  <c r="J23" i="24"/>
  <c r="H23" i="24"/>
  <c r="K23" i="24"/>
  <c r="J30" i="24"/>
  <c r="H30" i="24"/>
  <c r="F30" i="24"/>
  <c r="D30" i="24"/>
  <c r="K30" i="24"/>
  <c r="J22" i="24"/>
  <c r="H22" i="24"/>
  <c r="F22" i="24"/>
  <c r="D22" i="24"/>
  <c r="K22" i="24"/>
  <c r="F19" i="24"/>
  <c r="J19" i="24"/>
  <c r="H19" i="24"/>
  <c r="K19" i="24"/>
  <c r="D19" i="24"/>
  <c r="F25" i="24"/>
  <c r="D25" i="24"/>
  <c r="J25" i="24"/>
  <c r="H25" i="24"/>
  <c r="J28" i="24"/>
  <c r="H28" i="24"/>
  <c r="F28" i="24"/>
  <c r="D28" i="24"/>
  <c r="K28" i="24"/>
  <c r="D38" i="24"/>
  <c r="K38" i="24"/>
  <c r="J38" i="24"/>
  <c r="H38" i="24"/>
  <c r="F38" i="24"/>
  <c r="I18" i="24"/>
  <c r="L18" i="24"/>
  <c r="G18" i="24"/>
  <c r="E18" i="24"/>
  <c r="I22" i="24"/>
  <c r="L22" i="24"/>
  <c r="M22" i="24"/>
  <c r="G22" i="24"/>
  <c r="I28" i="24"/>
  <c r="L28" i="24"/>
  <c r="M28" i="24"/>
  <c r="G28" i="24"/>
  <c r="E28" i="24"/>
  <c r="I34" i="24"/>
  <c r="L34" i="24"/>
  <c r="E34" i="24"/>
  <c r="M34" i="24"/>
  <c r="G34" i="24"/>
  <c r="C45" i="24"/>
  <c r="C39" i="24"/>
  <c r="M31" i="24"/>
  <c r="E31" i="24"/>
  <c r="L31" i="24"/>
  <c r="I31" i="24"/>
  <c r="G31" i="24"/>
  <c r="J16" i="24"/>
  <c r="F16" i="24"/>
  <c r="D16" i="24"/>
  <c r="K16" i="24"/>
  <c r="H16" i="24"/>
  <c r="J26" i="24"/>
  <c r="H26" i="24"/>
  <c r="F26" i="24"/>
  <c r="D26" i="24"/>
  <c r="K26" i="24"/>
  <c r="F35" i="24"/>
  <c r="D35" i="24"/>
  <c r="J35" i="24"/>
  <c r="H35" i="24"/>
  <c r="K35" i="24"/>
  <c r="M7" i="24"/>
  <c r="E7" i="24"/>
  <c r="L7" i="24"/>
  <c r="I7" i="24"/>
  <c r="G7" i="24"/>
  <c r="I8" i="24"/>
  <c r="L8" i="24"/>
  <c r="M8" i="24"/>
  <c r="G8" i="24"/>
  <c r="M9" i="24"/>
  <c r="E9" i="24"/>
  <c r="L9" i="24"/>
  <c r="G9" i="24"/>
  <c r="I16" i="24"/>
  <c r="L16" i="24"/>
  <c r="M16" i="24"/>
  <c r="G16" i="24"/>
  <c r="M19" i="24"/>
  <c r="E19" i="24"/>
  <c r="L19" i="24"/>
  <c r="I19" i="24"/>
  <c r="G19" i="24"/>
  <c r="M29" i="24"/>
  <c r="E29" i="24"/>
  <c r="L29" i="24"/>
  <c r="I29" i="24"/>
  <c r="I32" i="24"/>
  <c r="L32" i="24"/>
  <c r="G32" i="24"/>
  <c r="E32" i="24"/>
  <c r="M35" i="24"/>
  <c r="E35" i="24"/>
  <c r="L35" i="24"/>
  <c r="I35" i="24"/>
  <c r="G35" i="24"/>
  <c r="J8" i="24"/>
  <c r="F8" i="24"/>
  <c r="D8" i="24"/>
  <c r="K8" i="24"/>
  <c r="H8" i="24"/>
  <c r="F29" i="24"/>
  <c r="D29" i="24"/>
  <c r="J29" i="24"/>
  <c r="H29" i="24"/>
  <c r="K29" i="24"/>
  <c r="B45" i="24"/>
  <c r="B39" i="24"/>
  <c r="M23" i="24"/>
  <c r="E23" i="24"/>
  <c r="L23" i="24"/>
  <c r="I23" i="24"/>
  <c r="G23" i="24"/>
  <c r="E22" i="24"/>
  <c r="F31" i="24"/>
  <c r="D31" i="24"/>
  <c r="J31" i="24"/>
  <c r="H31" i="24"/>
  <c r="K31" i="24"/>
  <c r="F17" i="24"/>
  <c r="J17" i="24"/>
  <c r="H17" i="24"/>
  <c r="D17" i="24"/>
  <c r="K17" i="24"/>
  <c r="J20" i="24"/>
  <c r="H20" i="24"/>
  <c r="F20" i="24"/>
  <c r="D20" i="24"/>
  <c r="K20" i="24"/>
  <c r="J32" i="24"/>
  <c r="H32" i="24"/>
  <c r="F32" i="24"/>
  <c r="D32" i="24"/>
  <c r="K32" i="24"/>
  <c r="C14" i="24"/>
  <c r="C6" i="24"/>
  <c r="I20" i="24"/>
  <c r="L20" i="24"/>
  <c r="M20" i="24"/>
  <c r="E20" i="24"/>
  <c r="I26" i="24"/>
  <c r="L26" i="24"/>
  <c r="M26" i="24"/>
  <c r="G26" i="24"/>
  <c r="E26" i="24"/>
  <c r="I30" i="24"/>
  <c r="L30" i="24"/>
  <c r="G30" i="24"/>
  <c r="E30" i="24"/>
  <c r="M30" i="24"/>
  <c r="E8" i="24"/>
  <c r="I24" i="24"/>
  <c r="L24" i="24"/>
  <c r="M24" i="24"/>
  <c r="G24" i="24"/>
  <c r="E24" i="24"/>
  <c r="J18" i="24"/>
  <c r="F18" i="24"/>
  <c r="D18" i="24"/>
  <c r="H18" i="24"/>
  <c r="K18" i="24"/>
  <c r="F27" i="24"/>
  <c r="D27" i="24"/>
  <c r="J27" i="24"/>
  <c r="H27" i="24"/>
  <c r="K27" i="24"/>
  <c r="F33" i="24"/>
  <c r="D33" i="24"/>
  <c r="J33" i="24"/>
  <c r="H33" i="24"/>
  <c r="K33" i="24"/>
  <c r="H37" i="24"/>
  <c r="F37" i="24"/>
  <c r="D37" i="24"/>
  <c r="J37" i="24"/>
  <c r="K37" i="24"/>
  <c r="M17" i="24"/>
  <c r="E17" i="24"/>
  <c r="L17" i="24"/>
  <c r="G17" i="24"/>
  <c r="M33" i="24"/>
  <c r="E33" i="24"/>
  <c r="L33" i="24"/>
  <c r="I33" i="24"/>
  <c r="G33" i="24"/>
  <c r="I9" i="24"/>
  <c r="K25" i="24"/>
  <c r="F21" i="24"/>
  <c r="D21" i="24"/>
  <c r="J21" i="24"/>
  <c r="H21" i="24"/>
  <c r="K21" i="24"/>
  <c r="J24" i="24"/>
  <c r="H24" i="24"/>
  <c r="F24" i="24"/>
  <c r="D24" i="24"/>
  <c r="K24" i="24"/>
  <c r="M21" i="24"/>
  <c r="E21" i="24"/>
  <c r="L21" i="24"/>
  <c r="I21" i="24"/>
  <c r="G21" i="24"/>
  <c r="M27" i="24"/>
  <c r="E27" i="24"/>
  <c r="L27" i="24"/>
  <c r="G27" i="24"/>
  <c r="L38" i="24"/>
  <c r="G38" i="24"/>
  <c r="E38" i="24"/>
  <c r="I38" i="24"/>
  <c r="I27" i="24"/>
  <c r="M38" i="24"/>
  <c r="M25" i="24"/>
  <c r="E25" i="24"/>
  <c r="L25" i="24"/>
  <c r="G25" i="24"/>
  <c r="I25" i="24"/>
  <c r="J34" i="24"/>
  <c r="H34" i="24"/>
  <c r="F34" i="24"/>
  <c r="D34" i="24"/>
  <c r="M15" i="24"/>
  <c r="E15" i="24"/>
  <c r="L15" i="24"/>
  <c r="I15" i="24"/>
  <c r="G15" i="24"/>
  <c r="E16" i="24"/>
  <c r="G29" i="24"/>
  <c r="K53" i="24"/>
  <c r="I53" i="24"/>
  <c r="K57" i="24"/>
  <c r="I57" i="24"/>
  <c r="K61" i="24"/>
  <c r="I61" i="24"/>
  <c r="K65" i="24"/>
  <c r="I65" i="24"/>
  <c r="K69" i="24"/>
  <c r="I69" i="24"/>
  <c r="I43" i="24"/>
  <c r="K52" i="24"/>
  <c r="I52" i="24"/>
  <c r="K56" i="24"/>
  <c r="I56" i="24"/>
  <c r="K60" i="24"/>
  <c r="I60" i="24"/>
  <c r="K64" i="24"/>
  <c r="I64" i="24"/>
  <c r="K68" i="24"/>
  <c r="I68" i="24"/>
  <c r="K72" i="24"/>
  <c r="I72" i="24"/>
  <c r="J52" i="24"/>
  <c r="J56" i="24"/>
  <c r="J60" i="24"/>
  <c r="J64" i="24"/>
  <c r="J68" i="24"/>
  <c r="J72" i="24"/>
  <c r="K51" i="24"/>
  <c r="I51" i="24"/>
  <c r="K55" i="24"/>
  <c r="I55" i="24"/>
  <c r="K59" i="24"/>
  <c r="I59" i="24"/>
  <c r="K63" i="24"/>
  <c r="I63" i="24"/>
  <c r="K67" i="24"/>
  <c r="I67" i="24"/>
  <c r="K71" i="24"/>
  <c r="I71" i="24"/>
  <c r="K77" i="24"/>
  <c r="J51" i="24"/>
  <c r="J55" i="24"/>
  <c r="J59" i="24"/>
  <c r="J63" i="24"/>
  <c r="J77" i="24"/>
  <c r="G43" i="24"/>
  <c r="L43" i="24"/>
  <c r="K54" i="24"/>
  <c r="I54" i="24"/>
  <c r="K58" i="24"/>
  <c r="I58" i="24"/>
  <c r="K62" i="24"/>
  <c r="I62" i="24"/>
  <c r="K66" i="24"/>
  <c r="I66" i="24"/>
  <c r="K70" i="24"/>
  <c r="I70" i="24"/>
  <c r="G41" i="24"/>
  <c r="L41" i="24"/>
  <c r="E43" i="24"/>
  <c r="J54" i="24"/>
  <c r="J58" i="24"/>
  <c r="J62" i="24"/>
  <c r="J66" i="24"/>
  <c r="J70" i="24"/>
  <c r="F40" i="24"/>
  <c r="J41" i="24"/>
  <c r="F42" i="24"/>
  <c r="J43" i="24"/>
  <c r="F44" i="24"/>
  <c r="I73" i="24"/>
  <c r="I74" i="24"/>
  <c r="I75" i="24"/>
  <c r="I77" i="24" s="1"/>
  <c r="H40" i="24"/>
  <c r="H42" i="24"/>
  <c r="H44" i="24"/>
  <c r="J40" i="24"/>
  <c r="J42" i="24"/>
  <c r="J44" i="24"/>
  <c r="K40" i="24"/>
  <c r="K42" i="24"/>
  <c r="K44" i="24"/>
  <c r="H39" i="24" l="1"/>
  <c r="F39" i="24"/>
  <c r="D39" i="24"/>
  <c r="J39" i="24"/>
  <c r="K39" i="24"/>
  <c r="J79" i="24"/>
  <c r="J78" i="24"/>
  <c r="H45" i="24"/>
  <c r="F45" i="24"/>
  <c r="D45" i="24"/>
  <c r="J45" i="24"/>
  <c r="K45" i="24"/>
  <c r="G39" i="24"/>
  <c r="L39" i="24"/>
  <c r="M39" i="24"/>
  <c r="I39" i="24"/>
  <c r="E39" i="24"/>
  <c r="I6" i="24"/>
  <c r="L6" i="24"/>
  <c r="G6" i="24"/>
  <c r="E6" i="24"/>
  <c r="M6" i="24"/>
  <c r="G45" i="24"/>
  <c r="L45" i="24"/>
  <c r="I45" i="24"/>
  <c r="E45" i="24"/>
  <c r="M45" i="24"/>
  <c r="J6" i="24"/>
  <c r="F6" i="24"/>
  <c r="D6" i="24"/>
  <c r="H6" i="24"/>
  <c r="K6" i="24"/>
  <c r="I78" i="24"/>
  <c r="I79" i="24"/>
  <c r="I14" i="24"/>
  <c r="L14" i="24"/>
  <c r="G14" i="24"/>
  <c r="E14" i="24"/>
  <c r="M14" i="24"/>
  <c r="K79" i="24"/>
  <c r="K78" i="24"/>
  <c r="J14" i="24"/>
  <c r="F14" i="24"/>
  <c r="D14" i="24"/>
  <c r="H14" i="24"/>
  <c r="K14" i="24"/>
  <c r="I83" i="24" l="1"/>
  <c r="I82" i="24"/>
  <c r="I81" i="24"/>
</calcChain>
</file>

<file path=xl/sharedStrings.xml><?xml version="1.0" encoding="utf-8"?>
<sst xmlns="http://schemas.openxmlformats.org/spreadsheetml/2006/main" count="1668" uniqueCount="522">
  <si>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</si>
  <si>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</si>
  <si>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</si>
  <si>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</si>
  <si>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</si>
  <si>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</si>
  <si>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</si>
  <si>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</si>
  <si>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</si>
  <si>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</si>
  <si>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</si>
  <si>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</si>
  <si>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</si>
  <si>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Neumünster (139)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</si>
  <si>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</si>
  <si>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</si>
  <si>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</si>
  <si>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</si>
  <si>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</si>
  <si>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</si>
  <si>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</si>
  <si>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</si>
  <si>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</si>
  <si>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</si>
  <si>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</si>
  <si>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</si>
  <si>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</si>
  <si>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</si>
  <si>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</si>
  <si>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</si>
  <si>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</si>
  <si>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</si>
  <si>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</si>
  <si>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</si>
  <si>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</si>
  <si>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</si>
  <si>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</si>
  <si>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</si>
  <si>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</si>
  <si>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</si>
  <si>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</si>
  <si>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</si>
  <si>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</si>
  <si>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</si>
  <si>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</si>
  <si>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</si>
  <si>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</si>
  <si>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</si>
  <si>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</si>
  <si>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</si>
  <si>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</si>
  <si>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</si>
  <si>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</si>
  <si>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</si>
  <si>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</si>
  <si>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</si>
  <si>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</si>
  <si>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</si>
  <si>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</si>
  <si>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</si>
  <si>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</si>
  <si>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</si>
  <si>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</si>
  <si>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</si>
  <si>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</si>
  <si>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</si>
  <si>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</si>
  <si>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</si>
  <si>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</si>
  <si>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</si>
  <si>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</si>
  <si>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</si>
  <si>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</si>
  <si>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</si>
  <si>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</si>
  <si>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</si>
  <si>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</si>
  <si>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</si>
  <si>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</si>
  <si>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</si>
  <si>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</si>
  <si>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</si>
  <si>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</si>
  <si>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</si>
  <si>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</si>
  <si>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</si>
  <si>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</si>
  <si>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</si>
  <si>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</si>
  <si>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</si>
  <si>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</si>
  <si>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</si>
  <si>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Neumünster (139);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</si>
  <si>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</si>
  <si>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</si>
  <si>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</si>
  <si>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</si>
  <si>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</si>
  <si>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</si>
  <si>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</si>
  <si>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</si>
  <si>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</si>
  <si>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</si>
  <si>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</si>
  <si>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</si>
  <si>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</si>
  <si>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</si>
  <si>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</si>
  <si>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</si>
  <si>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</si>
  <si>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</si>
  <si>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</si>
  <si>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</si>
  <si>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</si>
  <si>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</si>
  <si>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</si>
  <si>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</si>
  <si>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</si>
  <si>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</si>
  <si>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</si>
  <si>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</si>
  <si>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</si>
  <si>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</si>
  <si>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</si>
  <si>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</si>
  <si>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</si>
  <si>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</si>
  <si>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</si>
  <si>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</si>
  <si>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</si>
  <si>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</si>
  <si>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</si>
  <si>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</si>
  <si>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</si>
  <si>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</si>
  <si>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</si>
  <si>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</si>
  <si>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</si>
  <si>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</si>
  <si>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</si>
  <si>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</si>
  <si>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</si>
  <si>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</si>
  <si>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</si>
  <si>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</si>
  <si>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</si>
  <si>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</si>
  <si>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</si>
  <si>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</si>
  <si>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</si>
  <si>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</si>
  <si>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</si>
  <si>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</si>
  <si>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</si>
  <si>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</si>
  <si>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</si>
  <si>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</si>
  <si>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</si>
  <si>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</si>
  <si>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</si>
  <si>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</si>
  <si>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</si>
  <si>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</si>
  <si>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</si>
  <si>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</si>
  <si>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</si>
  <si>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</si>
  <si>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</si>
  <si>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</si>
  <si>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</si>
  <si>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</si>
  <si>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</si>
  <si>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</si>
  <si>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</si>
  <si>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</si>
  <si>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</si>
  <si>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</si>
  <si>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</si>
  <si>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</si>
  <si>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</si>
  <si>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</si>
  <si>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</si>
  <si>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</si>
  <si>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Neumünster (139)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</si>
  <si>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</si>
  <si>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</si>
  <si>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</si>
  <si>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</si>
  <si>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</si>
  <si>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</si>
  <si>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</si>
  <si>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</si>
  <si>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</si>
  <si>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</si>
  <si>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</si>
  <si>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</si>
  <si>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</si>
  <si>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</si>
  <si>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</si>
  <si>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</si>
  <si>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</si>
  <si>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</si>
  <si>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</si>
  <si>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</si>
  <si>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</si>
  <si>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</si>
  <si>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</si>
  <si>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</si>
  <si>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</si>
  <si>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</si>
  <si>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</si>
  <si>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</si>
  <si>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</si>
  <si>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</si>
  <si>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</si>
  <si>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</si>
  <si>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</si>
  <si>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</si>
  <si>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</si>
  <si>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</si>
  <si>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</si>
  <si>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</si>
  <si>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</si>
  <si>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</si>
  <si>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</si>
  <si>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</si>
  <si>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</si>
  <si>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</si>
  <si>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</si>
  <si>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</si>
  <si>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</si>
  <si>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</si>
  <si>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</si>
  <si>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</si>
  <si>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</si>
  <si>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</si>
  <si>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</si>
  <si>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</si>
  <si>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</si>
  <si>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</si>
  <si>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</si>
  <si>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</si>
  <si>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</si>
  <si>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</si>
  <si>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</si>
  <si>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</si>
  <si>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</si>
  <si>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</si>
  <si>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</si>
  <si>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</si>
  <si>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</si>
  <si>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</si>
  <si>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</si>
  <si>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</si>
  <si>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</si>
  <si>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</si>
  <si>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</si>
  <si>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</si>
  <si>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</si>
  <si>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</si>
  <si>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</si>
  <si>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</si>
  <si>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</si>
  <si>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</si>
  <si>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</si>
  <si>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</si>
  <si>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</si>
  <si>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</si>
  <si>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</si>
  <si>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</si>
  <si>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</si>
  <si>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</si>
  <si>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</si>
  <si>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</si>
  <si>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</si>
  <si>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</si>
  <si>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</si>
  <si>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</si>
  <si>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</si>
  <si>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</si>
  <si>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</si>
  <si>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</si>
  <si>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</si>
  <si>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</si>
  <si>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</si>
  <si>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</si>
  <si>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</si>
  <si>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</si>
  <si>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</si>
  <si>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</si>
  <si>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</si>
  <si>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</si>
  <si>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</si>
  <si>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</si>
  <si>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</si>
  <si>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</si>
  <si>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</si>
  <si>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</si>
  <si>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</si>
  <si>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</si>
  <si>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</si>
  <si>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</si>
  <si>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</si>
  <si>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</si>
  <si>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</si>
  <si>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</si>
  <si>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</si>
  <si>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</si>
  <si>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</si>
  <si>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</si>
  <si>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</si>
  <si>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</si>
  <si>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</si>
  <si>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</si>
  <si>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</si>
  <si>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</si>
  <si>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</si>
  <si>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</si>
  <si>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</si>
  <si>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</si>
  <si>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</si>
  <si>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</si>
  <si>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</si>
  <si>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</si>
  <si>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</si>
  <si>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</si>
  <si>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</si>
  <si>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Neumünster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</si>
  <si>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</si>
  <si>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</si>
  <si>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</si>
  <si>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</si>
  <si>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</si>
  <si>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</si>
  <si>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</si>
  <si>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</si>
  <si>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</si>
  <si>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</si>
  <si>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</si>
  <si>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</si>
  <si>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</si>
  <si>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</si>
  <si>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</si>
  <si>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</si>
  <si>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</si>
  <si>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</si>
  <si>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</si>
  <si>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</si>
  <si>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</si>
  <si>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</si>
  <si>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</si>
  <si>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</si>
  <si>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</si>
  <si>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</si>
  <si>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</si>
  <si>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</si>
  <si>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</si>
  <si>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</si>
  <si>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</si>
  <si>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</si>
  <si>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</si>
  <si>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</si>
  <si>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</si>
  <si>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</si>
  <si>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</si>
  <si>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</si>
  <si>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</si>
  <si>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</si>
  <si>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</si>
  <si>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</si>
  <si>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</si>
  <si>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</si>
  <si>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</si>
  <si>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</si>
  <si>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Neumünster (139);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</si>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</sst>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{899A9798-05E3-46E1-9148-BB0536849556}</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DE29-4FC7-A7C0-B00953813A52}"/>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{A4B5DD04-0B2D-45A0-B0A6-530C29B6E80B}</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E29-4FC7-A7C0-B00953813A5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{E477A99B-376D-440D-A3AE-2093E5D01AFE}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E29-4FC7-A7C0-B00953813A5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{6FD6D94A-0AA6-4584-B2FC-BB579DEF84A1}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E29-4FC7-A7C0-B00953813A5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1.8313184658640569</c:v>
                </c:pt>
                <c:pt idx="1">
                  <c:v>1.4830148993482757</c:v>
                </c:pt>
                <c:pt idx="2">
                  <c:v>1.1186464311118853</c:v>
                </c:pt>
                <c:pt idx="3">
                  <c:v>1.0875687030768</c:v>
                </c:pt>
              </c:numCache>
            </c:numRef>
          </c:val>
          <c:extLst>
            <c:ext xmlns:c16="http://schemas.microsoft.com/office/drawing/2014/chart" uri="{C3380CC4-5D6E-409C-BE32-E72D297353CC}">
              <c16:uniqueId val="{00000004-DE29-4FC7-A7C0-B00953813A5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{96403A5F-B882-4F75-ACA3-7A95BB10ECE3}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E29-4FC7-A7C0-B00953813A5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{1757D518-7EEF-42EB-9B30-8182AC6B3338}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E29-4FC7-A7C0-B00953813A5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{82118679-4895-4B59-BAE1-C8EA087249F8}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E29-4FC7-A7C0-B00953813A5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{1ABCE3FB-5DA9-4EA0-887D-69527BD417D5}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E29-4FC7-A7C0-B00953813A5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E29-4FC7-A7C0-B00953813A5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E29-4FC7-A7C0-B00953813A5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{3D56A394-D2A3-47F3-A955-D81781ADAD5A}</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3EF8-493F-94AA-01EB80898167}"/>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{6F3BE7AE-6A0E-46B2-8416-707943BB021C}</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3EF8-493F-94AA-01EB8089816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{EA6A8AAA-CDEB-4DAB-9530-3DD18D05B11F}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EF8-493F-94AA-01EB8089816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{EC1BF756-5CCB-46DE-9B7A-75A26E4C0AB6}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EF8-493F-94AA-01EB808981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-3.3206951026856242</c:v>
                </c:pt>
                <c:pt idx="1">
                  <c:v>-3.0848062839072679</c:v>
                </c:pt>
                <c:pt idx="2">
                  <c:v>-2.7637010795899166</c:v>
                </c:pt>
                <c:pt idx="3">
                  <c:v>-2.8655893304673015</c:v>
                </c:pt>
              </c:numCache>
            </c:numRef>
          </c:val>
          <c:extLst>
            <c:ext xmlns:c16="http://schemas.microsoft.com/office/drawing/2014/chart" uri="{C3380CC4-5D6E-409C-BE32-E72D297353CC}">
              <c16:uniqueId val="{00000004-3EF8-493F-94AA-01EB8089816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{05441443-5E57-4AC8-A17C-E8F63798DA62}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EF8-493F-94AA-01EB8089816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{9722BF88-D2C1-49BC-BD06-01BCC35B1263}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EF8-493F-94AA-01EB8089816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{CB73CFC0-26EA-40E4-A6EF-907008142140}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EF8-493F-94AA-01EB8089816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{B10B85DB-7E5D-4B25-9A83-77B60467767E}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EF8-493F-94AA-01EB808981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EF8-493F-94AA-01EB8089816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EF8-493F-94AA-01EB8089816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{D554C9AD-C2C8-4327-9B3B-A615C3A0AC87}</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D085-4D63-BBE4-FA77B96B35FE}"/>
                </c:ext>
              </c:extLst>
            </c:dLbl>
            <c:dLbl>
              <c:idx val="1"/>
              <c:tx>
                <c:strRef>
                  <c:f>Daten_Diagramme!$D$15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{58E5C448-1002-44D0-8039-0F4F9394C642}</c15:txfldGUID>
                      <c15:f>Daten_Diagramme!$D$15</c15:f>
                      <c15:dlblFieldTableCache>
                        <c:ptCount val="1"/>
                        <c:pt idx="0">
                          <c:v>2.0</c:v>
                        </c:pt>
                      </c15:dlblFieldTableCache>
                    </c15:dlblFTEntry>
                  </c15:dlblFieldTable>
                  <c15:showDataLabelsRange val="0"/>
                </c:ext>
                <c:ext xmlns:c16="http://schemas.microsoft.com/office/drawing/2014/chart" uri="{C3380CC4-5D6E-409C-BE32-E72D297353CC}">
                  <c16:uniqueId val="{00000001-D085-4D63-BBE4-FA77B96B35FE}"/>
                </c:ext>
              </c:extLst>
            </c:dLbl>
            <c:dLbl>
              <c:idx val="2"/>
              <c:tx>
                <c:strRef>
                  <c:f>Daten_Diagramme!$D$16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{020F6637-C622-499A-99A3-4CAAA22A8155}</c15:txfldGUID>
                      <c15:f>Daten_Diagramme!$D$16</c15:f>
                      <c15:dlblFieldTableCache>
                        <c:ptCount val="1"/>
                        <c:pt idx="0">
                          <c:v>9.3</c:v>
                        </c:pt>
                      </c15:dlblFieldTableCache>
                    </c15:dlblFTEntry>
                  </c15:dlblFieldTable>
                  <c15:showDataLabelsRange val="0"/>
                </c:ext>
                <c:ext xmlns:c16="http://schemas.microsoft.com/office/drawing/2014/chart" uri="{C3380CC4-5D6E-409C-BE32-E72D297353CC}">
                  <c16:uniqueId val="{00000002-D085-4D63-BBE4-FA77B96B35FE}"/>
                </c:ext>
              </c:extLst>
            </c:dLbl>
            <c:dLbl>
              <c:idx val="3"/>
              <c:tx>
                <c:strRef>
                  <c:f>Daten_Diagramme!$D$17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{A9C75675-7CE8-4E55-BCBF-FFCFDD724B85}</c15:txfldGUID>
                      <c15:f>Daten_Diagramme!$D$17</c15:f>
                      <c15:dlblFieldTableCache>
                        <c:ptCount val="1"/>
                        <c:pt idx="0">
                          <c:v>-3.5</c:v>
                        </c:pt>
                      </c15:dlblFieldTableCache>
                    </c15:dlblFTEntry>
                  </c15:dlblFieldTable>
                  <c15:showDataLabelsRange val="0"/>
                </c:ext>
                <c:ext xmlns:c16="http://schemas.microsoft.com/office/drawing/2014/chart" uri="{C3380CC4-5D6E-409C-BE32-E72D297353CC}">
                  <c16:uniqueId val="{00000003-D085-4D63-BBE4-FA77B96B35FE}"/>
                </c:ext>
              </c:extLst>
            </c:dLbl>
            <c:dLbl>
              <c:idx val="4"/>
              <c:tx>
                <c:strRef>
                  <c:f>Daten_Diagramme!$D$18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{D554FCB4-1D09-4474-8E86-5B60353B870E}</c15:txfldGUID>
                      <c15:f>Daten_Diagramme!$D$18</c15:f>
                      <c15:dlblFieldTableCache>
                        <c:ptCount val="1"/>
                        <c:pt idx="0">
                          <c:v>-3.8</c:v>
                        </c:pt>
                      </c15:dlblFieldTableCache>
                    </c15:dlblFTEntry>
                  </c15:dlblFieldTable>
                  <c15:showDataLabelsRange val="0"/>
                </c:ext>
                <c:ext xmlns:c16="http://schemas.microsoft.com/office/drawing/2014/chart" uri="{C3380CC4-5D6E-409C-BE32-E72D297353CC}">
                  <c16:uniqueId val="{00000004-D085-4D63-BBE4-FA77B96B35FE}"/>
                </c:ext>
              </c:extLst>
            </c:dLbl>
            <c:dLbl>
              <c:idx val="5"/>
              <c:tx>
                <c:strRef>
                  <c:f>Daten_Diagramme!$D$19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{D9F98E16-6B9A-47F5-82C3-370BE9035218}</c15:txfldGUID>
                      <c15:f>Daten_Diagramme!$D$19</c15:f>
                      <c15:dlblFieldTableCache>
                        <c:ptCount val="1"/>
                        <c:pt idx="0">
                          <c:v>-4.1</c:v>
                        </c:pt>
                      </c15:dlblFieldTableCache>
                    </c15:dlblFTEntry>
                  </c15:dlblFieldTable>
                  <c15:showDataLabelsRange val="0"/>
                </c:ext>
                <c:ext xmlns:c16="http://schemas.microsoft.com/office/drawing/2014/chart" uri="{C3380CC4-5D6E-409C-BE32-E72D297353CC}">
                  <c16:uniqueId val="{00000005-D085-4D63-BBE4-FA77B96B35FE}"/>
                </c:ext>
              </c:extLst>
            </c:dLbl>
            <c:dLbl>
              <c:idx val="6"/>
              <c:tx>
                <c:strRef>
                  <c:f>Daten_Diagramme!$D$20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{1EDCC9CA-6770-4636-B131-6655A5D5A2F3}</c15:txfldGUID>
                      <c15:f>Daten_Diagramme!$D$20</c15:f>
                      <c15:dlblFieldTableCache>
                        <c:ptCount val="1"/>
                        <c:pt idx="0">
                          <c:v>0.1</c:v>
                        </c:pt>
                      </c15:dlblFieldTableCache>
                    </c15:dlblFTEntry>
                  </c15:dlblFieldTable>
                  <c15:showDataLabelsRange val="0"/>
                </c:ext>
                <c:ext xmlns:c16="http://schemas.microsoft.com/office/drawing/2014/chart" uri="{C3380CC4-5D6E-409C-BE32-E72D297353CC}">
                  <c16:uniqueId val="{00000006-D085-4D63-BBE4-FA77B96B35FE}"/>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{2C83D254-50A5-47B9-BBC0-867647994CEC}</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D085-4D63-BBE4-FA77B96B35FE}"/>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{C9BFFB25-2A69-455E-812C-2C3F7C576553}</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D085-4D63-BBE4-FA77B96B35FE}"/>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{1B93532C-EB4C-40A3-B0D1-73E7927C82E0}</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D085-4D63-BBE4-FA77B96B35FE}"/>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{B336C364-72A9-41EA-8CBA-B1C25BD52998}</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D085-4D63-BBE4-FA77B96B35FE}"/>
                </c:ext>
              </c:extLst>
            </c:dLbl>
            <c:dLbl>
              <c:idx val="11"/>
              <c:tx>
                <c:strRef>
                  <c:f>Daten_Diagramme!$D$25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{22E3AAB6-D6B8-49BF-ADE5-0C8D13A37F5F}</c15:txfldGUID>
                      <c15:f>Daten_Diagramme!$D$25</c15:f>
                      <c15:dlblFieldTableCache>
                        <c:ptCount val="1"/>
                        <c:pt idx="0">
                          <c:v>-0.7</c:v>
                        </c:pt>
                      </c15:dlblFieldTableCache>
                    </c15:dlblFTEntry>
                  </c15:dlblFieldTable>
                  <c15:showDataLabelsRange val="0"/>
                </c:ext>
                <c:ext xmlns:c16="http://schemas.microsoft.com/office/drawing/2014/chart" uri="{C3380CC4-5D6E-409C-BE32-E72D297353CC}">
                  <c16:uniqueId val="{0000000B-D085-4D63-BBE4-FA77B96B35FE}"/>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{6FAB3F71-6F74-4AC8-9CE5-4543C3DE9E83}</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D085-4D63-BBE4-FA77B96B35FE}"/>
                </c:ext>
              </c:extLst>
            </c:dLbl>
            <c:dLbl>
              <c:idx val="13"/>
              <c:tx>
                <c:strRef>
                  <c:f>Daten_Diagramme!$D$27</c:f>
                  <c:strCache>
                    <c:ptCount val="1"/>
                    <c:pt idx="0">
                      <c:v>15.2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{B70AAF78-7818-476A-9535-66E9F5A6C84A}</c15:txfldGUID>
                      <c15:f>Daten_Diagramme!$D$27</c15:f>
                      <c15:dlblFieldTableCache>
                        <c:ptCount val="1"/>
                        <c:pt idx="0">
                          <c:v>15.2</c:v>
                        </c:pt>
                      </c15:dlblFieldTableCache>
                    </c15:dlblFTEntry>
                  </c15:dlblFieldTable>
                  <c15:showDataLabelsRange val="0"/>
                </c:ext>
                <c:ext xmlns:c16="http://schemas.microsoft.com/office/drawing/2014/chart" uri="{C3380CC4-5D6E-409C-BE32-E72D297353CC}">
                  <c16:uniqueId val="{0000000D-D085-4D63-BBE4-FA77B96B35FE}"/>
                </c:ext>
              </c:extLst>
            </c:dLbl>
            <c:dLbl>
              <c:idx val="14"/>
              <c:tx>
                <c:strRef>
                  <c:f>Daten_Diagramme!$D$28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{2047B724-79E1-48F7-AA92-F7EBC3B6D320}</c15:txfldGUID>
                      <c15:f>Daten_Diagramme!$D$28</c15:f>
                      <c15:dlblFieldTableCache>
                        <c:ptCount val="1"/>
                        <c:pt idx="0">
                          <c:v>5.9</c:v>
                        </c:pt>
                      </c15:dlblFieldTableCache>
                    </c15:dlblFTEntry>
                  </c15:dlblFieldTable>
                  <c15:showDataLabelsRange val="0"/>
                </c:ext>
                <c:ext xmlns:c16="http://schemas.microsoft.com/office/drawing/2014/chart" uri="{C3380CC4-5D6E-409C-BE32-E72D297353CC}">
                  <c16:uniqueId val="{0000000E-D085-4D63-BBE4-FA77B96B35FE}"/>
                </c:ext>
              </c:extLst>
            </c:dLbl>
            <c:dLbl>
              <c:idx val="15"/>
              <c:tx>
                <c:strRef>
                  <c:f>Daten_Diagramme!$D$29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{C8C3ADF7-4B5B-4D29-B938-3936AC0E94D3}</c15:txfldGUID>
                      <c15:f>Daten_Diagramme!$D$29</c15:f>
                      <c15:dlblFieldTableCache>
                        <c:ptCount val="1"/>
                        <c:pt idx="0">
                          <c:v>2.1</c:v>
                        </c:pt>
                      </c15:dlblFieldTableCache>
                    </c15:dlblFTEntry>
                  </c15:dlblFieldTable>
                  <c15:showDataLabelsRange val="0"/>
                </c:ext>
                <c:ext xmlns:c16="http://schemas.microsoft.com/office/drawing/2014/chart" uri="{C3380CC4-5D6E-409C-BE32-E72D297353CC}">
                  <c16:uniqueId val="{0000000F-D085-4D63-BBE4-FA77B96B35FE}"/>
                </c:ext>
              </c:extLst>
            </c:dLbl>
            <c:dLbl>
              <c:idx val="16"/>
              <c:tx>
                <c:strRef>
                  <c:f>Daten_Diagramme!$D$30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{66261B63-B93D-49BA-82FB-F8C992055946}</c15:txfldGUID>
                      <c15:f>Daten_Diagramme!$D$30</c15:f>
                      <c15:dlblFieldTableCache>
                        <c:ptCount val="1"/>
                        <c:pt idx="0">
                          <c:v>3.7</c:v>
                        </c:pt>
                      </c15:dlblFieldTableCache>
                    </c15:dlblFTEntry>
                  </c15:dlblFieldTable>
                  <c15:showDataLabelsRange val="0"/>
                </c:ext>
                <c:ext xmlns:c16="http://schemas.microsoft.com/office/drawing/2014/chart" uri="{C3380CC4-5D6E-409C-BE32-E72D297353CC}">
                  <c16:uniqueId val="{00000010-D085-4D63-BBE4-FA77B96B35FE}"/>
                </c:ext>
              </c:extLst>
            </c:dLbl>
            <c:dLbl>
              <c:idx val="17"/>
              <c:tx>
                <c:strRef>
                  <c:f>Daten_Diagramme!$D$31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{D16C3A77-831B-4E3E-9782-D34A769B2CDD}</c15:txfldGUID>
                      <c15:f>Daten_Diagramme!$D$31</c15:f>
                      <c15:dlblFieldTableCache>
                        <c:ptCount val="1"/>
                        <c:pt idx="0">
                          <c:v>1.6</c:v>
                        </c:pt>
                      </c15:dlblFieldTableCache>
                    </c15:dlblFTEntry>
                  </c15:dlblFieldTable>
                  <c15:showDataLabelsRange val="0"/>
                </c:ext>
                <c:ext xmlns:c16="http://schemas.microsoft.com/office/drawing/2014/chart" uri="{C3380CC4-5D6E-409C-BE32-E72D297353CC}">
                  <c16:uniqueId val="{00000011-D085-4D63-BBE4-FA77B96B35FE}"/>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{2FC9AA56-3E91-4553-888E-ECFE2ACC030B}</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D085-4D63-BBE4-FA77B96B35FE}"/>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{BC98E3A5-CD07-4C01-93E2-FEEBCBE50FFA}</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D085-4D63-BBE4-FA77B96B35FE}"/>
                </c:ext>
              </c:extLst>
            </c:dLbl>
            <c:dLbl>
              <c:idx val="20"/>
              <c:tx>
                <c:strRef>
                  <c:f>Daten_Diagramme!$D$34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{FA5AD22A-01A1-4765-B267-5EABF703674E}</c15:txfldGUID>
                      <c15:f>Daten_Diagramme!$D$34</c15:f>
                      <c15:dlblFieldTableCache>
                        <c:ptCount val="1"/>
                        <c:pt idx="0">
                          <c:v>-3.8</c:v>
                        </c:pt>
                      </c15:dlblFieldTableCache>
                    </c15:dlblFTEntry>
                  </c15:dlblFieldTable>
                  <c15:showDataLabelsRange val="0"/>
                </c:ext>
                <c:ext xmlns:c16="http://schemas.microsoft.com/office/drawing/2014/chart" uri="{C3380CC4-5D6E-409C-BE32-E72D297353CC}">
                  <c16:uniqueId val="{00000014-D085-4D63-BBE4-FA77B96B35F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{BE1A84B3-9A8F-47FA-AF65-5929BA022FAB}</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D085-4D63-BBE4-FA77B96B35F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{5D0AF475-5BC1-443C-8096-A566862884B7}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085-4D63-BBE4-FA77B96B35FE}"/>
                </c:ext>
              </c:extLst>
            </c:dLbl>
            <c:dLbl>
              <c:idx val="23"/>
              <c:tx>
                <c:strRef>
                  <c:f>Daten_Diagramme!$D$37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{6A9BEF9B-0A72-435B-A2AF-DB16584F0B64}</c15:txfldGUID>
                      <c15:f>Daten_Diagramme!$D$37</c15:f>
                      <c15:dlblFieldTableCache>
                        <c:ptCount val="1"/>
                        <c:pt idx="0">
                          <c:v>2.0</c:v>
                        </c:pt>
                      </c15:dlblFieldTableCache>
                    </c15:dlblFTEntry>
                  </c15:dlblFieldTable>
                  <c15:showDataLabelsRange val="0"/>
                </c:ext>
                <c:ext xmlns:c16="http://schemas.microsoft.com/office/drawing/2014/chart" uri="{C3380CC4-5D6E-409C-BE32-E72D297353CC}">
                  <c16:uniqueId val="{00000017-D085-4D63-BBE4-FA77B96B35FE}"/>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{6F993FA7-51C6-4624-95A4-054572EF3DDE}</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D085-4D63-BBE4-FA77B96B35FE}"/>
                </c:ext>
              </c:extLst>
            </c:dLbl>
            <c:dLbl>
              <c:idx val="25"/>
              <c:tx>
                <c:strRef>
                  <c:f>Daten_Diagramme!$D$39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{8C9ABDAC-C965-4433-80AE-823E7958D6C3}</c15:txfldGUID>
                      <c15:f>Daten_Diagramme!$D$39</c15:f>
                      <c15:dlblFieldTableCache>
                        <c:ptCount val="1"/>
                        <c:pt idx="0">
                          <c:v>2.6</c:v>
                        </c:pt>
                      </c15:dlblFieldTableCache>
                    </c15:dlblFTEntry>
                  </c15:dlblFieldTable>
                  <c15:showDataLabelsRange val="0"/>
                </c:ext>
                <c:ext xmlns:c16="http://schemas.microsoft.com/office/drawing/2014/chart" uri="{C3380CC4-5D6E-409C-BE32-E72D297353CC}">
                  <c16:uniqueId val="{00000019-D085-4D63-BBE4-FA77B96B35F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{22CF0008-BAAC-4C9B-95C7-FAA2BC4CF885}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085-4D63-BBE4-FA77B96B35F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{E1F91519-6DCD-4FD0-A059-986B7159C588}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085-4D63-BBE4-FA77B96B35F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{F219ED79-F0F7-4520-9DD7-C60196247265}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085-4D63-BBE4-FA77B96B35F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{6DFAF25C-5B9D-423E-A966-33E76C00B1D7}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085-4D63-BBE4-FA77B96B35F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{B6C6294D-B62E-4329-BBF7-49F77BCB9B7A}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085-4D63-BBE4-FA77B96B35FE}"/>
                </c:ext>
              </c:extLst>
            </c:dLbl>
            <c:dLbl>
              <c:idx val="31"/>
              <c:tx>
                <c:strRef>
                  <c:f>Daten_Diagramme!$D$45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{A451B417-0F81-4421-B1EA-056F9730E2C8}</c15:txfldGUID>
                      <c15:f>Daten_Diagramme!$D$45</c15:f>
                      <c15:dlblFieldTableCache>
                        <c:ptCount val="1"/>
                        <c:pt idx="0">
                          <c:v>2.6</c:v>
                        </c:pt>
                      </c15:dlblFieldTableCache>
                    </c15:dlblFTEntry>
                  </c15:dlblFieldTable>
                  <c15:showDataLabelsRange val="0"/>
                </c:ext>
                <c:ext xmlns:c16="http://schemas.microsoft.com/office/drawing/2014/chart" uri="{C3380CC4-5D6E-409C-BE32-E72D297353CC}">
                  <c16:uniqueId val="{0000001F-D085-4D63-BBE4-FA77B96B35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1.8313184658640569</c:v>
                </c:pt>
                <c:pt idx="1">
                  <c:v>2.0111253744116389</c:v>
                </c:pt>
                <c:pt idx="2">
                  <c:v>9.2585622882950691</c:v>
                </c:pt>
                <c:pt idx="3">
                  <c:v>-3.5259614743717922</c:v>
                </c:pt>
                <c:pt idx="4">
                  <c:v>-3.813369223867205</c:v>
                </c:pt>
                <c:pt idx="5">
                  <c:v>-4.0773318673263699</c:v>
                </c:pt>
                <c:pt idx="6">
                  <c:v>5.3763440860215055E-2</c:v>
                </c:pt>
                <c:pt idx="7">
                  <c:v>0.55738031253110376</c:v>
                </c:pt>
                <c:pt idx="8">
                  <c:v>1.8253930329239738</c:v>
                </c:pt>
                <c:pt idx="9">
                  <c:v>1.1586034131830281</c:v>
                </c:pt>
                <c:pt idx="10">
                  <c:v>0.37528146109582189</c:v>
                </c:pt>
                <c:pt idx="11">
                  <c:v>-0.72853975292999684</c:v>
                </c:pt>
                <c:pt idx="12">
                  <c:v>1.1279826464208242</c:v>
                </c:pt>
                <c:pt idx="13">
                  <c:v>15.23703821151102</c:v>
                </c:pt>
                <c:pt idx="14">
                  <c:v>5.9018483110261313</c:v>
                </c:pt>
                <c:pt idx="15">
                  <c:v>2.0809248554913293</c:v>
                </c:pt>
                <c:pt idx="16">
                  <c:v>3.7488766208755937</c:v>
                </c:pt>
                <c:pt idx="17">
                  <c:v>1.6405667412378822</c:v>
                </c:pt>
                <c:pt idx="18">
                  <c:v>2.7713625866050808</c:v>
                </c:pt>
                <c:pt idx="19">
                  <c:v>0.35143208574942891</c:v>
                </c:pt>
                <c:pt idx="20">
                  <c:v>-3.8468791250235714</c:v>
                </c:pt>
                <c:pt idx="21">
                  <c:v>0</c:v>
                </c:pt>
                <c:pt idx="23">
                  <c:v>2.0111253744116389</c:v>
                </c:pt>
                <c:pt idx="24">
                  <c:v>-0.81928754466380338</c:v>
                </c:pt>
                <c:pt idx="25">
                  <c:v>2.6432699052475699</c:v>
                </c:pt>
              </c:numCache>
            </c:numRef>
          </c:val>
          <c:extLst>
            <c:ext xmlns:c16="http://schemas.microsoft.com/office/drawing/2014/chart" uri="{C3380CC4-5D6E-409C-BE32-E72D297353CC}">
              <c16:uniqueId val="{00000020-D085-4D63-BBE4-FA77B96B35F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{7D33C84E-3035-48AA-86EE-BF26D1E16C57}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085-4D63-BBE4-FA77B96B35F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{0578F81E-47DD-4736-BCD5-F2BA29C40F87}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085-4D63-BBE4-FA77B96B35F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{3FEF323D-73AF-4DD5-A304-88C31BDA9758}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085-4D63-BBE4-FA77B96B35F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{73243DBE-24FB-4BD1-BDE1-5F849A86C043}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085-4D63-BBE4-FA77B96B35F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{D28FCC63-F91A-48E3-8131-2FC8D5E0E682}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085-4D63-BBE4-FA77B96B35F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{0B86A4EB-DC73-4670-A236-8FD1760EFAD0}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085-4D63-BBE4-FA77B96B35F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{0B40FF5C-C54B-4386-B632-24541D5C69F1}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085-4D63-BBE4-FA77B96B35F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{601A8D87-3DD9-4055-92CA-341058B08A8E}</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085-4D63-BBE4-FA77B96B35F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{1D6BABF3-D516-464D-B865-858865D46403}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085-4D63-BBE4-FA77B96B35F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{3D8DDCAD-EABE-47BE-BE56-4B4B4E8ABE2E}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085-4D63-BBE4-FA77B96B35F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{665AD70C-4BDC-41BA-A13A-70F028002E7D}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085-4D63-BBE4-FA77B96B35F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{7633BD1B-84FC-4789-A705-E98A3F69C308}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085-4D63-BBE4-FA77B96B35F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{B9E68B03-3A1F-4016-BCB7-27A5655A458D}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085-4D63-BBE4-FA77B96B35F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{42D03B2F-8CF5-4D98-88CF-4CA3DA34C35A}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085-4D63-BBE4-FA77B96B35F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{B738B2C6-BC20-4933-9941-E8018020BCD3}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085-4D63-BBE4-FA77B96B35F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{CBEA170F-A2F3-4CCC-9A51-38AD23DE9C72}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085-4D63-BBE4-FA77B96B35F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{5C4ACBD7-EBBA-49CC-828F-F72175A4D316}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085-4D63-BBE4-FA77B96B35F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{EB65C706-A472-4289-95E2-41033322DDE3}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085-4D63-BBE4-FA77B96B35F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{3FAF8FB7-451E-4654-85F5-80618C49C373}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085-4D63-BBE4-FA77B96B35F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{D2132502-8EEA-4A9F-B4E1-F99A50D044C4}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085-4D63-BBE4-FA77B96B35F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{58E7A701-4060-4D2C-AEC5-EE92B03C9382}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085-4D63-BBE4-FA77B96B35F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{83C4AD2C-17AF-47BC-BA69-B7CF5A8B843E}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085-4D63-BBE4-FA77B96B35F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{779FC649-09A9-4D6C-9AFF-D573C802621B}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085-4D63-BBE4-FA77B96B35F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{8BF1E05F-9336-4D8B-8DBC-5A50294FBF8C}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085-4D63-BBE4-FA77B96B35F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{0DACC15C-E9E8-44C0-A0B6-6B5CBEEE61DD}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085-4D63-BBE4-FA77B96B35F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{5DD1230B-EE97-49C5-B54E-6B00CAD103F6}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085-4D63-BBE4-FA77B96B35F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{37BB2BEA-4816-45E2-913F-3065FFA3CDE5}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085-4D63-BBE4-FA77B96B35F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{A0FD5EBB-F4A2-4E1D-94B3-F121F26B7734}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085-4D63-BBE4-FA77B96B35F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{93C0A0FF-99A5-4708-B538-FA9BE8CD95B7}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085-4D63-BBE4-FA77B96B35F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{CDBAD310-4E7B-4985-A14A-04242C6C37EA}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085-4D63-BBE4-FA77B96B35F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{3ADA2A3D-3EB6-4028-821C-6A7A854D5542}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085-4D63-BBE4-FA77B96B35F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{0B2B478E-2640-40DC-836A-3C99393897AA}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085-4D63-BBE4-FA77B96B35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085-4D63-BBE4-FA77B96B35F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085-4D63-BBE4-FA77B96B35F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{98336C3B-ED4C-4774-ACD5-18378D7C581E}</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FECB-4DC0-B9E9-0B7164C27D2E}"/>
                </c:ext>
              </c:extLst>
            </c:dLbl>
            <c:dLbl>
              <c:idx val="1"/>
              <c:tx>
                <c:strRef>
                  <c:f>Daten_Diagramme!$E$15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{B90FF887-FC8A-49AF-9B32-5AC3D1032DCC}</c15:txfldGUID>
                      <c15:f>Daten_Diagramme!$E$15</c15:f>
                      <c15:dlblFieldTableCache>
                        <c:ptCount val="1"/>
                        <c:pt idx="0">
                          <c:v>6.1</c:v>
                        </c:pt>
                      </c15:dlblFieldTableCache>
                    </c15:dlblFTEntry>
                  </c15:dlblFieldTable>
                  <c15:showDataLabelsRange val="0"/>
                </c:ext>
                <c:ext xmlns:c16="http://schemas.microsoft.com/office/drawing/2014/chart" uri="{C3380CC4-5D6E-409C-BE32-E72D297353CC}">
                  <c16:uniqueId val="{00000001-FECB-4DC0-B9E9-0B7164C27D2E}"/>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{A2A6A804-1E1E-4628-8537-3266F72BDA55}</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FECB-4DC0-B9E9-0B7164C27D2E}"/>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{61FA880C-8853-4F49-A615-739E4849D170}</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FECB-4DC0-B9E9-0B7164C27D2E}"/>
                </c:ext>
              </c:extLst>
            </c:dLbl>
            <c:dLbl>
              <c:idx val="4"/>
              <c:tx>
                <c:strRef>
                  <c:f>Daten_Diagramme!$E$18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{6D4FFDD1-B847-4C52-9E7D-39A23C0200C9}</c15:txfldGUID>
                      <c15:f>Daten_Diagramme!$E$18</c15:f>
                      <c15:dlblFieldTableCache>
                        <c:ptCount val="1"/>
                        <c:pt idx="0">
                          <c:v>-4.0</c:v>
                        </c:pt>
                      </c15:dlblFieldTableCache>
                    </c15:dlblFTEntry>
                  </c15:dlblFieldTable>
                  <c15:showDataLabelsRange val="0"/>
                </c:ext>
                <c:ext xmlns:c16="http://schemas.microsoft.com/office/drawing/2014/chart" uri="{C3380CC4-5D6E-409C-BE32-E72D297353CC}">
                  <c16:uniqueId val="{00000004-FECB-4DC0-B9E9-0B7164C27D2E}"/>
                </c:ext>
              </c:extLst>
            </c:dLbl>
            <c:dLbl>
              <c:idx val="5"/>
              <c:tx>
                <c:strRef>
                  <c:f>Daten_Diagramme!$E$19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{409BCD59-9657-4688-8484-3A66E6A5836C}</c15:txfldGUID>
                      <c15:f>Daten_Diagramme!$E$19</c15:f>
                      <c15:dlblFieldTableCache>
                        <c:ptCount val="1"/>
                        <c:pt idx="0">
                          <c:v>0.1</c:v>
                        </c:pt>
                      </c15:dlblFieldTableCache>
                    </c15:dlblFTEntry>
                  </c15:dlblFieldTable>
                  <c15:showDataLabelsRange val="0"/>
                </c:ext>
                <c:ext xmlns:c16="http://schemas.microsoft.com/office/drawing/2014/chart" uri="{C3380CC4-5D6E-409C-BE32-E72D297353CC}">
                  <c16:uniqueId val="{00000005-FECB-4DC0-B9E9-0B7164C27D2E}"/>
                </c:ext>
              </c:extLst>
            </c:dLbl>
            <c:dLbl>
              <c:idx val="6"/>
              <c:tx>
                <c:strRef>
                  <c:f>Daten_Diagramme!$E$20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{F04C5053-1FDC-4906-852F-72A876FBA491}</c15:txfldGUID>
                      <c15:f>Daten_Diagramme!$E$20</c15:f>
                      <c15:dlblFieldTableCache>
                        <c:ptCount val="1"/>
                        <c:pt idx="0">
                          <c:v>1.1</c:v>
                        </c:pt>
                      </c15:dlblFieldTableCache>
                    </c15:dlblFTEntry>
                  </c15:dlblFieldTable>
                  <c15:showDataLabelsRange val="0"/>
                </c:ext>
                <c:ext xmlns:c16="http://schemas.microsoft.com/office/drawing/2014/chart" uri="{C3380CC4-5D6E-409C-BE32-E72D297353CC}">
                  <c16:uniqueId val="{00000006-FECB-4DC0-B9E9-0B7164C27D2E}"/>
                </c:ext>
              </c:extLst>
            </c:dLbl>
            <c:dLbl>
              <c:idx val="7"/>
              <c:tx>
                <c:strRef>
                  <c:f>Daten_Diagramme!$E$21</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{F9E25978-E911-4FB2-BF0E-8D8C96384D36}</c15:txfldGUID>
                      <c15:f>Daten_Diagramme!$E$21</c15:f>
                      <c15:dlblFieldTableCache>
                        <c:ptCount val="1"/>
                        <c:pt idx="0">
                          <c:v>-5.7</c:v>
                        </c:pt>
                      </c15:dlblFieldTableCache>
                    </c15:dlblFTEntry>
                  </c15:dlblFieldTable>
                  <c15:showDataLabelsRange val="0"/>
                </c:ext>
                <c:ext xmlns:c16="http://schemas.microsoft.com/office/drawing/2014/chart" uri="{C3380CC4-5D6E-409C-BE32-E72D297353CC}">
                  <c16:uniqueId val="{00000007-FECB-4DC0-B9E9-0B7164C27D2E}"/>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{351CBB4C-B877-4920-B3A1-712DCDCFD9D5}</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FECB-4DC0-B9E9-0B7164C27D2E}"/>
                </c:ext>
              </c:extLst>
            </c:dLbl>
            <c:dLbl>
              <c:idx val="9"/>
              <c:tx>
                <c:strRef>
                  <c:f>Daten_Diagramme!$E$23</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{637C20B0-7252-4AC7-96E1-104FB8930509}</c15:txfldGUID>
                      <c15:f>Daten_Diagramme!$E$23</c15:f>
                      <c15:dlblFieldTableCache>
                        <c:ptCount val="1"/>
                        <c:pt idx="0">
                          <c:v>-5.6</c:v>
                        </c:pt>
                      </c15:dlblFieldTableCache>
                    </c15:dlblFTEntry>
                  </c15:dlblFieldTable>
                  <c15:showDataLabelsRange val="0"/>
                </c:ext>
                <c:ext xmlns:c16="http://schemas.microsoft.com/office/drawing/2014/chart" uri="{C3380CC4-5D6E-409C-BE32-E72D297353CC}">
                  <c16:uniqueId val="{00000009-FECB-4DC0-B9E9-0B7164C27D2E}"/>
                </c:ext>
              </c:extLst>
            </c:dLbl>
            <c:dLbl>
              <c:idx val="10"/>
              <c:tx>
                <c:strRef>
                  <c:f>Daten_Diagramme!$E$24</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{9B530768-042B-475C-A080-44C5F365AA38}</c15:txfldGUID>
                      <c15:f>Daten_Diagramme!$E$24</c15:f>
                      <c15:dlblFieldTableCache>
                        <c:ptCount val="1"/>
                        <c:pt idx="0">
                          <c:v>-14.9</c:v>
                        </c:pt>
                      </c15:dlblFieldTableCache>
                    </c15:dlblFTEntry>
                  </c15:dlblFieldTable>
                  <c15:showDataLabelsRange val="0"/>
                </c:ext>
                <c:ext xmlns:c16="http://schemas.microsoft.com/office/drawing/2014/chart" uri="{C3380CC4-5D6E-409C-BE32-E72D297353CC}">
                  <c16:uniqueId val="{0000000A-FECB-4DC0-B9E9-0B7164C27D2E}"/>
                </c:ext>
              </c:extLst>
            </c:dLbl>
            <c:dLbl>
              <c:idx val="11"/>
              <c:tx>
                <c:strRef>
                  <c:f>Daten_Diagramme!$E$25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{FB5081ED-D03A-4981-B37A-978901439430}</c15:txfldGUID>
                      <c15:f>Daten_Diagramme!$E$25</c15:f>
                      <c15:dlblFieldTableCache>
                        <c:ptCount val="1"/>
                        <c:pt idx="0">
                          <c:v>1.8</c:v>
                        </c:pt>
                      </c15:dlblFieldTableCache>
                    </c15:dlblFTEntry>
                  </c15:dlblFieldTable>
                  <c15:showDataLabelsRange val="0"/>
                </c:ext>
                <c:ext xmlns:c16="http://schemas.microsoft.com/office/drawing/2014/chart" uri="{C3380CC4-5D6E-409C-BE32-E72D297353CC}">
                  <c16:uniqueId val="{0000000B-FECB-4DC0-B9E9-0B7164C27D2E}"/>
                </c:ext>
              </c:extLst>
            </c:dLbl>
            <c:dLbl>
              <c:idx val="12"/>
              <c:tx>
                <c:strRef>
                  <c:f>Daten_Diagramme!$E$26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{1C3175D5-DA3A-42D5-8B45-59A4A0EEDF1E}</c15:txfldGUID>
                      <c15:f>Daten_Diagramme!$E$26</c15:f>
                      <c15:dlblFieldTableCache>
                        <c:ptCount val="1"/>
                        <c:pt idx="0">
                          <c:v>-2.1</c:v>
                        </c:pt>
                      </c15:dlblFieldTableCache>
                    </c15:dlblFTEntry>
                  </c15:dlblFieldTable>
                  <c15:showDataLabelsRange val="0"/>
                </c:ext>
                <c:ext xmlns:c16="http://schemas.microsoft.com/office/drawing/2014/chart" uri="{C3380CC4-5D6E-409C-BE32-E72D297353CC}">
                  <c16:uniqueId val="{0000000C-FECB-4DC0-B9E9-0B7164C27D2E}"/>
                </c:ext>
              </c:extLst>
            </c:dLbl>
            <c:dLbl>
              <c:idx val="13"/>
              <c:tx>
                <c:strRef>
                  <c:f>Daten_Diagramme!$E$27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{4E003F0B-E5F4-401D-8081-024D7C3EA0D7}</c15:txfldGUID>
                      <c15:f>Daten_Diagramme!$E$27</c15:f>
                      <c15:dlblFieldTableCache>
                        <c:ptCount val="1"/>
                        <c:pt idx="0">
                          <c:v>2.0</c:v>
                        </c:pt>
                      </c15:dlblFieldTableCache>
                    </c15:dlblFTEntry>
                  </c15:dlblFieldTable>
                  <c15:showDataLabelsRange val="0"/>
                </c:ext>
                <c:ext xmlns:c16="http://schemas.microsoft.com/office/drawing/2014/chart" uri="{C3380CC4-5D6E-409C-BE32-E72D297353CC}">
                  <c16:uniqueId val="{0000000D-FECB-4DC0-B9E9-0B7164C27D2E}"/>
                </c:ext>
              </c:extLst>
            </c:dLbl>
            <c:dLbl>
              <c:idx val="14"/>
              <c:tx>
                <c:strRef>
                  <c:f>Daten_Diagramme!$E$28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{6A951D17-6692-45F4-A87E-A92DEE646055}</c15:txfldGUID>
                      <c15:f>Daten_Diagramme!$E$28</c15:f>
                      <c15:dlblFieldTableCache>
                        <c:ptCount val="1"/>
                        <c:pt idx="0">
                          <c:v>2.4</c:v>
                        </c:pt>
                      </c15:dlblFieldTableCache>
                    </c15:dlblFTEntry>
                  </c15:dlblFieldTable>
                  <c15:showDataLabelsRange val="0"/>
                </c:ext>
                <c:ext xmlns:c16="http://schemas.microsoft.com/office/drawing/2014/chart" uri="{C3380CC4-5D6E-409C-BE32-E72D297353CC}">
                  <c16:uniqueId val="{0000000E-FECB-4DC0-B9E9-0B7164C27D2E}"/>
                </c:ext>
              </c:extLst>
            </c:dLbl>
            <c:dLbl>
              <c:idx val="15"/>
              <c:tx>
                <c:strRef>
                  <c:f>Daten_Diagramme!$E$29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{62E834BA-D2D3-4C60-9958-E735960345B8}</c15:txfldGUID>
                      <c15:f>Daten_Diagramme!$E$29</c15:f>
                      <c15:dlblFieldTableCache>
                        <c:ptCount val="1"/>
                        <c:pt idx="0">
                          <c:v>4.0</c:v>
                        </c:pt>
                      </c15:dlblFieldTableCache>
                    </c15:dlblFTEntry>
                  </c15:dlblFieldTable>
                  <c15:showDataLabelsRange val="0"/>
                </c:ext>
                <c:ext xmlns:c16="http://schemas.microsoft.com/office/drawing/2014/chart" uri="{C3380CC4-5D6E-409C-BE32-E72D297353CC}">
                  <c16:uniqueId val="{0000000F-FECB-4DC0-B9E9-0B7164C27D2E}"/>
                </c:ext>
              </c:extLst>
            </c:dLbl>
            <c:dLbl>
              <c:idx val="16"/>
              <c:tx>
                <c:strRef>
                  <c:f>Daten_Diagramme!$E$30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{42E3EA43-2049-43D1-9798-7F8D12D9E094}</c15:txfldGUID>
                      <c15:f>Daten_Diagramme!$E$30</c15:f>
                      <c15:dlblFieldTableCache>
                        <c:ptCount val="1"/>
                        <c:pt idx="0">
                          <c:v>1.2</c:v>
                        </c:pt>
                      </c15:dlblFieldTableCache>
                    </c15:dlblFTEntry>
                  </c15:dlblFieldTable>
                  <c15:showDataLabelsRange val="0"/>
                </c:ext>
                <c:ext xmlns:c16="http://schemas.microsoft.com/office/drawing/2014/chart" uri="{C3380CC4-5D6E-409C-BE32-E72D297353CC}">
                  <c16:uniqueId val="{00000010-FECB-4DC0-B9E9-0B7164C27D2E}"/>
                </c:ext>
              </c:extLst>
            </c:dLbl>
            <c:dLbl>
              <c:idx val="17"/>
              <c:tx>
                <c:strRef>
                  <c:f>Daten_Diagramme!$E$31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{BC5B1268-BBDC-444E-88B9-EDEF7B2B98EB}</c15:txfldGUID>
                      <c15:f>Daten_Diagramme!$E$31</c15:f>
                      <c15:dlblFieldTableCache>
                        <c:ptCount val="1"/>
                        <c:pt idx="0">
                          <c:v>-2.4</c:v>
                        </c:pt>
                      </c15:dlblFieldTableCache>
                    </c15:dlblFTEntry>
                  </c15:dlblFieldTable>
                  <c15:showDataLabelsRange val="0"/>
                </c:ext>
                <c:ext xmlns:c16="http://schemas.microsoft.com/office/drawing/2014/chart" uri="{C3380CC4-5D6E-409C-BE32-E72D297353CC}">
                  <c16:uniqueId val="{00000011-FECB-4DC0-B9E9-0B7164C27D2E}"/>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{58321FF8-8C0F-468F-B7C0-517C95BE6002}</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FECB-4DC0-B9E9-0B7164C27D2E}"/>
                </c:ext>
              </c:extLst>
            </c:dLbl>
            <c:dLbl>
              <c:idx val="19"/>
              <c:tx>
                <c:strRef>
                  <c:f>Daten_Diagramme!$E$33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{6A7BD112-31A9-4FF9-8E90-B1772694FC44}</c15:txfldGUID>
                      <c15:f>Daten_Diagramme!$E$33</c15:f>
                      <c15:dlblFieldTableCache>
                        <c:ptCount val="1"/>
                        <c:pt idx="0">
                          <c:v>-6.4</c:v>
                        </c:pt>
                      </c15:dlblFieldTableCache>
                    </c15:dlblFTEntry>
                  </c15:dlblFieldTable>
                  <c15:showDataLabelsRange val="0"/>
                </c:ext>
                <c:ext xmlns:c16="http://schemas.microsoft.com/office/drawing/2014/chart" uri="{C3380CC4-5D6E-409C-BE32-E72D297353CC}">
                  <c16:uniqueId val="{00000013-FECB-4DC0-B9E9-0B7164C27D2E}"/>
                </c:ext>
              </c:extLst>
            </c:dLbl>
            <c:dLbl>
              <c:idx val="20"/>
              <c:tx>
                <c:strRef>
                  <c:f>Daten_Diagramme!$E$34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{D2CF0FA6-D3D1-4D9F-A660-60314253658A}</c15:txfldGUID>
                      <c15:f>Daten_Diagramme!$E$34</c15:f>
                      <c15:dlblFieldTableCache>
                        <c:ptCount val="1"/>
                        <c:pt idx="0">
                          <c:v>-3.2</c:v>
                        </c:pt>
                      </c15:dlblFieldTableCache>
                    </c15:dlblFTEntry>
                  </c15:dlblFieldTable>
                  <c15:showDataLabelsRange val="0"/>
                </c:ext>
                <c:ext xmlns:c16="http://schemas.microsoft.com/office/drawing/2014/chart" uri="{C3380CC4-5D6E-409C-BE32-E72D297353CC}">
                  <c16:uniqueId val="{00000014-FECB-4DC0-B9E9-0B7164C27D2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{869263B0-8878-4148-99F0-C041E6DBA8A8}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ECB-4DC0-B9E9-0B7164C27D2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{BE386AF4-850C-4A8B-999B-AC92297ABC2B}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ECB-4DC0-B9E9-0B7164C27D2E}"/>
                </c:ext>
              </c:extLst>
            </c:dLbl>
            <c:dLbl>
              <c:idx val="23"/>
              <c:tx>
                <c:strRef>
                  <c:f>Daten_Diagramme!$E$37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{24A38409-CC71-4C36-9F70-027C40809C66}</c15:txfldGUID>
                      <c15:f>Daten_Diagramme!$E$37</c15:f>
                      <c15:dlblFieldTableCache>
                        <c:ptCount val="1"/>
                        <c:pt idx="0">
                          <c:v>6.1</c:v>
                        </c:pt>
                      </c15:dlblFieldTableCache>
                    </c15:dlblFTEntry>
                  </c15:dlblFieldTable>
                  <c15:showDataLabelsRange val="0"/>
                </c:ext>
                <c:ext xmlns:c16="http://schemas.microsoft.com/office/drawing/2014/chart" uri="{C3380CC4-5D6E-409C-BE32-E72D297353CC}">
                  <c16:uniqueId val="{00000017-FECB-4DC0-B9E9-0B7164C27D2E}"/>
                </c:ext>
              </c:extLst>
            </c:dLbl>
            <c:dLbl>
              <c:idx val="24"/>
              <c:tx>
                <c:strRef>
                  <c:f>Daten_Diagramme!$E$38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{93470F25-E3AB-4C83-A2FA-6A9A91DB731D}</c15:txfldGUID>
                      <c15:f>Daten_Diagramme!$E$38</c15:f>
                      <c15:dlblFieldTableCache>
                        <c:ptCount val="1"/>
                        <c:pt idx="0">
                          <c:v>-3.2</c:v>
                        </c:pt>
                      </c15:dlblFieldTableCache>
                    </c15:dlblFTEntry>
                  </c15:dlblFieldTable>
                  <c15:showDataLabelsRange val="0"/>
                </c:ext>
                <c:ext xmlns:c16="http://schemas.microsoft.com/office/drawing/2014/chart" uri="{C3380CC4-5D6E-409C-BE32-E72D297353CC}">
                  <c16:uniqueId val="{00000018-FECB-4DC0-B9E9-0B7164C27D2E}"/>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{FA3A63E5-2D39-4E77-8110-C078384F1916}</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FECB-4DC0-B9E9-0B7164C27D2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{99EA8999-1802-460E-9FB8-E95DEBF373D6}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ECB-4DC0-B9E9-0B7164C27D2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{5FF9FB43-E0A5-4BA1-B391-CAA00BA9CD56}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ECB-4DC0-B9E9-0B7164C27D2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{EE7A4C7C-29A6-4CCD-8C03-EF5482DCFFFE}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ECB-4DC0-B9E9-0B7164C27D2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{F566E2D7-4457-4DD5-BC89-A4B89085AB35}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ECB-4DC0-B9E9-0B7164C27D2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{FCE75F44-4E9C-4344-BE09-2A0F47CF858F}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ECB-4DC0-B9E9-0B7164C27D2E}"/>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{4B95D292-06BD-425B-88C3-C56247069163}</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FECB-4DC0-B9E9-0B7164C27D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-3.3206951026856242</c:v>
                </c:pt>
                <c:pt idx="1">
                  <c:v>6.1467889908256881</c:v>
                </c:pt>
                <c:pt idx="2">
                  <c:v>0.77519379844961245</c:v>
                </c:pt>
                <c:pt idx="3">
                  <c:v>-1.7188459177409454</c:v>
                </c:pt>
                <c:pt idx="4">
                  <c:v>-3.9845758354755785</c:v>
                </c:pt>
                <c:pt idx="5">
                  <c:v>0.14836795252225518</c:v>
                </c:pt>
                <c:pt idx="6">
                  <c:v>1.1299435028248588</c:v>
                </c:pt>
                <c:pt idx="7">
                  <c:v>-5.6818181818181817</c:v>
                </c:pt>
                <c:pt idx="8">
                  <c:v>-1.9134477825464951</c:v>
                </c:pt>
                <c:pt idx="9">
                  <c:v>-5.6230319388214127</c:v>
                </c:pt>
                <c:pt idx="10">
                  <c:v>-14.885586223165841</c:v>
                </c:pt>
                <c:pt idx="11">
                  <c:v>1.7857142857142858</c:v>
                </c:pt>
                <c:pt idx="12">
                  <c:v>-2.1021021021021022</c:v>
                </c:pt>
                <c:pt idx="13">
                  <c:v>1.9915254237288136</c:v>
                </c:pt>
                <c:pt idx="14">
                  <c:v>2.4056408129406885</c:v>
                </c:pt>
                <c:pt idx="15">
                  <c:v>4</c:v>
                </c:pt>
                <c:pt idx="16">
                  <c:v>1.2016021361815754</c:v>
                </c:pt>
                <c:pt idx="17">
                  <c:v>-2.3703703703703702</c:v>
                </c:pt>
                <c:pt idx="18">
                  <c:v>-0.30659172202350538</c:v>
                </c:pt>
                <c:pt idx="19">
                  <c:v>-6.3580591187953148</c:v>
                </c:pt>
                <c:pt idx="20">
                  <c:v>-3.2026768642447419</c:v>
                </c:pt>
                <c:pt idx="21">
                  <c:v>0</c:v>
                </c:pt>
                <c:pt idx="23">
                  <c:v>6.1467889908256881</c:v>
                </c:pt>
                <c:pt idx="24">
                  <c:v>-3.2169954476479514</c:v>
                </c:pt>
                <c:pt idx="25">
                  <c:v>-3.7083226350731762</c:v>
                </c:pt>
              </c:numCache>
            </c:numRef>
          </c:val>
          <c:extLst>
            <c:ext xmlns:c16="http://schemas.microsoft.com/office/drawing/2014/chart" uri="{C3380CC4-5D6E-409C-BE32-E72D297353CC}">
              <c16:uniqueId val="{00000020-FECB-4DC0-B9E9-0B7164C27D2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{6822AF31-852A-4CE2-9034-3AA85D1317C8}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ECB-4DC0-B9E9-0B7164C27D2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{99B8AC0F-B256-4877-A691-07FD74728EA6}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ECB-4DC0-B9E9-0B7164C27D2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{3FA5361A-4FF2-46A6-8C99-122BE7375E65}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ECB-4DC0-B9E9-0B7164C27D2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{D4B8D34D-EC4A-4304-8830-01280FDDB9BB}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ECB-4DC0-B9E9-0B7164C27D2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{09C96F47-A495-41AF-92F7-81AA5D37E076}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ECB-4DC0-B9E9-0B7164C27D2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{62D3899C-A3B9-4530-9855-0071B805E8D6}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ECB-4DC0-B9E9-0B7164C27D2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{EABA9CC6-08C6-4DFE-859A-4E3FE41E0062}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ECB-4DC0-B9E9-0B7164C27D2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{76E47040-715D-4C65-B024-436A2EF199BC}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ECB-4DC0-B9E9-0B7164C27D2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{1594D880-5BCB-4367-B558-2B378383225F}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ECB-4DC0-B9E9-0B7164C27D2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{964893F6-3B5D-4F68-85EC-A68612677B5F}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ECB-4DC0-B9E9-0B7164C27D2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{C9DEA56D-C686-49D5-A45D-73E6976C4CBB}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ECB-4DC0-B9E9-0B7164C27D2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{978ED687-530D-4765-A6C4-DD2A01ECBC55}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ECB-4DC0-B9E9-0B7164C27D2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{6668A38A-1CB5-4767-8027-2B569EA8307D}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ECB-4DC0-B9E9-0B7164C27D2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{7A86B4DB-96AB-46E5-9A79-0B870B15EBFC}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ECB-4DC0-B9E9-0B7164C27D2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{8EB89A59-EF95-44CE-88BF-1360580E58CE}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ECB-4DC0-B9E9-0B7164C27D2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{9DEBEC08-BAEB-45DE-ACD2-529E52393862}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ECB-4DC0-B9E9-0B7164C27D2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{1F49D208-3F6F-4484-8759-3C229915E8B4}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ECB-4DC0-B9E9-0B7164C27D2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{09452286-166D-4516-B11C-689C2FC4205F}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ECB-4DC0-B9E9-0B7164C27D2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{114958F6-5534-4D97-8FCC-44FFBB22E8A9}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ECB-4DC0-B9E9-0B7164C27D2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{9418E272-43BE-48AE-B48B-FBE444FA45B2}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ECB-4DC0-B9E9-0B7164C27D2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{DF92793D-10A1-4888-87F2-0C71C2A07BDE}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ECB-4DC0-B9E9-0B7164C27D2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{8773A094-956D-4368-BCFF-2C7FFC80E91B}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ECB-4DC0-B9E9-0B7164C27D2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{22484A63-08E2-4413-B19F-F507DC93C0AF}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ECB-4DC0-B9E9-0B7164C27D2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{12755490-1ECD-4376-9880-3C8FFB4AC06D}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ECB-4DC0-B9E9-0B7164C27D2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{4FBC72FF-CB47-4F2C-B43E-4D934299B57C}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ECB-4DC0-B9E9-0B7164C27D2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{C00C5A0D-BDDD-4D55-9810-6DF6FC3CD572}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ECB-4DC0-B9E9-0B7164C27D2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{63EF8D59-1818-4302-BA62-2F007F161E2C}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ECB-4DC0-B9E9-0B7164C27D2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{7E6D2D7F-C033-414F-AAF8-C3F312326E7B}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ECB-4DC0-B9E9-0B7164C27D2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{8E0CBF67-990A-4B30-B4D3-5543753F6E86}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ECB-4DC0-B9E9-0B7164C27D2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{E21A82F5-5D6B-42FE-B8D5-D6D5824EE4D0}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ECB-4DC0-B9E9-0B7164C27D2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{F8932904-0802-49EF-9741-B88DED6189AE}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ECB-4DC0-B9E9-0B7164C27D2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{2C42F6AC-DC0B-4A09-8029-A6E93E794379}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ECB-4DC0-B9E9-0B7164C27D2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ECB-4DC0-B9E9-0B7164C27D2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ECB-4DC0-B9E9-0B7164C27D2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{B536B22D-0CB1-49C4-8A43-0E7AAFDCB0C9}</c15:txfldGUID>
                      <c15:f>Diagramm!$I$46</c15:f>
                      <c15:dlblFieldTableCache>
                        <c:ptCount val="1"/>
                      </c15:dlblFieldTableCache>
                    </c15:dlblFTEntry>
                  </c15:dlblFieldTable>
                  <c15:showDataLabelsRange val="0"/>
                </c:ext>
                <c:ext xmlns:c16="http://schemas.microsoft.com/office/drawing/2014/chart" uri="{C3380CC4-5D6E-409C-BE32-E72D297353CC}">
                  <c16:uniqueId val="{00000000-E604-4466-ADB2-A88668766A4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{FDB51A72-DF48-44C8-93C8-797F8DB2ADED}</c15:txfldGUID>
                      <c15:f>Diagramm!$I$47</c15:f>
                      <c15:dlblFieldTableCache>
                        <c:ptCount val="1"/>
                      </c15:dlblFieldTableCache>
                    </c15:dlblFTEntry>
                  </c15:dlblFieldTable>
                  <c15:showDataLabelsRange val="0"/>
                </c:ext>
                <c:ext xmlns:c16="http://schemas.microsoft.com/office/drawing/2014/chart" uri="{C3380CC4-5D6E-409C-BE32-E72D297353CC}">
                  <c16:uniqueId val="{00000001-E604-4466-ADB2-A88668766A4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{4FD11E45-30B5-41B1-8814-6C0A98930559}</c15:txfldGUID>
                      <c15:f>Diagramm!$I$48</c15:f>
                      <c15:dlblFieldTableCache>
                        <c:ptCount val="1"/>
                      </c15:dlblFieldTableCache>
                    </c15:dlblFTEntry>
                  </c15:dlblFieldTable>
                  <c15:showDataLabelsRange val="0"/>
                </c:ext>
                <c:ext xmlns:c16="http://schemas.microsoft.com/office/drawing/2014/chart" uri="{C3380CC4-5D6E-409C-BE32-E72D297353CC}">
                  <c16:uniqueId val="{00000002-E604-4466-ADB2-A88668766A4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{E0A428FB-64B2-49B9-9531-7C0D31F71A26}</c15:txfldGUID>
                      <c15:f>Diagramm!$I$49</c15:f>
                      <c15:dlblFieldTableCache>
                        <c:ptCount val="1"/>
                      </c15:dlblFieldTableCache>
                    </c15:dlblFTEntry>
                  </c15:dlblFieldTable>
                  <c15:showDataLabelsRange val="0"/>
                </c:ext>
                <c:ext xmlns:c16="http://schemas.microsoft.com/office/drawing/2014/chart" uri="{C3380CC4-5D6E-409C-BE32-E72D297353CC}">
                  <c16:uniqueId val="{00000003-E604-4466-ADB2-A88668766A4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{00F97F55-5FC9-44C0-971E-7914F998D60A}</c15:txfldGUID>
                      <c15:f>Diagramm!$I$50</c15:f>
                      <c15:dlblFieldTableCache>
                        <c:ptCount val="1"/>
                      </c15:dlblFieldTableCache>
                    </c15:dlblFTEntry>
                  </c15:dlblFieldTable>
                  <c15:showDataLabelsRange val="0"/>
                </c:ext>
                <c:ext xmlns:c16="http://schemas.microsoft.com/office/drawing/2014/chart" uri="{C3380CC4-5D6E-409C-BE32-E72D297353CC}">
                  <c16:uniqueId val="{00000004-E604-4466-ADB2-A88668766A4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{E5681E87-8962-4309-929B-D9536C257EB4}</c15:txfldGUID>
                      <c15:f>Diagramm!$I$51</c15:f>
                      <c15:dlblFieldTableCache>
                        <c:ptCount val="1"/>
                      </c15:dlblFieldTableCache>
                    </c15:dlblFTEntry>
                  </c15:dlblFieldTable>
                  <c15:showDataLabelsRange val="0"/>
                </c:ext>
                <c:ext xmlns:c16="http://schemas.microsoft.com/office/drawing/2014/chart" uri="{C3380CC4-5D6E-409C-BE32-E72D297353CC}">
                  <c16:uniqueId val="{00000005-E604-4466-ADB2-A88668766A4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{DFBE959C-4B9C-49B2-A74A-947C794EF21E}</c15:txfldGUID>
                      <c15:f>Diagramm!$I$52</c15:f>
                      <c15:dlblFieldTableCache>
                        <c:ptCount val="1"/>
                      </c15:dlblFieldTableCache>
                    </c15:dlblFTEntry>
                  </c15:dlblFieldTable>
                  <c15:showDataLabelsRange val="0"/>
                </c:ext>
                <c:ext xmlns:c16="http://schemas.microsoft.com/office/drawing/2014/chart" uri="{C3380CC4-5D6E-409C-BE32-E72D297353CC}">
                  <c16:uniqueId val="{00000006-E604-4466-ADB2-A88668766A4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{614DDA3F-1B2B-4D57-BCAD-CAA2CCDF3CA8}</c15:txfldGUID>
                      <c15:f>Diagramm!$I$53</c15:f>
                      <c15:dlblFieldTableCache>
                        <c:ptCount val="1"/>
                      </c15:dlblFieldTableCache>
                    </c15:dlblFTEntry>
                  </c15:dlblFieldTable>
                  <c15:showDataLabelsRange val="0"/>
                </c:ext>
                <c:ext xmlns:c16="http://schemas.microsoft.com/office/drawing/2014/chart" uri="{C3380CC4-5D6E-409C-BE32-E72D297353CC}">
                  <c16:uniqueId val="{00000007-E604-4466-ADB2-A88668766A4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{CE89BFA1-7C25-4E43-AB63-1FC8094A0858}</c15:txfldGUID>
                      <c15:f>Diagramm!$I$54</c15:f>
                      <c15:dlblFieldTableCache>
                        <c:ptCount val="1"/>
                      </c15:dlblFieldTableCache>
                    </c15:dlblFTEntry>
                  </c15:dlblFieldTable>
                  <c15:showDataLabelsRange val="0"/>
                </c:ext>
                <c:ext xmlns:c16="http://schemas.microsoft.com/office/drawing/2014/chart" uri="{C3380CC4-5D6E-409C-BE32-E72D297353CC}">
                  <c16:uniqueId val="{00000008-E604-4466-ADB2-A88668766A4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{71CEAE69-3C0C-4D13-8110-5968CEE9C9B9}</c15:txfldGUID>
                      <c15:f>Diagramm!$I$55</c15:f>
                      <c15:dlblFieldTableCache>
                        <c:ptCount val="1"/>
                      </c15:dlblFieldTableCache>
                    </c15:dlblFTEntry>
                  </c15:dlblFieldTable>
                  <c15:showDataLabelsRange val="0"/>
                </c:ext>
                <c:ext xmlns:c16="http://schemas.microsoft.com/office/drawing/2014/chart" uri="{C3380CC4-5D6E-409C-BE32-E72D297353CC}">
                  <c16:uniqueId val="{00000009-E604-4466-ADB2-A88668766A4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{302C8101-F581-4009-BF6D-9B3F64B4055F}</c15:txfldGUID>
                      <c15:f>Diagramm!$I$56</c15:f>
                      <c15:dlblFieldTableCache>
                        <c:ptCount val="1"/>
                      </c15:dlblFieldTableCache>
                    </c15:dlblFTEntry>
                  </c15:dlblFieldTable>
                  <c15:showDataLabelsRange val="0"/>
                </c:ext>
                <c:ext xmlns:c16="http://schemas.microsoft.com/office/drawing/2014/chart" uri="{C3380CC4-5D6E-409C-BE32-E72D297353CC}">
                  <c16:uniqueId val="{0000000A-E604-4466-ADB2-A88668766A4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{07CE55AB-EF99-4756-AF88-3A0491BCD9E6}</c15:txfldGUID>
                      <c15:f>Diagramm!$I$57</c15:f>
                      <c15:dlblFieldTableCache>
                        <c:ptCount val="1"/>
                      </c15:dlblFieldTableCache>
                    </c15:dlblFTEntry>
                  </c15:dlblFieldTable>
                  <c15:showDataLabelsRange val="0"/>
                </c:ext>
                <c:ext xmlns:c16="http://schemas.microsoft.com/office/drawing/2014/chart" uri="{C3380CC4-5D6E-409C-BE32-E72D297353CC}">
                  <c16:uniqueId val="{0000000B-E604-4466-ADB2-A88668766A4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{8001DBB4-A341-4835-B1B6-82B1D417A29E}</c15:txfldGUID>
                      <c15:f>Diagramm!$I$58</c15:f>
                      <c15:dlblFieldTableCache>
                        <c:ptCount val="1"/>
                      </c15:dlblFieldTableCache>
                    </c15:dlblFTEntry>
                  </c15:dlblFieldTable>
                  <c15:showDataLabelsRange val="0"/>
                </c:ext>
                <c:ext xmlns:c16="http://schemas.microsoft.com/office/drawing/2014/chart" uri="{C3380CC4-5D6E-409C-BE32-E72D297353CC}">
                  <c16:uniqueId val="{0000000C-E604-4466-ADB2-A88668766A4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{0081CD9C-E970-4967-8BB5-E8D35A2E04C5}</c15:txfldGUID>
                      <c15:f>Diagramm!$I$59</c15:f>
                      <c15:dlblFieldTableCache>
                        <c:ptCount val="1"/>
                      </c15:dlblFieldTableCache>
                    </c15:dlblFTEntry>
                  </c15:dlblFieldTable>
                  <c15:showDataLabelsRange val="0"/>
                </c:ext>
                <c:ext xmlns:c16="http://schemas.microsoft.com/office/drawing/2014/chart" uri="{C3380CC4-5D6E-409C-BE32-E72D297353CC}">
                  <c16:uniqueId val="{0000000D-E604-4466-ADB2-A88668766A4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{15240837-5FCA-40E6-82B9-9ED0E65072A6}</c15:txfldGUID>
                      <c15:f>Diagramm!$I$60</c15:f>
                      <c15:dlblFieldTableCache>
                        <c:ptCount val="1"/>
                      </c15:dlblFieldTableCache>
                    </c15:dlblFTEntry>
                  </c15:dlblFieldTable>
                  <c15:showDataLabelsRange val="0"/>
                </c:ext>
                <c:ext xmlns:c16="http://schemas.microsoft.com/office/drawing/2014/chart" uri="{C3380CC4-5D6E-409C-BE32-E72D297353CC}">
                  <c16:uniqueId val="{0000000E-E604-4466-ADB2-A88668766A4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{C2B2665D-A210-4223-91D0-309079D5C42B}</c15:txfldGUID>
                      <c15:f>Diagramm!$I$61</c15:f>
                      <c15:dlblFieldTableCache>
                        <c:ptCount val="1"/>
                      </c15:dlblFieldTableCache>
                    </c15:dlblFTEntry>
                  </c15:dlblFieldTable>
                  <c15:showDataLabelsRange val="0"/>
                </c:ext>
                <c:ext xmlns:c16="http://schemas.microsoft.com/office/drawing/2014/chart" uri="{C3380CC4-5D6E-409C-BE32-E72D297353CC}">
                  <c16:uniqueId val="{0000000F-E604-4466-ADB2-A88668766A4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{9925A64B-D239-4E41-882F-F728B45A6173}</c15:txfldGUID>
                      <c15:f>Diagramm!$I$62</c15:f>
                      <c15:dlblFieldTableCache>
                        <c:ptCount val="1"/>
                      </c15:dlblFieldTableCache>
                    </c15:dlblFTEntry>
                  </c15:dlblFieldTable>
                  <c15:showDataLabelsRange val="0"/>
                </c:ext>
                <c:ext xmlns:c16="http://schemas.microsoft.com/office/drawing/2014/chart" uri="{C3380CC4-5D6E-409C-BE32-E72D297353CC}">
                  <c16:uniqueId val="{00000010-E604-4466-ADB2-A88668766A4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{963D7912-36B6-4D8C-8466-10C70F661BBC}</c15:txfldGUID>
                      <c15:f>Diagramm!$I$63</c15:f>
                      <c15:dlblFieldTableCache>
                        <c:ptCount val="1"/>
                      </c15:dlblFieldTableCache>
                    </c15:dlblFTEntry>
                  </c15:dlblFieldTable>
                  <c15:showDataLabelsRange val="0"/>
                </c:ext>
                <c:ext xmlns:c16="http://schemas.microsoft.com/office/drawing/2014/chart" uri="{C3380CC4-5D6E-409C-BE32-E72D297353CC}">
                  <c16:uniqueId val="{00000011-E604-4466-ADB2-A88668766A4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{BEAEC38A-4535-4076-BD98-874C91A8A558}</c15:txfldGUID>
                      <c15:f>Diagramm!$I$64</c15:f>
                      <c15:dlblFieldTableCache>
                        <c:ptCount val="1"/>
                      </c15:dlblFieldTableCache>
                    </c15:dlblFTEntry>
                  </c15:dlblFieldTable>
                  <c15:showDataLabelsRange val="0"/>
                </c:ext>
                <c:ext xmlns:c16="http://schemas.microsoft.com/office/drawing/2014/chart" uri="{C3380CC4-5D6E-409C-BE32-E72D297353CC}">
                  <c16:uniqueId val="{00000012-E604-4466-ADB2-A88668766A4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{7125A5FA-3FD9-431E-96AC-207C11B273A8}</c15:txfldGUID>
                      <c15:f>Diagramm!$I$65</c15:f>
                      <c15:dlblFieldTableCache>
                        <c:ptCount val="1"/>
                      </c15:dlblFieldTableCache>
                    </c15:dlblFTEntry>
                  </c15:dlblFieldTable>
                  <c15:showDataLabelsRange val="0"/>
                </c:ext>
                <c:ext xmlns:c16="http://schemas.microsoft.com/office/drawing/2014/chart" uri="{C3380CC4-5D6E-409C-BE32-E72D297353CC}">
                  <c16:uniqueId val="{00000013-E604-4466-ADB2-A88668766A4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{65AC7FFB-DB1D-4534-9FED-6CE739A877E2}</c15:txfldGUID>
                      <c15:f>Diagramm!$I$66</c15:f>
                      <c15:dlblFieldTableCache>
                        <c:ptCount val="1"/>
                      </c15:dlblFieldTableCache>
                    </c15:dlblFTEntry>
                  </c15:dlblFieldTable>
                  <c15:showDataLabelsRange val="0"/>
                </c:ext>
                <c:ext xmlns:c16="http://schemas.microsoft.com/office/drawing/2014/chart" uri="{C3380CC4-5D6E-409C-BE32-E72D297353CC}">
                  <c16:uniqueId val="{00000014-E604-4466-ADB2-A88668766A4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{5782C47D-3608-4D2E-900A-7DE5B6B60D5E}</c15:txfldGUID>
                      <c15:f>Diagramm!$I$67</c15:f>
                      <c15:dlblFieldTableCache>
                        <c:ptCount val="1"/>
                      </c15:dlblFieldTableCache>
                    </c15:dlblFTEntry>
                  </c15:dlblFieldTable>
                  <c15:showDataLabelsRange val="0"/>
                </c:ext>
                <c:ext xmlns:c16="http://schemas.microsoft.com/office/drawing/2014/chart" uri="{C3380CC4-5D6E-409C-BE32-E72D297353CC}">
                  <c16:uniqueId val="{00000015-E604-4466-ADB2-A88668766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604-4466-ADB2-A88668766A4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{1F04EFC1-CDA6-469F-B3A0-80D65695E720}</c15:txfldGUID>
                      <c15:f>Diagramm!$K$46</c15:f>
                      <c15:dlblFieldTableCache>
                        <c:ptCount val="1"/>
                      </c15:dlblFieldTableCache>
                    </c15:dlblFTEntry>
                  </c15:dlblFieldTable>
                  <c15:showDataLabelsRange val="0"/>
                </c:ext>
                <c:ext xmlns:c16="http://schemas.microsoft.com/office/drawing/2014/chart" uri="{C3380CC4-5D6E-409C-BE32-E72D297353CC}">
                  <c16:uniqueId val="{00000017-E604-4466-ADB2-A88668766A4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{2BC76FA7-C3D4-4AE7-A4E4-A1F16689950D}</c15:txfldGUID>
                      <c15:f>Diagramm!$K$47</c15:f>
                      <c15:dlblFieldTableCache>
                        <c:ptCount val="1"/>
                      </c15:dlblFieldTableCache>
                    </c15:dlblFTEntry>
                  </c15:dlblFieldTable>
                  <c15:showDataLabelsRange val="0"/>
                </c:ext>
                <c:ext xmlns:c16="http://schemas.microsoft.com/office/drawing/2014/chart" uri="{C3380CC4-5D6E-409C-BE32-E72D297353CC}">
                  <c16:uniqueId val="{00000018-E604-4466-ADB2-A88668766A4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{1D5F7F35-E53F-4E19-B27D-16BA502E861A}</c15:txfldGUID>
                      <c15:f>Diagramm!$K$48</c15:f>
                      <c15:dlblFieldTableCache>
                        <c:ptCount val="1"/>
                      </c15:dlblFieldTableCache>
                    </c15:dlblFTEntry>
                  </c15:dlblFieldTable>
                  <c15:showDataLabelsRange val="0"/>
                </c:ext>
                <c:ext xmlns:c16="http://schemas.microsoft.com/office/drawing/2014/chart" uri="{C3380CC4-5D6E-409C-BE32-E72D297353CC}">
                  <c16:uniqueId val="{00000019-E604-4466-ADB2-A88668766A4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{1A7D97B4-1F24-4AD7-80D6-871552E58E74}</c15:txfldGUID>
                      <c15:f>Diagramm!$K$49</c15:f>
                      <c15:dlblFieldTableCache>
                        <c:ptCount val="1"/>
                      </c15:dlblFieldTableCache>
                    </c15:dlblFTEntry>
                  </c15:dlblFieldTable>
                  <c15:showDataLabelsRange val="0"/>
                </c:ext>
                <c:ext xmlns:c16="http://schemas.microsoft.com/office/drawing/2014/chart" uri="{C3380CC4-5D6E-409C-BE32-E72D297353CC}">
                  <c16:uniqueId val="{0000001A-E604-4466-ADB2-A88668766A4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{9D2B5BCA-2EAF-4C2F-89DE-A7A781C6EFDE}</c15:txfldGUID>
                      <c15:f>Diagramm!$K$50</c15:f>
                      <c15:dlblFieldTableCache>
                        <c:ptCount val="1"/>
                      </c15:dlblFieldTableCache>
                    </c15:dlblFTEntry>
                  </c15:dlblFieldTable>
                  <c15:showDataLabelsRange val="0"/>
                </c:ext>
                <c:ext xmlns:c16="http://schemas.microsoft.com/office/drawing/2014/chart" uri="{C3380CC4-5D6E-409C-BE32-E72D297353CC}">
                  <c16:uniqueId val="{0000001B-E604-4466-ADB2-A88668766A4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{32A1DCB6-107C-42AA-A364-CB58BF0C0AAE}</c15:txfldGUID>
                      <c15:f>Diagramm!$K$51</c15:f>
                      <c15:dlblFieldTableCache>
                        <c:ptCount val="1"/>
                      </c15:dlblFieldTableCache>
                    </c15:dlblFTEntry>
                  </c15:dlblFieldTable>
                  <c15:showDataLabelsRange val="0"/>
                </c:ext>
                <c:ext xmlns:c16="http://schemas.microsoft.com/office/drawing/2014/chart" uri="{C3380CC4-5D6E-409C-BE32-E72D297353CC}">
                  <c16:uniqueId val="{0000001C-E604-4466-ADB2-A88668766A4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{68810A4C-4330-45D3-8E13-0ADEDFE29580}</c15:txfldGUID>
                      <c15:f>Diagramm!$K$52</c15:f>
                      <c15:dlblFieldTableCache>
                        <c:ptCount val="1"/>
                      </c15:dlblFieldTableCache>
                    </c15:dlblFTEntry>
                  </c15:dlblFieldTable>
                  <c15:showDataLabelsRange val="0"/>
                </c:ext>
                <c:ext xmlns:c16="http://schemas.microsoft.com/office/drawing/2014/chart" uri="{C3380CC4-5D6E-409C-BE32-E72D297353CC}">
                  <c16:uniqueId val="{0000001D-E604-4466-ADB2-A88668766A4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{3409AEC3-9E1F-4735-BD95-7D6BA215B60E}</c15:txfldGUID>
                      <c15:f>Diagramm!$K$53</c15:f>
                      <c15:dlblFieldTableCache>
                        <c:ptCount val="1"/>
                      </c15:dlblFieldTableCache>
                    </c15:dlblFTEntry>
                  </c15:dlblFieldTable>
                  <c15:showDataLabelsRange val="0"/>
                </c:ext>
                <c:ext xmlns:c16="http://schemas.microsoft.com/office/drawing/2014/chart" uri="{C3380CC4-5D6E-409C-BE32-E72D297353CC}">
                  <c16:uniqueId val="{0000001E-E604-4466-ADB2-A88668766A4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{D4FA870D-4FDE-4144-8D60-2CEFCB4D7AEE}</c15:txfldGUID>
                      <c15:f>Diagramm!$K$54</c15:f>
                      <c15:dlblFieldTableCache>
                        <c:ptCount val="1"/>
                      </c15:dlblFieldTableCache>
                    </c15:dlblFTEntry>
                  </c15:dlblFieldTable>
                  <c15:showDataLabelsRange val="0"/>
                </c:ext>
                <c:ext xmlns:c16="http://schemas.microsoft.com/office/drawing/2014/chart" uri="{C3380CC4-5D6E-409C-BE32-E72D297353CC}">
                  <c16:uniqueId val="{0000001F-E604-4466-ADB2-A88668766A4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{BF88C3D5-DDBB-47E2-BA59-C1B3A5CB5B5B}</c15:txfldGUID>
                      <c15:f>Diagramm!$K$55</c15:f>
                      <c15:dlblFieldTableCache>
                        <c:ptCount val="1"/>
                      </c15:dlblFieldTableCache>
                    </c15:dlblFTEntry>
                  </c15:dlblFieldTable>
                  <c15:showDataLabelsRange val="0"/>
                </c:ext>
                <c:ext xmlns:c16="http://schemas.microsoft.com/office/drawing/2014/chart" uri="{C3380CC4-5D6E-409C-BE32-E72D297353CC}">
                  <c16:uniqueId val="{00000020-E604-4466-ADB2-A88668766A4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{6C08B8AC-117F-44D6-946D-9701786E9CF5}</c15:txfldGUID>
                      <c15:f>Diagramm!$K$56</c15:f>
                      <c15:dlblFieldTableCache>
                        <c:ptCount val="1"/>
                      </c15:dlblFieldTableCache>
                    </c15:dlblFTEntry>
                  </c15:dlblFieldTable>
                  <c15:showDataLabelsRange val="0"/>
                </c:ext>
                <c:ext xmlns:c16="http://schemas.microsoft.com/office/drawing/2014/chart" uri="{C3380CC4-5D6E-409C-BE32-E72D297353CC}">
                  <c16:uniqueId val="{00000021-E604-4466-ADB2-A88668766A4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{7965DE3A-2BE3-45D8-B0B6-059E8AB70639}</c15:txfldGUID>
                      <c15:f>Diagramm!$K$57</c15:f>
                      <c15:dlblFieldTableCache>
                        <c:ptCount val="1"/>
                      </c15:dlblFieldTableCache>
                    </c15:dlblFTEntry>
                  </c15:dlblFieldTable>
                  <c15:showDataLabelsRange val="0"/>
                </c:ext>
                <c:ext xmlns:c16="http://schemas.microsoft.com/office/drawing/2014/chart" uri="{C3380CC4-5D6E-409C-BE32-E72D297353CC}">
                  <c16:uniqueId val="{00000022-E604-4466-ADB2-A88668766A4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{7837B312-4991-444F-84F7-BE98A22F6DD8}</c15:txfldGUID>
                      <c15:f>Diagramm!$K$58</c15:f>
                      <c15:dlblFieldTableCache>
                        <c:ptCount val="1"/>
                      </c15:dlblFieldTableCache>
                    </c15:dlblFTEntry>
                  </c15:dlblFieldTable>
                  <c15:showDataLabelsRange val="0"/>
                </c:ext>
                <c:ext xmlns:c16="http://schemas.microsoft.com/office/drawing/2014/chart" uri="{C3380CC4-5D6E-409C-BE32-E72D297353CC}">
                  <c16:uniqueId val="{00000023-E604-4466-ADB2-A88668766A4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{AB48124B-EF4F-4C5D-8051-A8B092FF912E}</c15:txfldGUID>
                      <c15:f>Diagramm!$K$59</c15:f>
                      <c15:dlblFieldTableCache>
                        <c:ptCount val="1"/>
                      </c15:dlblFieldTableCache>
                    </c15:dlblFTEntry>
                  </c15:dlblFieldTable>
                  <c15:showDataLabelsRange val="0"/>
                </c:ext>
                <c:ext xmlns:c16="http://schemas.microsoft.com/office/drawing/2014/chart" uri="{C3380CC4-5D6E-409C-BE32-E72D297353CC}">
                  <c16:uniqueId val="{00000024-E604-4466-ADB2-A88668766A4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{652DC272-4553-484E-BC37-DFF4AF286691}</c15:txfldGUID>
                      <c15:f>Diagramm!$K$60</c15:f>
                      <c15:dlblFieldTableCache>
                        <c:ptCount val="1"/>
                      </c15:dlblFieldTableCache>
                    </c15:dlblFTEntry>
                  </c15:dlblFieldTable>
                  <c15:showDataLabelsRange val="0"/>
                </c:ext>
                <c:ext xmlns:c16="http://schemas.microsoft.com/office/drawing/2014/chart" uri="{C3380CC4-5D6E-409C-BE32-E72D297353CC}">
                  <c16:uniqueId val="{00000025-E604-4466-ADB2-A88668766A4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{A91A1ABC-3D94-40A4-B9A6-F3D35CF2E227}</c15:txfldGUID>
                      <c15:f>Diagramm!$K$61</c15:f>
                      <c15:dlblFieldTableCache>
                        <c:ptCount val="1"/>
                      </c15:dlblFieldTableCache>
                    </c15:dlblFTEntry>
                  </c15:dlblFieldTable>
                  <c15:showDataLabelsRange val="0"/>
                </c:ext>
                <c:ext xmlns:c16="http://schemas.microsoft.com/office/drawing/2014/chart" uri="{C3380CC4-5D6E-409C-BE32-E72D297353CC}">
                  <c16:uniqueId val="{00000026-E604-4466-ADB2-A88668766A4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{66FAA40E-358D-43F5-A9A1-4F25CE6548F8}</c15:txfldGUID>
                      <c15:f>Diagramm!$K$62</c15:f>
                      <c15:dlblFieldTableCache>
                        <c:ptCount val="1"/>
                      </c15:dlblFieldTableCache>
                    </c15:dlblFTEntry>
                  </c15:dlblFieldTable>
                  <c15:showDataLabelsRange val="0"/>
                </c:ext>
                <c:ext xmlns:c16="http://schemas.microsoft.com/office/drawing/2014/chart" uri="{C3380CC4-5D6E-409C-BE32-E72D297353CC}">
                  <c16:uniqueId val="{00000027-E604-4466-ADB2-A88668766A4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{05D6EF2B-B37D-48EC-B0C1-45F932C0FD8F}</c15:txfldGUID>
                      <c15:f>Diagramm!$K$63</c15:f>
                      <c15:dlblFieldTableCache>
                        <c:ptCount val="1"/>
                      </c15:dlblFieldTableCache>
                    </c15:dlblFTEntry>
                  </c15:dlblFieldTable>
                  <c15:showDataLabelsRange val="0"/>
                </c:ext>
                <c:ext xmlns:c16="http://schemas.microsoft.com/office/drawing/2014/chart" uri="{C3380CC4-5D6E-409C-BE32-E72D297353CC}">
                  <c16:uniqueId val="{00000028-E604-4466-ADB2-A88668766A4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{0B491442-33B5-4EE6-B4E2-54C06FF9B8A1}</c15:txfldGUID>
                      <c15:f>Diagramm!$K$64</c15:f>
                      <c15:dlblFieldTableCache>
                        <c:ptCount val="1"/>
                      </c15:dlblFieldTableCache>
                    </c15:dlblFTEntry>
                  </c15:dlblFieldTable>
                  <c15:showDataLabelsRange val="0"/>
                </c:ext>
                <c:ext xmlns:c16="http://schemas.microsoft.com/office/drawing/2014/chart" uri="{C3380CC4-5D6E-409C-BE32-E72D297353CC}">
                  <c16:uniqueId val="{00000029-E604-4466-ADB2-A88668766A4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{82352FFD-A9C6-4025-A1DE-094CB95516DD}</c15:txfldGUID>
                      <c15:f>Diagramm!$K$65</c15:f>
                      <c15:dlblFieldTableCache>
                        <c:ptCount val="1"/>
                      </c15:dlblFieldTableCache>
                    </c15:dlblFTEntry>
                  </c15:dlblFieldTable>
                  <c15:showDataLabelsRange val="0"/>
                </c:ext>
                <c:ext xmlns:c16="http://schemas.microsoft.com/office/drawing/2014/chart" uri="{C3380CC4-5D6E-409C-BE32-E72D297353CC}">
                  <c16:uniqueId val="{0000002A-E604-4466-ADB2-A88668766A4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{603099FD-7781-4473-A6E1-CCF146BAED55}</c15:txfldGUID>
                      <c15:f>Diagramm!$K$66</c15:f>
                      <c15:dlblFieldTableCache>
                        <c:ptCount val="1"/>
                      </c15:dlblFieldTableCache>
                    </c15:dlblFTEntry>
                  </c15:dlblFieldTable>
                  <c15:showDataLabelsRange val="0"/>
                </c:ext>
                <c:ext xmlns:c16="http://schemas.microsoft.com/office/drawing/2014/chart" uri="{C3380CC4-5D6E-409C-BE32-E72D297353CC}">
                  <c16:uniqueId val="{0000002B-E604-4466-ADB2-A88668766A4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{1C7FE375-5E09-4F96-9ED2-9453D9787237}</c15:txfldGUID>
                      <c15:f>Diagramm!$K$67</c15:f>
                      <c15:dlblFieldTableCache>
                        <c:ptCount val="1"/>
                      </c15:dlblFieldTableCache>
                    </c15:dlblFTEntry>
                  </c15:dlblFieldTable>
                  <c15:showDataLabelsRange val="0"/>
                </c:ext>
                <c:ext xmlns:c16="http://schemas.microsoft.com/office/drawing/2014/chart" uri="{C3380CC4-5D6E-409C-BE32-E72D297353CC}">
                  <c16:uniqueId val="{0000002C-E604-4466-ADB2-A88668766A4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604-4466-ADB2-A88668766A4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{9FB85540-8C2E-4340-B577-DDCF32D88707}</c15:txfldGUID>
                      <c15:f>Diagramm!$J$46</c15:f>
                      <c15:dlblFieldTableCache>
                        <c:ptCount val="1"/>
                      </c15:dlblFieldTableCache>
                    </c15:dlblFTEntry>
                  </c15:dlblFieldTable>
                  <c15:showDataLabelsRange val="0"/>
                </c:ext>
                <c:ext xmlns:c16="http://schemas.microsoft.com/office/drawing/2014/chart" uri="{C3380CC4-5D6E-409C-BE32-E72D297353CC}">
                  <c16:uniqueId val="{0000002E-E604-4466-ADB2-A88668766A4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{AF08AF01-F472-41DF-BF27-E4589BDF43B6}</c15:txfldGUID>
                      <c15:f>Diagramm!$J$47</c15:f>
                      <c15:dlblFieldTableCache>
                        <c:ptCount val="1"/>
                      </c15:dlblFieldTableCache>
                    </c15:dlblFTEntry>
                  </c15:dlblFieldTable>
                  <c15:showDataLabelsRange val="0"/>
                </c:ext>
                <c:ext xmlns:c16="http://schemas.microsoft.com/office/drawing/2014/chart" uri="{C3380CC4-5D6E-409C-BE32-E72D297353CC}">
                  <c16:uniqueId val="{0000002F-E604-4466-ADB2-A88668766A4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{6F743DEF-2560-4805-ABC0-9BDA3F133DD1}</c15:txfldGUID>
                      <c15:f>Diagramm!$J$48</c15:f>
                      <c15:dlblFieldTableCache>
                        <c:ptCount val="1"/>
                      </c15:dlblFieldTableCache>
                    </c15:dlblFTEntry>
                  </c15:dlblFieldTable>
                  <c15:showDataLabelsRange val="0"/>
                </c:ext>
                <c:ext xmlns:c16="http://schemas.microsoft.com/office/drawing/2014/chart" uri="{C3380CC4-5D6E-409C-BE32-E72D297353CC}">
                  <c16:uniqueId val="{00000030-E604-4466-ADB2-A88668766A4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{21EB05B4-19A3-44F9-B05D-1362B63A897B}</c15:txfldGUID>
                      <c15:f>Diagramm!$J$49</c15:f>
                      <c15:dlblFieldTableCache>
                        <c:ptCount val="1"/>
                      </c15:dlblFieldTableCache>
                    </c15:dlblFTEntry>
                  </c15:dlblFieldTable>
                  <c15:showDataLabelsRange val="0"/>
                </c:ext>
                <c:ext xmlns:c16="http://schemas.microsoft.com/office/drawing/2014/chart" uri="{C3380CC4-5D6E-409C-BE32-E72D297353CC}">
                  <c16:uniqueId val="{00000031-E604-4466-ADB2-A88668766A4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{B824D12F-9301-4F4E-B1DD-A8777A0D5BB1}</c15:txfldGUID>
                      <c15:f>Diagramm!$J$50</c15:f>
                      <c15:dlblFieldTableCache>
                        <c:ptCount val="1"/>
                      </c15:dlblFieldTableCache>
                    </c15:dlblFTEntry>
                  </c15:dlblFieldTable>
                  <c15:showDataLabelsRange val="0"/>
                </c:ext>
                <c:ext xmlns:c16="http://schemas.microsoft.com/office/drawing/2014/chart" uri="{C3380CC4-5D6E-409C-BE32-E72D297353CC}">
                  <c16:uniqueId val="{00000032-E604-4466-ADB2-A88668766A4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{D071C087-2C08-44D6-8EE1-13005F90FF2B}</c15:txfldGUID>
                      <c15:f>Diagramm!$J$51</c15:f>
                      <c15:dlblFieldTableCache>
                        <c:ptCount val="1"/>
                      </c15:dlblFieldTableCache>
                    </c15:dlblFTEntry>
                  </c15:dlblFieldTable>
                  <c15:showDataLabelsRange val="0"/>
                </c:ext>
                <c:ext xmlns:c16="http://schemas.microsoft.com/office/drawing/2014/chart" uri="{C3380CC4-5D6E-409C-BE32-E72D297353CC}">
                  <c16:uniqueId val="{00000033-E604-4466-ADB2-A88668766A4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{66CCFF6A-F75C-4A72-9525-A683F870B4CC}</c15:txfldGUID>
                      <c15:f>Diagramm!$J$52</c15:f>
                      <c15:dlblFieldTableCache>
                        <c:ptCount val="1"/>
                      </c15:dlblFieldTableCache>
                    </c15:dlblFTEntry>
                  </c15:dlblFieldTable>
                  <c15:showDataLabelsRange val="0"/>
                </c:ext>
                <c:ext xmlns:c16="http://schemas.microsoft.com/office/drawing/2014/chart" uri="{C3380CC4-5D6E-409C-BE32-E72D297353CC}">
                  <c16:uniqueId val="{00000034-E604-4466-ADB2-A88668766A4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{D7F8A61B-C8D3-481B-95A2-7EA8A3A9B5C3}</c15:txfldGUID>
                      <c15:f>Diagramm!$J$53</c15:f>
                      <c15:dlblFieldTableCache>
                        <c:ptCount val="1"/>
                      </c15:dlblFieldTableCache>
                    </c15:dlblFTEntry>
                  </c15:dlblFieldTable>
                  <c15:showDataLabelsRange val="0"/>
                </c:ext>
                <c:ext xmlns:c16="http://schemas.microsoft.com/office/drawing/2014/chart" uri="{C3380CC4-5D6E-409C-BE32-E72D297353CC}">
                  <c16:uniqueId val="{00000035-E604-4466-ADB2-A88668766A4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{79ACE142-8D45-4300-9628-F863EB84AB0F}</c15:txfldGUID>
                      <c15:f>Diagramm!$J$54</c15:f>
                      <c15:dlblFieldTableCache>
                        <c:ptCount val="1"/>
                      </c15:dlblFieldTableCache>
                    </c15:dlblFTEntry>
                  </c15:dlblFieldTable>
                  <c15:showDataLabelsRange val="0"/>
                </c:ext>
                <c:ext xmlns:c16="http://schemas.microsoft.com/office/drawing/2014/chart" uri="{C3380CC4-5D6E-409C-BE32-E72D297353CC}">
                  <c16:uniqueId val="{00000036-E604-4466-ADB2-A88668766A4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{E05C8953-4286-4AF4-B359-61BE1FAE4E95}</c15:txfldGUID>
                      <c15:f>Diagramm!$J$55</c15:f>
                      <c15:dlblFieldTableCache>
                        <c:ptCount val="1"/>
                      </c15:dlblFieldTableCache>
                    </c15:dlblFTEntry>
                  </c15:dlblFieldTable>
                  <c15:showDataLabelsRange val="0"/>
                </c:ext>
                <c:ext xmlns:c16="http://schemas.microsoft.com/office/drawing/2014/chart" uri="{C3380CC4-5D6E-409C-BE32-E72D297353CC}">
                  <c16:uniqueId val="{00000037-E604-4466-ADB2-A88668766A4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{FB9C33BE-AB58-4CE6-9321-DC5680196051}</c15:txfldGUID>
                      <c15:f>Diagramm!$J$56</c15:f>
                      <c15:dlblFieldTableCache>
                        <c:ptCount val="1"/>
                      </c15:dlblFieldTableCache>
                    </c15:dlblFTEntry>
                  </c15:dlblFieldTable>
                  <c15:showDataLabelsRange val="0"/>
                </c:ext>
                <c:ext xmlns:c16="http://schemas.microsoft.com/office/drawing/2014/chart" uri="{C3380CC4-5D6E-409C-BE32-E72D297353CC}">
                  <c16:uniqueId val="{00000038-E604-4466-ADB2-A88668766A4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{B8794517-8A52-4A96-9ED1-97AABECB8E82}</c15:txfldGUID>
                      <c15:f>Diagramm!$J$57</c15:f>
                      <c15:dlblFieldTableCache>
                        <c:ptCount val="1"/>
                      </c15:dlblFieldTableCache>
                    </c15:dlblFTEntry>
                  </c15:dlblFieldTable>
                  <c15:showDataLabelsRange val="0"/>
                </c:ext>
                <c:ext xmlns:c16="http://schemas.microsoft.com/office/drawing/2014/chart" uri="{C3380CC4-5D6E-409C-BE32-E72D297353CC}">
                  <c16:uniqueId val="{00000039-E604-4466-ADB2-A88668766A4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{3ECC4073-18AB-4731-8BAF-1F556A1F3081}</c15:txfldGUID>
                      <c15:f>Diagramm!$J$58</c15:f>
                      <c15:dlblFieldTableCache>
                        <c:ptCount val="1"/>
                      </c15:dlblFieldTableCache>
                    </c15:dlblFTEntry>
                  </c15:dlblFieldTable>
                  <c15:showDataLabelsRange val="0"/>
                </c:ext>
                <c:ext xmlns:c16="http://schemas.microsoft.com/office/drawing/2014/chart" uri="{C3380CC4-5D6E-409C-BE32-E72D297353CC}">
                  <c16:uniqueId val="{0000003A-E604-4466-ADB2-A88668766A4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{F59A0922-15F6-42C1-82DF-38AD7C9B00CA}</c15:txfldGUID>
                      <c15:f>Diagramm!$J$59</c15:f>
                      <c15:dlblFieldTableCache>
                        <c:ptCount val="1"/>
                      </c15:dlblFieldTableCache>
                    </c15:dlblFTEntry>
                  </c15:dlblFieldTable>
                  <c15:showDataLabelsRange val="0"/>
                </c:ext>
                <c:ext xmlns:c16="http://schemas.microsoft.com/office/drawing/2014/chart" uri="{C3380CC4-5D6E-409C-BE32-E72D297353CC}">
                  <c16:uniqueId val="{0000003B-E604-4466-ADB2-A88668766A4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{4DB4A7CE-374C-4EA7-9CA9-9CB927486C91}</c15:txfldGUID>
                      <c15:f>Diagramm!$J$60</c15:f>
                      <c15:dlblFieldTableCache>
                        <c:ptCount val="1"/>
                      </c15:dlblFieldTableCache>
                    </c15:dlblFTEntry>
                  </c15:dlblFieldTable>
                  <c15:showDataLabelsRange val="0"/>
                </c:ext>
                <c:ext xmlns:c16="http://schemas.microsoft.com/office/drawing/2014/chart" uri="{C3380CC4-5D6E-409C-BE32-E72D297353CC}">
                  <c16:uniqueId val="{0000003C-E604-4466-ADB2-A88668766A4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{DD411E1F-DD4F-4952-9777-6D38A3FEDB37}</c15:txfldGUID>
                      <c15:f>Diagramm!$J$61</c15:f>
                      <c15:dlblFieldTableCache>
                        <c:ptCount val="1"/>
                      </c15:dlblFieldTableCache>
                    </c15:dlblFTEntry>
                  </c15:dlblFieldTable>
                  <c15:showDataLabelsRange val="0"/>
                </c:ext>
                <c:ext xmlns:c16="http://schemas.microsoft.com/office/drawing/2014/chart" uri="{C3380CC4-5D6E-409C-BE32-E72D297353CC}">
                  <c16:uniqueId val="{0000003D-E604-4466-ADB2-A88668766A4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{3AB21B19-3DB4-4491-96D5-BA6CD73DB153}</c15:txfldGUID>
                      <c15:f>Diagramm!$J$62</c15:f>
                      <c15:dlblFieldTableCache>
                        <c:ptCount val="1"/>
                      </c15:dlblFieldTableCache>
                    </c15:dlblFTEntry>
                  </c15:dlblFieldTable>
                  <c15:showDataLabelsRange val="0"/>
                </c:ext>
                <c:ext xmlns:c16="http://schemas.microsoft.com/office/drawing/2014/chart" uri="{C3380CC4-5D6E-409C-BE32-E72D297353CC}">
                  <c16:uniqueId val="{0000003E-E604-4466-ADB2-A88668766A4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{2097F593-74AA-43EE-BF5E-8B3624F2F735}</c15:txfldGUID>
                      <c15:f>Diagramm!$J$63</c15:f>
                      <c15:dlblFieldTableCache>
                        <c:ptCount val="1"/>
                      </c15:dlblFieldTableCache>
                    </c15:dlblFTEntry>
                  </c15:dlblFieldTable>
                  <c15:showDataLabelsRange val="0"/>
                </c:ext>
                <c:ext xmlns:c16="http://schemas.microsoft.com/office/drawing/2014/chart" uri="{C3380CC4-5D6E-409C-BE32-E72D297353CC}">
                  <c16:uniqueId val="{0000003F-E604-4466-ADB2-A88668766A4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{4DBC5B8E-F60A-4146-B3D1-A07A8D7F2705}</c15:txfldGUID>
                      <c15:f>Diagramm!$J$64</c15:f>
                      <c15:dlblFieldTableCache>
                        <c:ptCount val="1"/>
                      </c15:dlblFieldTableCache>
                    </c15:dlblFTEntry>
                  </c15:dlblFieldTable>
                  <c15:showDataLabelsRange val="0"/>
                </c:ext>
                <c:ext xmlns:c16="http://schemas.microsoft.com/office/drawing/2014/chart" uri="{C3380CC4-5D6E-409C-BE32-E72D297353CC}">
                  <c16:uniqueId val="{00000040-E604-4466-ADB2-A88668766A4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{A08DB108-3715-4473-B810-7CC6D0D37D91}</c15:txfldGUID>
                      <c15:f>Diagramm!$J$65</c15:f>
                      <c15:dlblFieldTableCache>
                        <c:ptCount val="1"/>
                      </c15:dlblFieldTableCache>
                    </c15:dlblFTEntry>
                  </c15:dlblFieldTable>
                  <c15:showDataLabelsRange val="0"/>
                </c:ext>
                <c:ext xmlns:c16="http://schemas.microsoft.com/office/drawing/2014/chart" uri="{C3380CC4-5D6E-409C-BE32-E72D297353CC}">
                  <c16:uniqueId val="{00000041-E604-4466-ADB2-A88668766A4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{5ABB85AE-C4AD-40F2-8EC9-6D122377DE89}</c15:txfldGUID>
                      <c15:f>Diagramm!$J$66</c15:f>
                      <c15:dlblFieldTableCache>
                        <c:ptCount val="1"/>
                      </c15:dlblFieldTableCache>
                    </c15:dlblFTEntry>
                  </c15:dlblFieldTable>
                  <c15:showDataLabelsRange val="0"/>
                </c:ext>
                <c:ext xmlns:c16="http://schemas.microsoft.com/office/drawing/2014/chart" uri="{C3380CC4-5D6E-409C-BE32-E72D297353CC}">
                  <c16:uniqueId val="{00000042-E604-4466-ADB2-A88668766A4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{3AE73E87-94D3-4C12-8918-83489D79D821}</c15:txfldGUID>
                      <c15:f>Diagramm!$J$67</c15:f>
                      <c15:dlblFieldTableCache>
                        <c:ptCount val="1"/>
                      </c15:dlblFieldTableCache>
                    </c15:dlblFTEntry>
                  </c15:dlblFieldTable>
                  <c15:showDataLabelsRange val="0"/>
                </c:ext>
                <c:ext xmlns:c16="http://schemas.microsoft.com/office/drawing/2014/chart" uri="{C3380CC4-5D6E-409C-BE32-E72D297353CC}">
                  <c16:uniqueId val="{00000043-E604-4466-ADB2-A88668766A4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604-4466-ADB2-A88668766A4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D2-4605-AE43-F24BDE9531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D2-4605-AE43-F24BDE9531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D2-4605-AE43-F24BDE9531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D2-4605-AE43-F24BDE9531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D2-4605-AE43-F24BDE9531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D2-4605-AE43-F24BDE9531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D2-4605-AE43-F24BDE9531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D2-4605-AE43-F24BDE9531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4D2-4605-AE43-F24BDE9531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4D2-4605-AE43-F24BDE9531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4D2-4605-AE43-F24BDE9531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4D2-4605-AE43-F24BDE9531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4D2-4605-AE43-F24BDE9531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4D2-4605-AE43-F24BDE9531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4D2-4605-AE43-F24BDE9531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4D2-4605-AE43-F24BDE9531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4D2-4605-AE43-F24BDE9531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4D2-4605-AE43-F24BDE9531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4D2-4605-AE43-F24BDE9531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4D2-4605-AE43-F24BDE9531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4D2-4605-AE43-F24BDE9531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4D2-4605-AE43-F24BDE9531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4D2-4605-AE43-F24BDE95313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4D2-4605-AE43-F24BDE9531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4D2-4605-AE43-F24BDE9531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4D2-4605-AE43-F24BDE9531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4D2-4605-AE43-F24BDE9531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4D2-4605-AE43-F24BDE9531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4D2-4605-AE43-F24BDE9531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4D2-4605-AE43-F24BDE9531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4D2-4605-AE43-F24BDE9531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4D2-4605-AE43-F24BDE9531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4D2-4605-AE43-F24BDE9531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4D2-4605-AE43-F24BDE9531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4D2-4605-AE43-F24BDE9531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4D2-4605-AE43-F24BDE9531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4D2-4605-AE43-F24BDE9531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4D2-4605-AE43-F24BDE9531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4D2-4605-AE43-F24BDE9531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4D2-4605-AE43-F24BDE9531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4D2-4605-AE43-F24BDE9531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4D2-4605-AE43-F24BDE9531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4D2-4605-AE43-F24BDE9531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4D2-4605-AE43-F24BDE9531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4D2-4605-AE43-F24BDE95313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4D2-4605-AE43-F24BDE95313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4D2-4605-AE43-F24BDE95313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4D2-4605-AE43-F24BDE95313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4D2-4605-AE43-F24BDE95313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4D2-4605-AE43-F24BDE95313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4D2-4605-AE43-F24BDE95313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4D2-4605-AE43-F24BDE95313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4D2-4605-AE43-F24BDE95313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4D2-4605-AE43-F24BDE95313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4D2-4605-AE43-F24BDE95313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4D2-4605-AE43-F24BDE95313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4D2-4605-AE43-F24BDE95313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4D2-4605-AE43-F24BDE95313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4D2-4605-AE43-F24BDE95313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4D2-4605-AE43-F24BDE95313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4D2-4605-AE43-F24BDE95313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4D2-4605-AE43-F24BDE95313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4D2-4605-AE43-F24BDE95313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4D2-4605-AE43-F24BDE95313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4D2-4605-AE43-F24BDE95313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4D2-4605-AE43-F24BDE95313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4D2-4605-AE43-F24BDE95313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4D2-4605-AE43-F24BDE95313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4D2-4605-AE43-F24BDE95313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100.1009967530016</c:v>
                </c:pt>
                <c:pt idx="2">
                  <c:v>101.93498452012383</c:v>
                </c:pt>
                <c:pt idx="3">
                  <c:v>100.62485841576682</c:v>
                </c:pt>
                <c:pt idx="4">
                  <c:v>100.95333383674394</c:v>
                </c:pt>
                <c:pt idx="5">
                  <c:v>101.72827153968133</c:v>
                </c:pt>
                <c:pt idx="6">
                  <c:v>104.1436985577286</c:v>
                </c:pt>
                <c:pt idx="7">
                  <c:v>103.84920335271464</c:v>
                </c:pt>
                <c:pt idx="8">
                  <c:v>104.51748093332327</c:v>
                </c:pt>
                <c:pt idx="9">
                  <c:v>105.45854413652495</c:v>
                </c:pt>
                <c:pt idx="10">
                  <c:v>107.8418787283848</c:v>
                </c:pt>
                <c:pt idx="11">
                  <c:v>107.2434493694782</c:v>
                </c:pt>
                <c:pt idx="12">
                  <c:v>107.70595786453221</c:v>
                </c:pt>
                <c:pt idx="13">
                  <c:v>108.59321905912557</c:v>
                </c:pt>
                <c:pt idx="14">
                  <c:v>111.36166276523447</c:v>
                </c:pt>
                <c:pt idx="15">
                  <c:v>110.811372045609</c:v>
                </c:pt>
                <c:pt idx="16">
                  <c:v>111.16155704900703</c:v>
                </c:pt>
                <c:pt idx="17">
                  <c:v>111.67314807823001</c:v>
                </c:pt>
                <c:pt idx="18">
                  <c:v>113.43917541342596</c:v>
                </c:pt>
                <c:pt idx="19">
                  <c:v>112.64535981273124</c:v>
                </c:pt>
                <c:pt idx="20">
                  <c:v>113.13429736464546</c:v>
                </c:pt>
                <c:pt idx="21">
                  <c:v>113.78086536283321</c:v>
                </c:pt>
                <c:pt idx="22">
                  <c:v>116.23687986105867</c:v>
                </c:pt>
                <c:pt idx="23">
                  <c:v>115.17405421732236</c:v>
                </c:pt>
                <c:pt idx="24">
                  <c:v>115.20614664350978</c:v>
                </c:pt>
              </c:numCache>
            </c:numRef>
          </c:val>
          <c:smooth val="0"/>
          <c:extLst>
            <c:ext xmlns:c16="http://schemas.microsoft.com/office/drawing/2014/chart" uri="{C3380CC4-5D6E-409C-BE32-E72D297353CC}">
              <c16:uniqueId val="{00000000-E193-4E88-BB2D-2AF4ED63934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102.6841868823001</c:v>
                </c:pt>
                <c:pt idx="2">
                  <c:v>106.26684636118597</c:v>
                </c:pt>
                <c:pt idx="3">
                  <c:v>103.44788858939802</c:v>
                </c:pt>
                <c:pt idx="4">
                  <c:v>101.39263252470801</c:v>
                </c:pt>
                <c:pt idx="5">
                  <c:v>105.69407008086253</c:v>
                </c:pt>
                <c:pt idx="6">
                  <c:v>109.68104222821205</c:v>
                </c:pt>
                <c:pt idx="7">
                  <c:v>108.32210242587601</c:v>
                </c:pt>
                <c:pt idx="8">
                  <c:v>108.16486972147349</c:v>
                </c:pt>
                <c:pt idx="9">
                  <c:v>111.51168014375561</c:v>
                </c:pt>
                <c:pt idx="10">
                  <c:v>114.9932614555256</c:v>
                </c:pt>
                <c:pt idx="11">
                  <c:v>112.3539982030548</c:v>
                </c:pt>
                <c:pt idx="12">
                  <c:v>112.85938903863433</c:v>
                </c:pt>
                <c:pt idx="13">
                  <c:v>117.31805929919136</c:v>
                </c:pt>
                <c:pt idx="14">
                  <c:v>122.32704402515724</c:v>
                </c:pt>
                <c:pt idx="15">
                  <c:v>120.22686433063792</c:v>
                </c:pt>
                <c:pt idx="16">
                  <c:v>120.23809523809523</c:v>
                </c:pt>
                <c:pt idx="17">
                  <c:v>123.28167115902966</c:v>
                </c:pt>
                <c:pt idx="18">
                  <c:v>128.98697214734952</c:v>
                </c:pt>
                <c:pt idx="19">
                  <c:v>127.08894878706198</c:v>
                </c:pt>
                <c:pt idx="20">
                  <c:v>126.15678346810422</c:v>
                </c:pt>
                <c:pt idx="21">
                  <c:v>129.54851752021563</c:v>
                </c:pt>
                <c:pt idx="22">
                  <c:v>134.37780772686435</c:v>
                </c:pt>
                <c:pt idx="23">
                  <c:v>131.50269541778977</c:v>
                </c:pt>
                <c:pt idx="24">
                  <c:v>126.77448337825696</c:v>
                </c:pt>
              </c:numCache>
            </c:numRef>
          </c:val>
          <c:smooth val="0"/>
          <c:extLst>
            <c:ext xmlns:c16="http://schemas.microsoft.com/office/drawing/2014/chart" uri="{C3380CC4-5D6E-409C-BE32-E72D297353CC}">
              <c16:uniqueId val="{00000001-E193-4E88-BB2D-2AF4ED63934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101.75628208592273</c:v>
                </c:pt>
                <c:pt idx="2">
                  <c:v>101.45456183013599</c:v>
                </c:pt>
                <c:pt idx="3">
                  <c:v>100.37377285418356</c:v>
                </c:pt>
                <c:pt idx="4">
                  <c:v>97.198955237323247</c:v>
                </c:pt>
                <c:pt idx="5">
                  <c:v>98.126632441682432</c:v>
                </c:pt>
                <c:pt idx="6">
                  <c:v>98.027560118886797</c:v>
                </c:pt>
                <c:pt idx="7">
                  <c:v>96.78014950914168</c:v>
                </c:pt>
                <c:pt idx="8">
                  <c:v>96.500945690353959</c:v>
                </c:pt>
                <c:pt idx="9">
                  <c:v>98.131135729082231</c:v>
                </c:pt>
                <c:pt idx="10">
                  <c:v>96.83418895793929</c:v>
                </c:pt>
                <c:pt idx="11">
                  <c:v>94.983337836620734</c:v>
                </c:pt>
                <c:pt idx="12">
                  <c:v>94.105196793659374</c:v>
                </c:pt>
                <c:pt idx="13">
                  <c:v>96.005584076375754</c:v>
                </c:pt>
                <c:pt idx="14">
                  <c:v>95.158966045213006</c:v>
                </c:pt>
                <c:pt idx="15">
                  <c:v>93.600828604881556</c:v>
                </c:pt>
                <c:pt idx="16">
                  <c:v>93.249572187697012</c:v>
                </c:pt>
                <c:pt idx="17">
                  <c:v>95.564261911195175</c:v>
                </c:pt>
                <c:pt idx="18">
                  <c:v>93.641358191479782</c:v>
                </c:pt>
                <c:pt idx="19">
                  <c:v>92.254345672340804</c:v>
                </c:pt>
                <c:pt idx="20">
                  <c:v>91.943618841754486</c:v>
                </c:pt>
                <c:pt idx="21">
                  <c:v>93.177519589300189</c:v>
                </c:pt>
                <c:pt idx="22">
                  <c:v>90.597135909213719</c:v>
                </c:pt>
                <c:pt idx="23">
                  <c:v>89.728001441051958</c:v>
                </c:pt>
                <c:pt idx="24">
                  <c:v>86.962982977573631</c:v>
                </c:pt>
              </c:numCache>
            </c:numRef>
          </c:val>
          <c:smooth val="0"/>
          <c:extLst>
            <c:ext xmlns:c16="http://schemas.microsoft.com/office/drawing/2014/chart" uri="{C3380CC4-5D6E-409C-BE32-E72D297353CC}">
              <c16:uniqueId val="{00000002-E193-4E88-BB2D-2AF4ED63934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193-4E88-BB2D-2AF4ED639345}"/>
                </c:ext>
              </c:extLst>
            </c:dLbl>
            <c:dLbl>
              <c:idx val="1"/>
              <c:delete val="1"/>
              <c:extLst>
                <c:ext xmlns:c15="http://schemas.microsoft.com/office/drawing/2012/chart" uri="{CE6537A1-D6FC-4f65-9D91-7224C49458BB}"/>
                <c:ext xmlns:c16="http://schemas.microsoft.com/office/drawing/2014/chart" uri="{C3380CC4-5D6E-409C-BE32-E72D297353CC}">
                  <c16:uniqueId val="{00000004-E193-4E88-BB2D-2AF4ED639345}"/>
                </c:ext>
              </c:extLst>
            </c:dLbl>
            <c:dLbl>
              <c:idx val="2"/>
              <c:delete val="1"/>
              <c:extLst>
                <c:ext xmlns:c15="http://schemas.microsoft.com/office/drawing/2012/chart" uri="{CE6537A1-D6FC-4f65-9D91-7224C49458BB}"/>
                <c:ext xmlns:c16="http://schemas.microsoft.com/office/drawing/2014/chart" uri="{C3380CC4-5D6E-409C-BE32-E72D297353CC}">
                  <c16:uniqueId val="{00000005-E193-4E88-BB2D-2AF4ED639345}"/>
                </c:ext>
              </c:extLst>
            </c:dLbl>
            <c:dLbl>
              <c:idx val="3"/>
              <c:delete val="1"/>
              <c:extLst>
                <c:ext xmlns:c15="http://schemas.microsoft.com/office/drawing/2012/chart" uri="{CE6537A1-D6FC-4f65-9D91-7224C49458BB}"/>
                <c:ext xmlns:c16="http://schemas.microsoft.com/office/drawing/2014/chart" uri="{C3380CC4-5D6E-409C-BE32-E72D297353CC}">
                  <c16:uniqueId val="{00000006-E193-4E88-BB2D-2AF4ED639345}"/>
                </c:ext>
              </c:extLst>
            </c:dLbl>
            <c:dLbl>
              <c:idx val="4"/>
              <c:delete val="1"/>
              <c:extLst>
                <c:ext xmlns:c15="http://schemas.microsoft.com/office/drawing/2012/chart" uri="{CE6537A1-D6FC-4f65-9D91-7224C49458BB}"/>
                <c:ext xmlns:c16="http://schemas.microsoft.com/office/drawing/2014/chart" uri="{C3380CC4-5D6E-409C-BE32-E72D297353CC}">
                  <c16:uniqueId val="{00000007-E193-4E88-BB2D-2AF4ED639345}"/>
                </c:ext>
              </c:extLst>
            </c:dLbl>
            <c:dLbl>
              <c:idx val="5"/>
              <c:delete val="1"/>
              <c:extLst>
                <c:ext xmlns:c15="http://schemas.microsoft.com/office/drawing/2012/chart" uri="{CE6537A1-D6FC-4f65-9D91-7224C49458BB}"/>
                <c:ext xmlns:c16="http://schemas.microsoft.com/office/drawing/2014/chart" uri="{C3380CC4-5D6E-409C-BE32-E72D297353CC}">
                  <c16:uniqueId val="{00000008-E193-4E88-BB2D-2AF4ED639345}"/>
                </c:ext>
              </c:extLst>
            </c:dLbl>
            <c:dLbl>
              <c:idx val="6"/>
              <c:delete val="1"/>
              <c:extLst>
                <c:ext xmlns:c15="http://schemas.microsoft.com/office/drawing/2012/chart" uri="{CE6537A1-D6FC-4f65-9D91-7224C49458BB}"/>
                <c:ext xmlns:c16="http://schemas.microsoft.com/office/drawing/2014/chart" uri="{C3380CC4-5D6E-409C-BE32-E72D297353CC}">
                  <c16:uniqueId val="{00000009-E193-4E88-BB2D-2AF4ED639345}"/>
                </c:ext>
              </c:extLst>
            </c:dLbl>
            <c:dLbl>
              <c:idx val="7"/>
              <c:delete val="1"/>
              <c:extLst>
                <c:ext xmlns:c15="http://schemas.microsoft.com/office/drawing/2012/chart" uri="{CE6537A1-D6FC-4f65-9D91-7224C49458BB}"/>
                <c:ext xmlns:c16="http://schemas.microsoft.com/office/drawing/2014/chart" uri="{C3380CC4-5D6E-409C-BE32-E72D297353CC}">
                  <c16:uniqueId val="{0000000A-E193-4E88-BB2D-2AF4ED639345}"/>
                </c:ext>
              </c:extLst>
            </c:dLbl>
            <c:dLbl>
              <c:idx val="8"/>
              <c:delete val="1"/>
              <c:extLst>
                <c:ext xmlns:c15="http://schemas.microsoft.com/office/drawing/2012/chart" uri="{CE6537A1-D6FC-4f65-9D91-7224C49458BB}"/>
                <c:ext xmlns:c16="http://schemas.microsoft.com/office/drawing/2014/chart" uri="{C3380CC4-5D6E-409C-BE32-E72D297353CC}">
                  <c16:uniqueId val="{0000000B-E193-4E88-BB2D-2AF4ED639345}"/>
                </c:ext>
              </c:extLst>
            </c:dLbl>
            <c:dLbl>
              <c:idx val="9"/>
              <c:delete val="1"/>
              <c:extLst>
                <c:ext xmlns:c15="http://schemas.microsoft.com/office/drawing/2012/chart" uri="{CE6537A1-D6FC-4f65-9D91-7224C49458BB}"/>
                <c:ext xmlns:c16="http://schemas.microsoft.com/office/drawing/2014/chart" uri="{C3380CC4-5D6E-409C-BE32-E72D297353CC}">
                  <c16:uniqueId val="{0000000C-E193-4E88-BB2D-2AF4ED639345}"/>
                </c:ext>
              </c:extLst>
            </c:dLbl>
            <c:dLbl>
              <c:idx val="10"/>
              <c:delete val="1"/>
              <c:extLst>
                <c:ext xmlns:c15="http://schemas.microsoft.com/office/drawing/2012/chart" uri="{CE6537A1-D6FC-4f65-9D91-7224C49458BB}"/>
                <c:ext xmlns:c16="http://schemas.microsoft.com/office/drawing/2014/chart" uri="{C3380CC4-5D6E-409C-BE32-E72D297353CC}">
                  <c16:uniqueId val="{0000000D-E193-4E88-BB2D-2AF4ED639345}"/>
                </c:ext>
              </c:extLst>
            </c:dLbl>
            <c:dLbl>
              <c:idx val="11"/>
              <c:delete val="1"/>
              <c:extLst>
                <c:ext xmlns:c15="http://schemas.microsoft.com/office/drawing/2012/chart" uri="{CE6537A1-D6FC-4f65-9D91-7224C49458BB}"/>
                <c:ext xmlns:c16="http://schemas.microsoft.com/office/drawing/2014/chart" uri="{C3380CC4-5D6E-409C-BE32-E72D297353CC}">
                  <c16:uniqueId val="{0000000E-E193-4E88-BB2D-2AF4ED639345}"/>
                </c:ext>
              </c:extLst>
            </c:dLbl>
            <c:dLbl>
              <c:idx val="12"/>
              <c:delete val="1"/>
              <c:extLst>
                <c:ext xmlns:c15="http://schemas.microsoft.com/office/drawing/2012/chart" uri="{CE6537A1-D6FC-4f65-9D91-7224C49458BB}"/>
                <c:ext xmlns:c16="http://schemas.microsoft.com/office/drawing/2014/chart" uri="{C3380CC4-5D6E-409C-BE32-E72D297353CC}">
                  <c16:uniqueId val="{0000000F-E193-4E88-BB2D-2AF4ED63934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93-4E88-BB2D-2AF4ED639345}"/>
                </c:ext>
              </c:extLst>
            </c:dLbl>
            <c:dLbl>
              <c:idx val="14"/>
              <c:delete val="1"/>
              <c:extLst>
                <c:ext xmlns:c15="http://schemas.microsoft.com/office/drawing/2012/chart" uri="{CE6537A1-D6FC-4f65-9D91-7224C49458BB}"/>
                <c:ext xmlns:c16="http://schemas.microsoft.com/office/drawing/2014/chart" uri="{C3380CC4-5D6E-409C-BE32-E72D297353CC}">
                  <c16:uniqueId val="{00000011-E193-4E88-BB2D-2AF4ED639345}"/>
                </c:ext>
              </c:extLst>
            </c:dLbl>
            <c:dLbl>
              <c:idx val="15"/>
              <c:delete val="1"/>
              <c:extLst>
                <c:ext xmlns:c15="http://schemas.microsoft.com/office/drawing/2012/chart" uri="{CE6537A1-D6FC-4f65-9D91-7224C49458BB}"/>
                <c:ext xmlns:c16="http://schemas.microsoft.com/office/drawing/2014/chart" uri="{C3380CC4-5D6E-409C-BE32-E72D297353CC}">
                  <c16:uniqueId val="{00000012-E193-4E88-BB2D-2AF4ED639345}"/>
                </c:ext>
              </c:extLst>
            </c:dLbl>
            <c:dLbl>
              <c:idx val="16"/>
              <c:delete val="1"/>
              <c:extLst>
                <c:ext xmlns:c15="http://schemas.microsoft.com/office/drawing/2012/chart" uri="{CE6537A1-D6FC-4f65-9D91-7224C49458BB}"/>
                <c:ext xmlns:c16="http://schemas.microsoft.com/office/drawing/2014/chart" uri="{C3380CC4-5D6E-409C-BE32-E72D297353CC}">
                  <c16:uniqueId val="{00000013-E193-4E88-BB2D-2AF4ED639345}"/>
                </c:ext>
              </c:extLst>
            </c:dLbl>
            <c:dLbl>
              <c:idx val="17"/>
              <c:delete val="1"/>
              <c:extLst>
                <c:ext xmlns:c15="http://schemas.microsoft.com/office/drawing/2012/chart" uri="{CE6537A1-D6FC-4f65-9D91-7224C49458BB}"/>
                <c:ext xmlns:c16="http://schemas.microsoft.com/office/drawing/2014/chart" uri="{C3380CC4-5D6E-409C-BE32-E72D297353CC}">
                  <c16:uniqueId val="{00000014-E193-4E88-BB2D-2AF4ED639345}"/>
                </c:ext>
              </c:extLst>
            </c:dLbl>
            <c:dLbl>
              <c:idx val="18"/>
              <c:delete val="1"/>
              <c:extLst>
                <c:ext xmlns:c15="http://schemas.microsoft.com/office/drawing/2012/chart" uri="{CE6537A1-D6FC-4f65-9D91-7224C49458BB}"/>
                <c:ext xmlns:c16="http://schemas.microsoft.com/office/drawing/2014/chart" uri="{C3380CC4-5D6E-409C-BE32-E72D297353CC}">
                  <c16:uniqueId val="{00000015-E193-4E88-BB2D-2AF4ED639345}"/>
                </c:ext>
              </c:extLst>
            </c:dLbl>
            <c:dLbl>
              <c:idx val="19"/>
              <c:delete val="1"/>
              <c:extLst>
                <c:ext xmlns:c15="http://schemas.microsoft.com/office/drawing/2012/chart" uri="{CE6537A1-D6FC-4f65-9D91-7224C49458BB}"/>
                <c:ext xmlns:c16="http://schemas.microsoft.com/office/drawing/2014/chart" uri="{C3380CC4-5D6E-409C-BE32-E72D297353CC}">
                  <c16:uniqueId val="{00000016-E193-4E88-BB2D-2AF4ED639345}"/>
                </c:ext>
              </c:extLst>
            </c:dLbl>
            <c:dLbl>
              <c:idx val="20"/>
              <c:delete val="1"/>
              <c:extLst>
                <c:ext xmlns:c15="http://schemas.microsoft.com/office/drawing/2012/chart" uri="{CE6537A1-D6FC-4f65-9D91-7224C49458BB}"/>
                <c:ext xmlns:c16="http://schemas.microsoft.com/office/drawing/2014/chart" uri="{C3380CC4-5D6E-409C-BE32-E72D297353CC}">
                  <c16:uniqueId val="{00000017-E193-4E88-BB2D-2AF4ED639345}"/>
                </c:ext>
              </c:extLst>
            </c:dLbl>
            <c:dLbl>
              <c:idx val="21"/>
              <c:delete val="1"/>
              <c:extLst>
                <c:ext xmlns:c15="http://schemas.microsoft.com/office/drawing/2012/chart" uri="{CE6537A1-D6FC-4f65-9D91-7224C49458BB}"/>
                <c:ext xmlns:c16="http://schemas.microsoft.com/office/drawing/2014/chart" uri="{C3380CC4-5D6E-409C-BE32-E72D297353CC}">
                  <c16:uniqueId val="{00000018-E193-4E88-BB2D-2AF4ED639345}"/>
                </c:ext>
              </c:extLst>
            </c:dLbl>
            <c:dLbl>
              <c:idx val="22"/>
              <c:delete val="1"/>
              <c:extLst>
                <c:ext xmlns:c15="http://schemas.microsoft.com/office/drawing/2012/chart" uri="{CE6537A1-D6FC-4f65-9D91-7224C49458BB}"/>
                <c:ext xmlns:c16="http://schemas.microsoft.com/office/drawing/2014/chart" uri="{C3380CC4-5D6E-409C-BE32-E72D297353CC}">
                  <c16:uniqueId val="{00000019-E193-4E88-BB2D-2AF4ED639345}"/>
                </c:ext>
              </c:extLst>
            </c:dLbl>
            <c:dLbl>
              <c:idx val="23"/>
              <c:delete val="1"/>
              <c:extLst>
                <c:ext xmlns:c15="http://schemas.microsoft.com/office/drawing/2012/chart" uri="{CE6537A1-D6FC-4f65-9D91-7224C49458BB}"/>
                <c:ext xmlns:c16="http://schemas.microsoft.com/office/drawing/2014/chart" uri="{C3380CC4-5D6E-409C-BE32-E72D297353CC}">
                  <c16:uniqueId val="{0000001A-E193-4E88-BB2D-2AF4ED639345}"/>
                </c:ext>
              </c:extLst>
            </c:dLbl>
            <c:dLbl>
              <c:idx val="24"/>
              <c:delete val="1"/>
              <c:extLst>
                <c:ext xmlns:c15="http://schemas.microsoft.com/office/drawing/2012/chart" uri="{CE6537A1-D6FC-4f65-9D91-7224C49458BB}"/>
                <c:ext xmlns:c16="http://schemas.microsoft.com/office/drawing/2014/chart" uri="{C3380CC4-5D6E-409C-BE32-E72D297353CC}">
                  <c16:uniqueId val="{0000001B-E193-4E88-BB2D-2AF4ED63934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193-4E88-BB2D-2AF4ED63934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Neumünster (139)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122054</v>
      </c>
      <c r="F11" s="238">
        <v>122020</v>
      </c>
      <c r="G11" s="238">
        <v>123146</v>
      </c>
      <c r="H11" s="238">
        <v>120544</v>
      </c>
      <c r="I11" s="265">
        <v>119859</v>
      </c>
      <c r="J11" s="263">
        <v>2195</v>
      </c>
      <c r="K11" s="266">
        <v>1.8313184658640569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16.31409048453963</v>
      </c>
      <c r="E13" s="115">
        <v>19912</v>
      </c>
      <c r="F13" s="114">
        <v>19792</v>
      </c>
      <c r="G13" s="114">
        <v>20113</v>
      </c>
      <c r="H13" s="114">
        <v>19991</v>
      </c>
      <c r="I13" s="140">
        <v>19473</v>
      </c>
      <c r="J13" s="115">
        <v>439</v>
      </c>
      <c r="K13" s="116">
        <v>2.2544035330971086</v>
      </c>
    </row>
    <row r="14" spans="1:255" ht="14.1" customHeight="1" x14ac:dyDescent="0.2">
      <c r="A14" s="306" t="s">
        <v>230</v>
      </c>
      <c r="B14" s="307"/>
      <c r="C14" s="308"/>
      <c r="D14" s="113">
        <v>63.74391662706671</v>
      </c>
      <c r="E14" s="115">
        <v>77802</v>
      </c>
      <c r="F14" s="114">
        <v>78058</v>
      </c>
      <c r="G14" s="114">
        <v>78705</v>
      </c>
      <c r="H14" s="114">
        <v>76635</v>
      </c>
      <c r="I14" s="140">
        <v>76528</v>
      </c>
      <c r="J14" s="115">
        <v>1274</v>
      </c>
      <c r="K14" s="116">
        <v>1.6647501568053522</v>
      </c>
    </row>
    <row r="15" spans="1:255" ht="14.1" customHeight="1" x14ac:dyDescent="0.2">
      <c r="A15" s="306" t="s">
        <v>231</v>
      </c>
      <c r="B15" s="307"/>
      <c r="C15" s="308"/>
      <c r="D15" s="113">
        <v>9.815327641863437</v>
      </c>
      <c r="E15" s="115">
        <v>11980</v>
      </c>
      <c r="F15" s="114">
        <v>11865</v>
      </c>
      <c r="G15" s="114">
        <v>11925</v>
      </c>
      <c r="H15" s="114">
        <v>11772</v>
      </c>
      <c r="I15" s="140">
        <v>11713</v>
      </c>
      <c r="J15" s="115">
        <v>267</v>
      </c>
      <c r="K15" s="116">
        <v>2.2795184837360196</v>
      </c>
    </row>
    <row r="16" spans="1:255" ht="14.1" customHeight="1" x14ac:dyDescent="0.2">
      <c r="A16" s="306" t="s">
        <v>232</v>
      </c>
      <c r="B16" s="307"/>
      <c r="C16" s="308"/>
      <c r="D16" s="113">
        <v>9.5834630573352779</v>
      </c>
      <c r="E16" s="115">
        <v>11697</v>
      </c>
      <c r="F16" s="114">
        <v>11635</v>
      </c>
      <c r="G16" s="114">
        <v>11751</v>
      </c>
      <c r="H16" s="114">
        <v>11541</v>
      </c>
      <c r="I16" s="140">
        <v>11536</v>
      </c>
      <c r="J16" s="115">
        <v>161</v>
      </c>
      <c r="K16" s="116">
        <v>1.395631067961165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1.8180477493568421</v>
      </c>
      <c r="E18" s="115">
        <v>2219</v>
      </c>
      <c r="F18" s="114">
        <v>2176</v>
      </c>
      <c r="G18" s="114">
        <v>2258</v>
      </c>
      <c r="H18" s="114">
        <v>2208</v>
      </c>
      <c r="I18" s="140">
        <v>2167</v>
      </c>
      <c r="J18" s="115">
        <v>52</v>
      </c>
      <c r="K18" s="116">
        <v>2.3996308260267649</v>
      </c>
    </row>
    <row r="19" spans="1:255" ht="14.1" customHeight="1" x14ac:dyDescent="0.2">
      <c r="A19" s="306" t="s">
        <v>235</v>
      </c>
      <c r="B19" s="307" t="s">
        <v>236</v>
      </c>
      <c r="C19" s="308"/>
      <c r="D19" s="113">
        <v>1.2994248447408525</v>
      </c>
      <c r="E19" s="115">
        <v>1586</v>
      </c>
      <c r="F19" s="114">
        <v>1545</v>
      </c>
      <c r="G19" s="114">
        <v>1611</v>
      </c>
      <c r="H19" s="114">
        <v>1580</v>
      </c>
      <c r="I19" s="140">
        <v>1526</v>
      </c>
      <c r="J19" s="115">
        <v>60</v>
      </c>
      <c r="K19" s="116">
        <v>3.9318479685452163</v>
      </c>
    </row>
    <row r="20" spans="1:255" ht="14.1" customHeight="1" x14ac:dyDescent="0.2">
      <c r="A20" s="306">
        <v>12</v>
      </c>
      <c r="B20" s="307" t="s">
        <v>237</v>
      </c>
      <c r="C20" s="308"/>
      <c r="D20" s="113">
        <v>1.4124895538040541</v>
      </c>
      <c r="E20" s="115">
        <v>1724</v>
      </c>
      <c r="F20" s="114">
        <v>1706</v>
      </c>
      <c r="G20" s="114">
        <v>1820</v>
      </c>
      <c r="H20" s="114">
        <v>1781</v>
      </c>
      <c r="I20" s="140">
        <v>1691</v>
      </c>
      <c r="J20" s="115">
        <v>33</v>
      </c>
      <c r="K20" s="116">
        <v>1.9515079834417504</v>
      </c>
    </row>
    <row r="21" spans="1:255" ht="14.1" customHeight="1" x14ac:dyDescent="0.2">
      <c r="A21" s="306">
        <v>21</v>
      </c>
      <c r="B21" s="307" t="s">
        <v>238</v>
      </c>
      <c r="C21" s="308"/>
      <c r="D21" s="113">
        <v>0.19335703868779391</v>
      </c>
      <c r="E21" s="115">
        <v>236</v>
      </c>
      <c r="F21" s="114">
        <v>242</v>
      </c>
      <c r="G21" s="114">
        <v>256</v>
      </c>
      <c r="H21" s="114">
        <v>270</v>
      </c>
      <c r="I21" s="140">
        <v>255</v>
      </c>
      <c r="J21" s="115">
        <v>-19</v>
      </c>
      <c r="K21" s="116">
        <v>-7.4509803921568629</v>
      </c>
    </row>
    <row r="22" spans="1:255" ht="14.1" customHeight="1" x14ac:dyDescent="0.2">
      <c r="A22" s="306">
        <v>22</v>
      </c>
      <c r="B22" s="307" t="s">
        <v>239</v>
      </c>
      <c r="C22" s="308"/>
      <c r="D22" s="113">
        <v>1.3977419830566797</v>
      </c>
      <c r="E22" s="115">
        <v>1706</v>
      </c>
      <c r="F22" s="114">
        <v>1714</v>
      </c>
      <c r="G22" s="114">
        <v>1695</v>
      </c>
      <c r="H22" s="114">
        <v>1626</v>
      </c>
      <c r="I22" s="140">
        <v>1649</v>
      </c>
      <c r="J22" s="115">
        <v>57</v>
      </c>
      <c r="K22" s="116">
        <v>3.4566403881140086</v>
      </c>
    </row>
    <row r="23" spans="1:255" ht="14.1" customHeight="1" x14ac:dyDescent="0.2">
      <c r="A23" s="306">
        <v>23</v>
      </c>
      <c r="B23" s="307" t="s">
        <v>240</v>
      </c>
      <c r="C23" s="308"/>
      <c r="D23" s="113">
        <v>0.51288773821423306</v>
      </c>
      <c r="E23" s="115">
        <v>626</v>
      </c>
      <c r="F23" s="114">
        <v>612</v>
      </c>
      <c r="G23" s="114">
        <v>620</v>
      </c>
      <c r="H23" s="114">
        <v>632</v>
      </c>
      <c r="I23" s="140">
        <v>645</v>
      </c>
      <c r="J23" s="115">
        <v>-19</v>
      </c>
      <c r="K23" s="116">
        <v>-2.945736434108527</v>
      </c>
    </row>
    <row r="24" spans="1:255" ht="14.1" customHeight="1" x14ac:dyDescent="0.2">
      <c r="A24" s="306">
        <v>24</v>
      </c>
      <c r="B24" s="307" t="s">
        <v>241</v>
      </c>
      <c r="C24" s="308"/>
      <c r="D24" s="113">
        <v>2.5914759041080178</v>
      </c>
      <c r="E24" s="115">
        <v>3163</v>
      </c>
      <c r="F24" s="114">
        <v>3205</v>
      </c>
      <c r="G24" s="114">
        <v>3247</v>
      </c>
      <c r="H24" s="114">
        <v>3176</v>
      </c>
      <c r="I24" s="140">
        <v>3121</v>
      </c>
      <c r="J24" s="115">
        <v>42</v>
      </c>
      <c r="K24" s="116">
        <v>1.3457225248317848</v>
      </c>
    </row>
    <row r="25" spans="1:255" ht="14.1" customHeight="1" x14ac:dyDescent="0.2">
      <c r="A25" s="306">
        <v>25</v>
      </c>
      <c r="B25" s="307" t="s">
        <v>242</v>
      </c>
      <c r="C25" s="308"/>
      <c r="D25" s="113">
        <v>4.6463040949088112</v>
      </c>
      <c r="E25" s="115">
        <v>5671</v>
      </c>
      <c r="F25" s="114">
        <v>5686</v>
      </c>
      <c r="G25" s="114">
        <v>5750</v>
      </c>
      <c r="H25" s="114">
        <v>5643</v>
      </c>
      <c r="I25" s="140">
        <v>5706</v>
      </c>
      <c r="J25" s="115">
        <v>-35</v>
      </c>
      <c r="K25" s="116">
        <v>-0.6133894146512443</v>
      </c>
    </row>
    <row r="26" spans="1:255" ht="14.1" customHeight="1" x14ac:dyDescent="0.2">
      <c r="A26" s="306">
        <v>26</v>
      </c>
      <c r="B26" s="307" t="s">
        <v>243</v>
      </c>
      <c r="C26" s="308"/>
      <c r="D26" s="113">
        <v>2.9552493158765794</v>
      </c>
      <c r="E26" s="115">
        <v>3607</v>
      </c>
      <c r="F26" s="114">
        <v>3644</v>
      </c>
      <c r="G26" s="114">
        <v>3876</v>
      </c>
      <c r="H26" s="114">
        <v>3807</v>
      </c>
      <c r="I26" s="140">
        <v>3847</v>
      </c>
      <c r="J26" s="115">
        <v>-240</v>
      </c>
      <c r="K26" s="116">
        <v>-6.2386275019495709</v>
      </c>
    </row>
    <row r="27" spans="1:255" ht="14.1" customHeight="1" x14ac:dyDescent="0.2">
      <c r="A27" s="306">
        <v>27</v>
      </c>
      <c r="B27" s="307" t="s">
        <v>244</v>
      </c>
      <c r="C27" s="308"/>
      <c r="D27" s="113">
        <v>1.8688449374866862</v>
      </c>
      <c r="E27" s="115">
        <v>2281</v>
      </c>
      <c r="F27" s="114">
        <v>2263</v>
      </c>
      <c r="G27" s="114">
        <v>2287</v>
      </c>
      <c r="H27" s="114">
        <v>2246</v>
      </c>
      <c r="I27" s="140">
        <v>2252</v>
      </c>
      <c r="J27" s="115">
        <v>29</v>
      </c>
      <c r="K27" s="116">
        <v>1.2877442273534636</v>
      </c>
    </row>
    <row r="28" spans="1:255" ht="14.1" customHeight="1" x14ac:dyDescent="0.2">
      <c r="A28" s="306">
        <v>28</v>
      </c>
      <c r="B28" s="307" t="s">
        <v>245</v>
      </c>
      <c r="C28" s="308"/>
      <c r="D28" s="113">
        <v>0.32854310387205665</v>
      </c>
      <c r="E28" s="115">
        <v>401</v>
      </c>
      <c r="F28" s="114">
        <v>406</v>
      </c>
      <c r="G28" s="114">
        <v>414</v>
      </c>
      <c r="H28" s="114">
        <v>404</v>
      </c>
      <c r="I28" s="140">
        <v>401</v>
      </c>
      <c r="J28" s="115">
        <v>0</v>
      </c>
      <c r="K28" s="116">
        <v>0</v>
      </c>
    </row>
    <row r="29" spans="1:255" ht="14.1" customHeight="1" x14ac:dyDescent="0.2">
      <c r="A29" s="306">
        <v>29</v>
      </c>
      <c r="B29" s="307" t="s">
        <v>246</v>
      </c>
      <c r="C29" s="308"/>
      <c r="D29" s="113">
        <v>2.376816818785128</v>
      </c>
      <c r="E29" s="115">
        <v>2901</v>
      </c>
      <c r="F29" s="114">
        <v>2936</v>
      </c>
      <c r="G29" s="114">
        <v>3028</v>
      </c>
      <c r="H29" s="114">
        <v>3004</v>
      </c>
      <c r="I29" s="140">
        <v>2954</v>
      </c>
      <c r="J29" s="115">
        <v>-53</v>
      </c>
      <c r="K29" s="116">
        <v>-1.7941773865944481</v>
      </c>
    </row>
    <row r="30" spans="1:255" ht="14.1" customHeight="1" x14ac:dyDescent="0.2">
      <c r="A30" s="306" t="s">
        <v>247</v>
      </c>
      <c r="B30" s="307" t="s">
        <v>248</v>
      </c>
      <c r="C30" s="308"/>
      <c r="D30" s="113">
        <v>0.78489848755468894</v>
      </c>
      <c r="E30" s="115">
        <v>958</v>
      </c>
      <c r="F30" s="114">
        <v>968</v>
      </c>
      <c r="G30" s="114">
        <v>1027</v>
      </c>
      <c r="H30" s="114">
        <v>1026</v>
      </c>
      <c r="I30" s="140">
        <v>1029</v>
      </c>
      <c r="J30" s="115">
        <v>-71</v>
      </c>
      <c r="K30" s="116">
        <v>-6.8999028182701654</v>
      </c>
    </row>
    <row r="31" spans="1:255" ht="14.1" customHeight="1" x14ac:dyDescent="0.2">
      <c r="A31" s="306" t="s">
        <v>249</v>
      </c>
      <c r="B31" s="307" t="s">
        <v>250</v>
      </c>
      <c r="C31" s="308"/>
      <c r="D31" s="113">
        <v>1.5861831648286824</v>
      </c>
      <c r="E31" s="115">
        <v>1936</v>
      </c>
      <c r="F31" s="114">
        <v>1961</v>
      </c>
      <c r="G31" s="114">
        <v>1993</v>
      </c>
      <c r="H31" s="114">
        <v>1971</v>
      </c>
      <c r="I31" s="140">
        <v>1918</v>
      </c>
      <c r="J31" s="115">
        <v>18</v>
      </c>
      <c r="K31" s="116">
        <v>0.9384775808133472</v>
      </c>
    </row>
    <row r="32" spans="1:255" ht="14.1" customHeight="1" x14ac:dyDescent="0.2">
      <c r="A32" s="306">
        <v>31</v>
      </c>
      <c r="B32" s="307" t="s">
        <v>251</v>
      </c>
      <c r="C32" s="308"/>
      <c r="D32" s="113">
        <v>0.76605436937748861</v>
      </c>
      <c r="E32" s="115">
        <v>935</v>
      </c>
      <c r="F32" s="114">
        <v>929</v>
      </c>
      <c r="G32" s="114">
        <v>930</v>
      </c>
      <c r="H32" s="114">
        <v>913</v>
      </c>
      <c r="I32" s="140">
        <v>919</v>
      </c>
      <c r="J32" s="115">
        <v>16</v>
      </c>
      <c r="K32" s="116">
        <v>1.7410228509249184</v>
      </c>
    </row>
    <row r="33" spans="1:11" ht="14.1" customHeight="1" x14ac:dyDescent="0.2">
      <c r="A33" s="306">
        <v>32</v>
      </c>
      <c r="B33" s="307" t="s">
        <v>252</v>
      </c>
      <c r="C33" s="308"/>
      <c r="D33" s="113">
        <v>3.054385763678372</v>
      </c>
      <c r="E33" s="115">
        <v>3728</v>
      </c>
      <c r="F33" s="114">
        <v>3712</v>
      </c>
      <c r="G33" s="114">
        <v>3823</v>
      </c>
      <c r="H33" s="114">
        <v>3755</v>
      </c>
      <c r="I33" s="140">
        <v>3626</v>
      </c>
      <c r="J33" s="115">
        <v>102</v>
      </c>
      <c r="K33" s="116">
        <v>2.8130170987313843</v>
      </c>
    </row>
    <row r="34" spans="1:11" ht="14.1" customHeight="1" x14ac:dyDescent="0.2">
      <c r="A34" s="306">
        <v>33</v>
      </c>
      <c r="B34" s="307" t="s">
        <v>253</v>
      </c>
      <c r="C34" s="308"/>
      <c r="D34" s="113">
        <v>1.7434905861340062</v>
      </c>
      <c r="E34" s="115">
        <v>2128</v>
      </c>
      <c r="F34" s="114">
        <v>2123</v>
      </c>
      <c r="G34" s="114">
        <v>2192</v>
      </c>
      <c r="H34" s="114">
        <v>2165</v>
      </c>
      <c r="I34" s="140">
        <v>2132</v>
      </c>
      <c r="J34" s="115">
        <v>-4</v>
      </c>
      <c r="K34" s="116">
        <v>-0.18761726078799248</v>
      </c>
    </row>
    <row r="35" spans="1:11" ht="14.1" customHeight="1" x14ac:dyDescent="0.2">
      <c r="A35" s="306">
        <v>34</v>
      </c>
      <c r="B35" s="307" t="s">
        <v>254</v>
      </c>
      <c r="C35" s="308"/>
      <c r="D35" s="113">
        <v>2.6488275681255837</v>
      </c>
      <c r="E35" s="115">
        <v>3233</v>
      </c>
      <c r="F35" s="114">
        <v>3232</v>
      </c>
      <c r="G35" s="114">
        <v>3284</v>
      </c>
      <c r="H35" s="114">
        <v>3221</v>
      </c>
      <c r="I35" s="140">
        <v>3180</v>
      </c>
      <c r="J35" s="115">
        <v>53</v>
      </c>
      <c r="K35" s="116">
        <v>1.6666666666666667</v>
      </c>
    </row>
    <row r="36" spans="1:11" ht="14.1" customHeight="1" x14ac:dyDescent="0.2">
      <c r="A36" s="306">
        <v>41</v>
      </c>
      <c r="B36" s="307" t="s">
        <v>255</v>
      </c>
      <c r="C36" s="308"/>
      <c r="D36" s="113">
        <v>0.43669195601946681</v>
      </c>
      <c r="E36" s="115">
        <v>533</v>
      </c>
      <c r="F36" s="114">
        <v>533</v>
      </c>
      <c r="G36" s="114">
        <v>536</v>
      </c>
      <c r="H36" s="114">
        <v>518</v>
      </c>
      <c r="I36" s="140">
        <v>515</v>
      </c>
      <c r="J36" s="115">
        <v>18</v>
      </c>
      <c r="K36" s="116">
        <v>3.4951456310679609</v>
      </c>
    </row>
    <row r="37" spans="1:11" ht="14.1" customHeight="1" x14ac:dyDescent="0.2">
      <c r="A37" s="306">
        <v>42</v>
      </c>
      <c r="B37" s="307" t="s">
        <v>256</v>
      </c>
      <c r="C37" s="308"/>
      <c r="D37" s="113">
        <v>0.13272813672636702</v>
      </c>
      <c r="E37" s="115">
        <v>162</v>
      </c>
      <c r="F37" s="114">
        <v>161</v>
      </c>
      <c r="G37" s="114">
        <v>163</v>
      </c>
      <c r="H37" s="114">
        <v>149</v>
      </c>
      <c r="I37" s="140">
        <v>144</v>
      </c>
      <c r="J37" s="115">
        <v>18</v>
      </c>
      <c r="K37" s="116">
        <v>12.5</v>
      </c>
    </row>
    <row r="38" spans="1:11" ht="14.1" customHeight="1" x14ac:dyDescent="0.2">
      <c r="A38" s="306">
        <v>43</v>
      </c>
      <c r="B38" s="307" t="s">
        <v>257</v>
      </c>
      <c r="C38" s="308"/>
      <c r="D38" s="113">
        <v>1.6992478738918839</v>
      </c>
      <c r="E38" s="115">
        <v>2074</v>
      </c>
      <c r="F38" s="114">
        <v>2029</v>
      </c>
      <c r="G38" s="114">
        <v>2040</v>
      </c>
      <c r="H38" s="114">
        <v>2010</v>
      </c>
      <c r="I38" s="140">
        <v>1969</v>
      </c>
      <c r="J38" s="115">
        <v>105</v>
      </c>
      <c r="K38" s="116">
        <v>5.3326561706449978</v>
      </c>
    </row>
    <row r="39" spans="1:11" ht="14.1" customHeight="1" x14ac:dyDescent="0.2">
      <c r="A39" s="306">
        <v>51</v>
      </c>
      <c r="B39" s="307" t="s">
        <v>258</v>
      </c>
      <c r="C39" s="308"/>
      <c r="D39" s="113">
        <v>6.4283022268831829</v>
      </c>
      <c r="E39" s="115">
        <v>7846</v>
      </c>
      <c r="F39" s="114">
        <v>7743</v>
      </c>
      <c r="G39" s="114">
        <v>7726</v>
      </c>
      <c r="H39" s="114">
        <v>7535</v>
      </c>
      <c r="I39" s="140">
        <v>7464</v>
      </c>
      <c r="J39" s="115">
        <v>382</v>
      </c>
      <c r="K39" s="116">
        <v>5.117899249732047</v>
      </c>
    </row>
    <row r="40" spans="1:11" ht="14.1" customHeight="1" x14ac:dyDescent="0.2">
      <c r="A40" s="306" t="s">
        <v>259</v>
      </c>
      <c r="B40" s="307" t="s">
        <v>260</v>
      </c>
      <c r="C40" s="308"/>
      <c r="D40" s="113">
        <v>5.5065790551723008</v>
      </c>
      <c r="E40" s="115">
        <v>6721</v>
      </c>
      <c r="F40" s="114">
        <v>6616</v>
      </c>
      <c r="G40" s="114">
        <v>6600</v>
      </c>
      <c r="H40" s="114">
        <v>6539</v>
      </c>
      <c r="I40" s="140">
        <v>6474</v>
      </c>
      <c r="J40" s="115">
        <v>247</v>
      </c>
      <c r="K40" s="116">
        <v>3.8152610441767068</v>
      </c>
    </row>
    <row r="41" spans="1:11" ht="14.1" customHeight="1" x14ac:dyDescent="0.2">
      <c r="A41" s="306"/>
      <c r="B41" s="307" t="s">
        <v>261</v>
      </c>
      <c r="C41" s="308"/>
      <c r="D41" s="113">
        <v>4.6635095941140809</v>
      </c>
      <c r="E41" s="115">
        <v>5692</v>
      </c>
      <c r="F41" s="114">
        <v>5587</v>
      </c>
      <c r="G41" s="114">
        <v>5565</v>
      </c>
      <c r="H41" s="114">
        <v>5518</v>
      </c>
      <c r="I41" s="140">
        <v>5458</v>
      </c>
      <c r="J41" s="115">
        <v>234</v>
      </c>
      <c r="K41" s="116">
        <v>4.2872847196775377</v>
      </c>
    </row>
    <row r="42" spans="1:11" ht="14.1" customHeight="1" x14ac:dyDescent="0.2">
      <c r="A42" s="306">
        <v>52</v>
      </c>
      <c r="B42" s="307" t="s">
        <v>262</v>
      </c>
      <c r="C42" s="308"/>
      <c r="D42" s="113">
        <v>4.341520966129746</v>
      </c>
      <c r="E42" s="115">
        <v>5299</v>
      </c>
      <c r="F42" s="114">
        <v>5350</v>
      </c>
      <c r="G42" s="114">
        <v>5350</v>
      </c>
      <c r="H42" s="114">
        <v>5315</v>
      </c>
      <c r="I42" s="140">
        <v>5321</v>
      </c>
      <c r="J42" s="115">
        <v>-22</v>
      </c>
      <c r="K42" s="116">
        <v>-0.41345611727118964</v>
      </c>
    </row>
    <row r="43" spans="1:11" ht="14.1" customHeight="1" x14ac:dyDescent="0.2">
      <c r="A43" s="306" t="s">
        <v>263</v>
      </c>
      <c r="B43" s="307" t="s">
        <v>264</v>
      </c>
      <c r="C43" s="308"/>
      <c r="D43" s="113">
        <v>3.7671850164681207</v>
      </c>
      <c r="E43" s="115">
        <v>4598</v>
      </c>
      <c r="F43" s="114">
        <v>4643</v>
      </c>
      <c r="G43" s="114">
        <v>4648</v>
      </c>
      <c r="H43" s="114">
        <v>4606</v>
      </c>
      <c r="I43" s="140">
        <v>4621</v>
      </c>
      <c r="J43" s="115">
        <v>-23</v>
      </c>
      <c r="K43" s="116">
        <v>-0.49772776455312701</v>
      </c>
    </row>
    <row r="44" spans="1:11" ht="14.1" customHeight="1" x14ac:dyDescent="0.2">
      <c r="A44" s="306">
        <v>53</v>
      </c>
      <c r="B44" s="307" t="s">
        <v>265</v>
      </c>
      <c r="C44" s="308"/>
      <c r="D44" s="113">
        <v>3.6786995919838761</v>
      </c>
      <c r="E44" s="115">
        <v>4490</v>
      </c>
      <c r="F44" s="114">
        <v>4495</v>
      </c>
      <c r="G44" s="114">
        <v>4497</v>
      </c>
      <c r="H44" s="114">
        <v>4227</v>
      </c>
      <c r="I44" s="140">
        <v>4179</v>
      </c>
      <c r="J44" s="115">
        <v>311</v>
      </c>
      <c r="K44" s="116">
        <v>7.4419717635798035</v>
      </c>
    </row>
    <row r="45" spans="1:11" ht="14.1" customHeight="1" x14ac:dyDescent="0.2">
      <c r="A45" s="306" t="s">
        <v>266</v>
      </c>
      <c r="B45" s="307" t="s">
        <v>267</v>
      </c>
      <c r="C45" s="308"/>
      <c r="D45" s="113">
        <v>3.546790764743474</v>
      </c>
      <c r="E45" s="115">
        <v>4329</v>
      </c>
      <c r="F45" s="114">
        <v>4339</v>
      </c>
      <c r="G45" s="114">
        <v>4345</v>
      </c>
      <c r="H45" s="114">
        <v>4082</v>
      </c>
      <c r="I45" s="140">
        <v>4036</v>
      </c>
      <c r="J45" s="115">
        <v>293</v>
      </c>
      <c r="K45" s="116">
        <v>7.2596630327056495</v>
      </c>
    </row>
    <row r="46" spans="1:11" ht="14.1" customHeight="1" x14ac:dyDescent="0.2">
      <c r="A46" s="306">
        <v>54</v>
      </c>
      <c r="B46" s="307" t="s">
        <v>268</v>
      </c>
      <c r="C46" s="308"/>
      <c r="D46" s="113">
        <v>2.8880659380274305</v>
      </c>
      <c r="E46" s="115">
        <v>3525</v>
      </c>
      <c r="F46" s="114">
        <v>3571</v>
      </c>
      <c r="G46" s="114">
        <v>3664</v>
      </c>
      <c r="H46" s="114">
        <v>3667</v>
      </c>
      <c r="I46" s="140">
        <v>3623</v>
      </c>
      <c r="J46" s="115">
        <v>-98</v>
      </c>
      <c r="K46" s="116">
        <v>-2.7049406569141596</v>
      </c>
    </row>
    <row r="47" spans="1:11" ht="14.1" customHeight="1" x14ac:dyDescent="0.2">
      <c r="A47" s="306">
        <v>61</v>
      </c>
      <c r="B47" s="307" t="s">
        <v>269</v>
      </c>
      <c r="C47" s="308"/>
      <c r="D47" s="113">
        <v>2.7692660625624725</v>
      </c>
      <c r="E47" s="115">
        <v>3380</v>
      </c>
      <c r="F47" s="114">
        <v>3355</v>
      </c>
      <c r="G47" s="114">
        <v>3395</v>
      </c>
      <c r="H47" s="114">
        <v>3292</v>
      </c>
      <c r="I47" s="140">
        <v>3299</v>
      </c>
      <c r="J47" s="115">
        <v>81</v>
      </c>
      <c r="K47" s="116">
        <v>2.4552894816611093</v>
      </c>
    </row>
    <row r="48" spans="1:11" ht="14.1" customHeight="1" x14ac:dyDescent="0.2">
      <c r="A48" s="306">
        <v>62</v>
      </c>
      <c r="B48" s="307" t="s">
        <v>270</v>
      </c>
      <c r="C48" s="308"/>
      <c r="D48" s="113">
        <v>7.4876693922362234</v>
      </c>
      <c r="E48" s="115">
        <v>9139</v>
      </c>
      <c r="F48" s="114">
        <v>9181</v>
      </c>
      <c r="G48" s="114">
        <v>9250</v>
      </c>
      <c r="H48" s="114">
        <v>9006</v>
      </c>
      <c r="I48" s="140">
        <v>8963</v>
      </c>
      <c r="J48" s="115">
        <v>176</v>
      </c>
      <c r="K48" s="116">
        <v>1.9636282494700434</v>
      </c>
    </row>
    <row r="49" spans="1:11" ht="14.1" customHeight="1" x14ac:dyDescent="0.2">
      <c r="A49" s="306">
        <v>63</v>
      </c>
      <c r="B49" s="307" t="s">
        <v>271</v>
      </c>
      <c r="C49" s="308"/>
      <c r="D49" s="113">
        <v>1.9073524833270519</v>
      </c>
      <c r="E49" s="115">
        <v>2328</v>
      </c>
      <c r="F49" s="114">
        <v>2401</v>
      </c>
      <c r="G49" s="114">
        <v>2497</v>
      </c>
      <c r="H49" s="114">
        <v>2498</v>
      </c>
      <c r="I49" s="140">
        <v>2465</v>
      </c>
      <c r="J49" s="115">
        <v>-137</v>
      </c>
      <c r="K49" s="116">
        <v>-5.5578093306288032</v>
      </c>
    </row>
    <row r="50" spans="1:11" ht="14.1" customHeight="1" x14ac:dyDescent="0.2">
      <c r="A50" s="306" t="s">
        <v>272</v>
      </c>
      <c r="B50" s="307" t="s">
        <v>273</v>
      </c>
      <c r="C50" s="308"/>
      <c r="D50" s="113">
        <v>0.38507545840365742</v>
      </c>
      <c r="E50" s="115">
        <v>470</v>
      </c>
      <c r="F50" s="114">
        <v>485</v>
      </c>
      <c r="G50" s="114">
        <v>503</v>
      </c>
      <c r="H50" s="114">
        <v>482</v>
      </c>
      <c r="I50" s="140">
        <v>502</v>
      </c>
      <c r="J50" s="115">
        <v>-32</v>
      </c>
      <c r="K50" s="116">
        <v>-6.3745019920318722</v>
      </c>
    </row>
    <row r="51" spans="1:11" ht="14.1" customHeight="1" x14ac:dyDescent="0.2">
      <c r="A51" s="306" t="s">
        <v>274</v>
      </c>
      <c r="B51" s="307" t="s">
        <v>275</v>
      </c>
      <c r="C51" s="308"/>
      <c r="D51" s="113">
        <v>1.2789421075917218</v>
      </c>
      <c r="E51" s="115">
        <v>1561</v>
      </c>
      <c r="F51" s="114">
        <v>1605</v>
      </c>
      <c r="G51" s="114">
        <v>1678</v>
      </c>
      <c r="H51" s="114">
        <v>1713</v>
      </c>
      <c r="I51" s="140">
        <v>1657</v>
      </c>
      <c r="J51" s="115">
        <v>-96</v>
      </c>
      <c r="K51" s="116">
        <v>-5.7936028968014481</v>
      </c>
    </row>
    <row r="52" spans="1:11" ht="14.1" customHeight="1" x14ac:dyDescent="0.2">
      <c r="A52" s="306">
        <v>71</v>
      </c>
      <c r="B52" s="307" t="s">
        <v>276</v>
      </c>
      <c r="C52" s="308"/>
      <c r="D52" s="113">
        <v>10.107821128353024</v>
      </c>
      <c r="E52" s="115">
        <v>12337</v>
      </c>
      <c r="F52" s="114">
        <v>12272</v>
      </c>
      <c r="G52" s="114">
        <v>12347</v>
      </c>
      <c r="H52" s="114">
        <v>12146</v>
      </c>
      <c r="I52" s="140">
        <v>12123</v>
      </c>
      <c r="J52" s="115">
        <v>214</v>
      </c>
      <c r="K52" s="116">
        <v>1.7652396271549946</v>
      </c>
    </row>
    <row r="53" spans="1:11" ht="14.1" customHeight="1" x14ac:dyDescent="0.2">
      <c r="A53" s="306" t="s">
        <v>277</v>
      </c>
      <c r="B53" s="307" t="s">
        <v>278</v>
      </c>
      <c r="C53" s="308"/>
      <c r="D53" s="113">
        <v>3.6770609730119457</v>
      </c>
      <c r="E53" s="115">
        <v>4488</v>
      </c>
      <c r="F53" s="114">
        <v>4429</v>
      </c>
      <c r="G53" s="114">
        <v>4458</v>
      </c>
      <c r="H53" s="114">
        <v>4333</v>
      </c>
      <c r="I53" s="140">
        <v>4309</v>
      </c>
      <c r="J53" s="115">
        <v>179</v>
      </c>
      <c r="K53" s="116">
        <v>4.1540960779763285</v>
      </c>
    </row>
    <row r="54" spans="1:11" ht="14.1" customHeight="1" x14ac:dyDescent="0.2">
      <c r="A54" s="306" t="s">
        <v>279</v>
      </c>
      <c r="B54" s="307" t="s">
        <v>280</v>
      </c>
      <c r="C54" s="308"/>
      <c r="D54" s="113">
        <v>5.3869598702213777</v>
      </c>
      <c r="E54" s="115">
        <v>6575</v>
      </c>
      <c r="F54" s="114">
        <v>6578</v>
      </c>
      <c r="G54" s="114">
        <v>6639</v>
      </c>
      <c r="H54" s="114">
        <v>6580</v>
      </c>
      <c r="I54" s="140">
        <v>6584</v>
      </c>
      <c r="J54" s="115">
        <v>-9</v>
      </c>
      <c r="K54" s="116">
        <v>-0.13669501822600244</v>
      </c>
    </row>
    <row r="55" spans="1:11" ht="14.1" customHeight="1" x14ac:dyDescent="0.2">
      <c r="A55" s="306">
        <v>72</v>
      </c>
      <c r="B55" s="307" t="s">
        <v>281</v>
      </c>
      <c r="C55" s="308"/>
      <c r="D55" s="113">
        <v>3.505825290445213</v>
      </c>
      <c r="E55" s="115">
        <v>4279</v>
      </c>
      <c r="F55" s="114">
        <v>4313</v>
      </c>
      <c r="G55" s="114">
        <v>4321</v>
      </c>
      <c r="H55" s="114">
        <v>4196</v>
      </c>
      <c r="I55" s="140">
        <v>4209</v>
      </c>
      <c r="J55" s="115">
        <v>70</v>
      </c>
      <c r="K55" s="116">
        <v>1.6631028747921122</v>
      </c>
    </row>
    <row r="56" spans="1:11" ht="14.1" customHeight="1" x14ac:dyDescent="0.2">
      <c r="A56" s="306" t="s">
        <v>282</v>
      </c>
      <c r="B56" s="307" t="s">
        <v>283</v>
      </c>
      <c r="C56" s="308"/>
      <c r="D56" s="113">
        <v>1.6746685893129272</v>
      </c>
      <c r="E56" s="115">
        <v>2044</v>
      </c>
      <c r="F56" s="114">
        <v>2080</v>
      </c>
      <c r="G56" s="114">
        <v>2100</v>
      </c>
      <c r="H56" s="114">
        <v>2021</v>
      </c>
      <c r="I56" s="140">
        <v>2024</v>
      </c>
      <c r="J56" s="115">
        <v>20</v>
      </c>
      <c r="K56" s="116">
        <v>0.98814229249011853</v>
      </c>
    </row>
    <row r="57" spans="1:11" ht="14.1" customHeight="1" x14ac:dyDescent="0.2">
      <c r="A57" s="306" t="s">
        <v>284</v>
      </c>
      <c r="B57" s="307" t="s">
        <v>285</v>
      </c>
      <c r="C57" s="308"/>
      <c r="D57" s="113">
        <v>1.1134415914267455</v>
      </c>
      <c r="E57" s="115">
        <v>1359</v>
      </c>
      <c r="F57" s="114">
        <v>1343</v>
      </c>
      <c r="G57" s="114">
        <v>1339</v>
      </c>
      <c r="H57" s="114">
        <v>1334</v>
      </c>
      <c r="I57" s="140">
        <v>1332</v>
      </c>
      <c r="J57" s="115">
        <v>27</v>
      </c>
      <c r="K57" s="116">
        <v>2.0270270270270272</v>
      </c>
    </row>
    <row r="58" spans="1:11" ht="14.1" customHeight="1" x14ac:dyDescent="0.2">
      <c r="A58" s="306">
        <v>73</v>
      </c>
      <c r="B58" s="307" t="s">
        <v>286</v>
      </c>
      <c r="C58" s="308"/>
      <c r="D58" s="113">
        <v>3.5541645501171613</v>
      </c>
      <c r="E58" s="115">
        <v>4338</v>
      </c>
      <c r="F58" s="114">
        <v>4326</v>
      </c>
      <c r="G58" s="114">
        <v>4332</v>
      </c>
      <c r="H58" s="114">
        <v>4279</v>
      </c>
      <c r="I58" s="140">
        <v>4255</v>
      </c>
      <c r="J58" s="115">
        <v>83</v>
      </c>
      <c r="K58" s="116">
        <v>1.9506462984723854</v>
      </c>
    </row>
    <row r="59" spans="1:11" ht="14.1" customHeight="1" x14ac:dyDescent="0.2">
      <c r="A59" s="306" t="s">
        <v>287</v>
      </c>
      <c r="B59" s="307" t="s">
        <v>288</v>
      </c>
      <c r="C59" s="308"/>
      <c r="D59" s="113">
        <v>3.0724105723696069</v>
      </c>
      <c r="E59" s="115">
        <v>3750</v>
      </c>
      <c r="F59" s="114">
        <v>3744</v>
      </c>
      <c r="G59" s="114">
        <v>3751</v>
      </c>
      <c r="H59" s="114">
        <v>3725</v>
      </c>
      <c r="I59" s="140">
        <v>3698</v>
      </c>
      <c r="J59" s="115">
        <v>52</v>
      </c>
      <c r="K59" s="116">
        <v>1.4061654948620876</v>
      </c>
    </row>
    <row r="60" spans="1:11" ht="14.1" customHeight="1" x14ac:dyDescent="0.2">
      <c r="A60" s="306">
        <v>81</v>
      </c>
      <c r="B60" s="307" t="s">
        <v>289</v>
      </c>
      <c r="C60" s="308"/>
      <c r="D60" s="113">
        <v>9.0230553689350614</v>
      </c>
      <c r="E60" s="115">
        <v>11013</v>
      </c>
      <c r="F60" s="114">
        <v>10947</v>
      </c>
      <c r="G60" s="114">
        <v>10899</v>
      </c>
      <c r="H60" s="114">
        <v>10597</v>
      </c>
      <c r="I60" s="140">
        <v>10633</v>
      </c>
      <c r="J60" s="115">
        <v>380</v>
      </c>
      <c r="K60" s="116">
        <v>3.5737797423116713</v>
      </c>
    </row>
    <row r="61" spans="1:11" ht="14.1" customHeight="1" x14ac:dyDescent="0.2">
      <c r="A61" s="306" t="s">
        <v>290</v>
      </c>
      <c r="B61" s="307" t="s">
        <v>291</v>
      </c>
      <c r="C61" s="308"/>
      <c r="D61" s="113">
        <v>2.660297900929097</v>
      </c>
      <c r="E61" s="115">
        <v>3247</v>
      </c>
      <c r="F61" s="114">
        <v>3250</v>
      </c>
      <c r="G61" s="114">
        <v>3286</v>
      </c>
      <c r="H61" s="114">
        <v>3164</v>
      </c>
      <c r="I61" s="140">
        <v>3217</v>
      </c>
      <c r="J61" s="115">
        <v>30</v>
      </c>
      <c r="K61" s="116">
        <v>0.93254585017096669</v>
      </c>
    </row>
    <row r="62" spans="1:11" ht="14.1" customHeight="1" x14ac:dyDescent="0.2">
      <c r="A62" s="306" t="s">
        <v>292</v>
      </c>
      <c r="B62" s="307" t="s">
        <v>293</v>
      </c>
      <c r="C62" s="308"/>
      <c r="D62" s="113">
        <v>3.4722336015206383</v>
      </c>
      <c r="E62" s="115">
        <v>4238</v>
      </c>
      <c r="F62" s="114">
        <v>4238</v>
      </c>
      <c r="G62" s="114">
        <v>4183</v>
      </c>
      <c r="H62" s="114">
        <v>4133</v>
      </c>
      <c r="I62" s="140">
        <v>4116</v>
      </c>
      <c r="J62" s="115">
        <v>122</v>
      </c>
      <c r="K62" s="116">
        <v>2.9640427599611274</v>
      </c>
    </row>
    <row r="63" spans="1:11" ht="14.1" customHeight="1" x14ac:dyDescent="0.2">
      <c r="A63" s="306"/>
      <c r="B63" s="307" t="s">
        <v>294</v>
      </c>
      <c r="C63" s="308"/>
      <c r="D63" s="113">
        <v>2.9986727186327364</v>
      </c>
      <c r="E63" s="115">
        <v>3660</v>
      </c>
      <c r="F63" s="114">
        <v>3650</v>
      </c>
      <c r="G63" s="114">
        <v>3598</v>
      </c>
      <c r="H63" s="114">
        <v>3575</v>
      </c>
      <c r="I63" s="140">
        <v>3561</v>
      </c>
      <c r="J63" s="115">
        <v>99</v>
      </c>
      <c r="K63" s="116">
        <v>2.7801179443976411</v>
      </c>
    </row>
    <row r="64" spans="1:11" ht="14.1" customHeight="1" x14ac:dyDescent="0.2">
      <c r="A64" s="306" t="s">
        <v>295</v>
      </c>
      <c r="B64" s="307" t="s">
        <v>296</v>
      </c>
      <c r="C64" s="308"/>
      <c r="D64" s="113">
        <v>0.92827764759860387</v>
      </c>
      <c r="E64" s="115">
        <v>1133</v>
      </c>
      <c r="F64" s="114">
        <v>1122</v>
      </c>
      <c r="G64" s="114">
        <v>1114</v>
      </c>
      <c r="H64" s="114">
        <v>1113</v>
      </c>
      <c r="I64" s="140">
        <v>1108</v>
      </c>
      <c r="J64" s="115">
        <v>25</v>
      </c>
      <c r="K64" s="116">
        <v>2.256317689530686</v>
      </c>
    </row>
    <row r="65" spans="1:11" ht="14.1" customHeight="1" x14ac:dyDescent="0.2">
      <c r="A65" s="306" t="s">
        <v>297</v>
      </c>
      <c r="B65" s="307" t="s">
        <v>298</v>
      </c>
      <c r="C65" s="308"/>
      <c r="D65" s="113">
        <v>1.003654120307405</v>
      </c>
      <c r="E65" s="115">
        <v>1225</v>
      </c>
      <c r="F65" s="114">
        <v>1172</v>
      </c>
      <c r="G65" s="114">
        <v>1160</v>
      </c>
      <c r="H65" s="114">
        <v>1139</v>
      </c>
      <c r="I65" s="140">
        <v>1143</v>
      </c>
      <c r="J65" s="115">
        <v>82</v>
      </c>
      <c r="K65" s="116">
        <v>7.1741032370953635</v>
      </c>
    </row>
    <row r="66" spans="1:11" ht="14.1" customHeight="1" x14ac:dyDescent="0.2">
      <c r="A66" s="306">
        <v>82</v>
      </c>
      <c r="B66" s="307" t="s">
        <v>299</v>
      </c>
      <c r="C66" s="308"/>
      <c r="D66" s="113">
        <v>3.1740049486292952</v>
      </c>
      <c r="E66" s="115">
        <v>3874</v>
      </c>
      <c r="F66" s="114">
        <v>3883</v>
      </c>
      <c r="G66" s="114">
        <v>3899</v>
      </c>
      <c r="H66" s="114">
        <v>3815</v>
      </c>
      <c r="I66" s="140">
        <v>3839</v>
      </c>
      <c r="J66" s="115">
        <v>35</v>
      </c>
      <c r="K66" s="116">
        <v>0.91169575410263093</v>
      </c>
    </row>
    <row r="67" spans="1:11" ht="14.1" customHeight="1" x14ac:dyDescent="0.2">
      <c r="A67" s="306" t="s">
        <v>300</v>
      </c>
      <c r="B67" s="307" t="s">
        <v>301</v>
      </c>
      <c r="C67" s="308"/>
      <c r="D67" s="113">
        <v>1.7631540137971717</v>
      </c>
      <c r="E67" s="115">
        <v>2152</v>
      </c>
      <c r="F67" s="114">
        <v>2148</v>
      </c>
      <c r="G67" s="114">
        <v>2151</v>
      </c>
      <c r="H67" s="114">
        <v>2142</v>
      </c>
      <c r="I67" s="140">
        <v>2147</v>
      </c>
      <c r="J67" s="115">
        <v>5</v>
      </c>
      <c r="K67" s="116">
        <v>0.2328830926874709</v>
      </c>
    </row>
    <row r="68" spans="1:11" ht="14.1" customHeight="1" x14ac:dyDescent="0.2">
      <c r="A68" s="306" t="s">
        <v>302</v>
      </c>
      <c r="B68" s="307" t="s">
        <v>303</v>
      </c>
      <c r="C68" s="308"/>
      <c r="D68" s="113">
        <v>0.79554951087223691</v>
      </c>
      <c r="E68" s="115">
        <v>971</v>
      </c>
      <c r="F68" s="114">
        <v>990</v>
      </c>
      <c r="G68" s="114">
        <v>1004</v>
      </c>
      <c r="H68" s="114">
        <v>947</v>
      </c>
      <c r="I68" s="140">
        <v>962</v>
      </c>
      <c r="J68" s="115">
        <v>9</v>
      </c>
      <c r="K68" s="116">
        <v>0.9355509355509356</v>
      </c>
    </row>
    <row r="69" spans="1:11" ht="14.1" customHeight="1" x14ac:dyDescent="0.2">
      <c r="A69" s="306">
        <v>83</v>
      </c>
      <c r="B69" s="307" t="s">
        <v>304</v>
      </c>
      <c r="C69" s="308"/>
      <c r="D69" s="113">
        <v>6.9944450816851553</v>
      </c>
      <c r="E69" s="115">
        <v>8537</v>
      </c>
      <c r="F69" s="114">
        <v>8556</v>
      </c>
      <c r="G69" s="114">
        <v>8461</v>
      </c>
      <c r="H69" s="114">
        <v>8232</v>
      </c>
      <c r="I69" s="140">
        <v>8173</v>
      </c>
      <c r="J69" s="115">
        <v>364</v>
      </c>
      <c r="K69" s="116">
        <v>4.4536889758962435</v>
      </c>
    </row>
    <row r="70" spans="1:11" ht="14.1" customHeight="1" x14ac:dyDescent="0.2">
      <c r="A70" s="306" t="s">
        <v>305</v>
      </c>
      <c r="B70" s="307" t="s">
        <v>306</v>
      </c>
      <c r="C70" s="308"/>
      <c r="D70" s="113">
        <v>5.9424517017058021</v>
      </c>
      <c r="E70" s="115">
        <v>7253</v>
      </c>
      <c r="F70" s="114">
        <v>7296</v>
      </c>
      <c r="G70" s="114">
        <v>7207</v>
      </c>
      <c r="H70" s="114">
        <v>7026</v>
      </c>
      <c r="I70" s="140">
        <v>6977</v>
      </c>
      <c r="J70" s="115">
        <v>276</v>
      </c>
      <c r="K70" s="116">
        <v>3.9558549519850938</v>
      </c>
    </row>
    <row r="71" spans="1:11" ht="14.1" customHeight="1" x14ac:dyDescent="0.2">
      <c r="A71" s="306"/>
      <c r="B71" s="307" t="s">
        <v>307</v>
      </c>
      <c r="C71" s="308"/>
      <c r="D71" s="113">
        <v>4.0645943598734986</v>
      </c>
      <c r="E71" s="115">
        <v>4961</v>
      </c>
      <c r="F71" s="114">
        <v>4982</v>
      </c>
      <c r="G71" s="114">
        <v>4956</v>
      </c>
      <c r="H71" s="114">
        <v>4818</v>
      </c>
      <c r="I71" s="140">
        <v>4755</v>
      </c>
      <c r="J71" s="115">
        <v>206</v>
      </c>
      <c r="K71" s="116">
        <v>4.3322818086225023</v>
      </c>
    </row>
    <row r="72" spans="1:11" ht="14.1" customHeight="1" x14ac:dyDescent="0.2">
      <c r="A72" s="306">
        <v>84</v>
      </c>
      <c r="B72" s="307" t="s">
        <v>308</v>
      </c>
      <c r="C72" s="308"/>
      <c r="D72" s="113">
        <v>1.3297392957215659</v>
      </c>
      <c r="E72" s="115">
        <v>1623</v>
      </c>
      <c r="F72" s="114">
        <v>1605</v>
      </c>
      <c r="G72" s="114">
        <v>1618</v>
      </c>
      <c r="H72" s="114">
        <v>1591</v>
      </c>
      <c r="I72" s="140">
        <v>1590</v>
      </c>
      <c r="J72" s="115">
        <v>33</v>
      </c>
      <c r="K72" s="116">
        <v>2.0754716981132075</v>
      </c>
    </row>
    <row r="73" spans="1:11" ht="14.1" customHeight="1" x14ac:dyDescent="0.2">
      <c r="A73" s="306" t="s">
        <v>309</v>
      </c>
      <c r="B73" s="307" t="s">
        <v>310</v>
      </c>
      <c r="C73" s="308"/>
      <c r="D73" s="113">
        <v>0.5964573057826863</v>
      </c>
      <c r="E73" s="115">
        <v>728</v>
      </c>
      <c r="F73" s="114">
        <v>692</v>
      </c>
      <c r="G73" s="114">
        <v>699</v>
      </c>
      <c r="H73" s="114">
        <v>699</v>
      </c>
      <c r="I73" s="140">
        <v>708</v>
      </c>
      <c r="J73" s="115">
        <v>20</v>
      </c>
      <c r="K73" s="116">
        <v>2.8248587570621471</v>
      </c>
    </row>
    <row r="74" spans="1:11" ht="14.1" customHeight="1" x14ac:dyDescent="0.2">
      <c r="A74" s="306" t="s">
        <v>311</v>
      </c>
      <c r="B74" s="307" t="s">
        <v>312</v>
      </c>
      <c r="C74" s="308"/>
      <c r="D74" s="113">
        <v>0.20892391892113327</v>
      </c>
      <c r="E74" s="115">
        <v>255</v>
      </c>
      <c r="F74" s="114">
        <v>275</v>
      </c>
      <c r="G74" s="114">
        <v>277</v>
      </c>
      <c r="H74" s="114">
        <v>289</v>
      </c>
      <c r="I74" s="140">
        <v>294</v>
      </c>
      <c r="J74" s="115">
        <v>-39</v>
      </c>
      <c r="K74" s="116">
        <v>-13.26530612244898</v>
      </c>
    </row>
    <row r="75" spans="1:11" ht="14.1" customHeight="1" x14ac:dyDescent="0.2">
      <c r="A75" s="306" t="s">
        <v>313</v>
      </c>
      <c r="B75" s="307" t="s">
        <v>314</v>
      </c>
      <c r="C75" s="308"/>
      <c r="D75" s="113">
        <v>0.12371573238074951</v>
      </c>
      <c r="E75" s="115">
        <v>151</v>
      </c>
      <c r="F75" s="114">
        <v>144</v>
      </c>
      <c r="G75" s="114">
        <v>144</v>
      </c>
      <c r="H75" s="114">
        <v>145</v>
      </c>
      <c r="I75" s="140">
        <v>143</v>
      </c>
      <c r="J75" s="115">
        <v>8</v>
      </c>
      <c r="K75" s="116">
        <v>5.5944055944055942</v>
      </c>
    </row>
    <row r="76" spans="1:11" ht="14.1" customHeight="1" x14ac:dyDescent="0.2">
      <c r="A76" s="306">
        <v>91</v>
      </c>
      <c r="B76" s="307" t="s">
        <v>315</v>
      </c>
      <c r="C76" s="308"/>
      <c r="D76" s="113">
        <v>0.44652366985104952</v>
      </c>
      <c r="E76" s="115">
        <v>545</v>
      </c>
      <c r="F76" s="114">
        <v>547</v>
      </c>
      <c r="G76" s="114">
        <v>548</v>
      </c>
      <c r="H76" s="114">
        <v>536</v>
      </c>
      <c r="I76" s="140">
        <v>533</v>
      </c>
      <c r="J76" s="115">
        <v>12</v>
      </c>
      <c r="K76" s="116">
        <v>2.2514071294559099</v>
      </c>
    </row>
    <row r="77" spans="1:11" ht="14.1" customHeight="1" x14ac:dyDescent="0.2">
      <c r="A77" s="306">
        <v>92</v>
      </c>
      <c r="B77" s="307" t="s">
        <v>316</v>
      </c>
      <c r="C77" s="308"/>
      <c r="D77" s="113">
        <v>0.90287905353368181</v>
      </c>
      <c r="E77" s="115">
        <v>1102</v>
      </c>
      <c r="F77" s="114">
        <v>1072</v>
      </c>
      <c r="G77" s="114">
        <v>1057</v>
      </c>
      <c r="H77" s="114">
        <v>1077</v>
      </c>
      <c r="I77" s="140">
        <v>1003</v>
      </c>
      <c r="J77" s="115">
        <v>99</v>
      </c>
      <c r="K77" s="116">
        <v>9.8703888334995007</v>
      </c>
    </row>
    <row r="78" spans="1:11" ht="14.1" customHeight="1" x14ac:dyDescent="0.2">
      <c r="A78" s="306">
        <v>93</v>
      </c>
      <c r="B78" s="307" t="s">
        <v>317</v>
      </c>
      <c r="C78" s="308"/>
      <c r="D78" s="113">
        <v>0.1376439936421584</v>
      </c>
      <c r="E78" s="115">
        <v>168</v>
      </c>
      <c r="F78" s="114">
        <v>167</v>
      </c>
      <c r="G78" s="114">
        <v>168</v>
      </c>
      <c r="H78" s="114">
        <v>163</v>
      </c>
      <c r="I78" s="140">
        <v>161</v>
      </c>
      <c r="J78" s="115">
        <v>7</v>
      </c>
      <c r="K78" s="116">
        <v>4.3478260869565215</v>
      </c>
    </row>
    <row r="79" spans="1:11" ht="14.1" customHeight="1" x14ac:dyDescent="0.2">
      <c r="A79" s="306">
        <v>94</v>
      </c>
      <c r="B79" s="307" t="s">
        <v>318</v>
      </c>
      <c r="C79" s="308"/>
      <c r="D79" s="113">
        <v>0.18598325331410687</v>
      </c>
      <c r="E79" s="115">
        <v>227</v>
      </c>
      <c r="F79" s="114">
        <v>243</v>
      </c>
      <c r="G79" s="114">
        <v>239</v>
      </c>
      <c r="H79" s="114">
        <v>234</v>
      </c>
      <c r="I79" s="140">
        <v>239</v>
      </c>
      <c r="J79" s="115">
        <v>-12</v>
      </c>
      <c r="K79" s="116">
        <v>-5.02092050209205</v>
      </c>
    </row>
    <row r="80" spans="1:11" ht="14.1" customHeight="1" x14ac:dyDescent="0.2">
      <c r="A80" s="306" t="s">
        <v>319</v>
      </c>
      <c r="B80" s="307" t="s">
        <v>320</v>
      </c>
      <c r="C80" s="308"/>
      <c r="D80" s="113">
        <v>1.0651023317547971E-2</v>
      </c>
      <c r="E80" s="115">
        <v>13</v>
      </c>
      <c r="F80" s="114">
        <v>14</v>
      </c>
      <c r="G80" s="114">
        <v>7</v>
      </c>
      <c r="H80" s="114">
        <v>5</v>
      </c>
      <c r="I80" s="140">
        <v>5</v>
      </c>
      <c r="J80" s="115">
        <v>8</v>
      </c>
      <c r="K80" s="116">
        <v>160</v>
      </c>
    </row>
    <row r="81" spans="1:11" ht="14.1" customHeight="1" x14ac:dyDescent="0.2">
      <c r="A81" s="310" t="s">
        <v>321</v>
      </c>
      <c r="B81" s="311" t="s">
        <v>224</v>
      </c>
      <c r="C81" s="312"/>
      <c r="D81" s="125">
        <v>0.54320218919494645</v>
      </c>
      <c r="E81" s="143">
        <v>663</v>
      </c>
      <c r="F81" s="144">
        <v>670</v>
      </c>
      <c r="G81" s="144">
        <v>652</v>
      </c>
      <c r="H81" s="144">
        <v>605</v>
      </c>
      <c r="I81" s="145">
        <v>609</v>
      </c>
      <c r="J81" s="143">
        <v>54</v>
      </c>
      <c r="K81" s="146">
        <v>8.8669950738916263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30599</v>
      </c>
      <c r="E12" s="114">
        <v>31634</v>
      </c>
      <c r="F12" s="114">
        <v>32083</v>
      </c>
      <c r="G12" s="114">
        <v>32226</v>
      </c>
      <c r="H12" s="140">
        <v>31650</v>
      </c>
      <c r="I12" s="115">
        <v>-1051</v>
      </c>
      <c r="J12" s="116">
        <v>-3.3206951026856242</v>
      </c>
      <c r="K12"/>
      <c r="L12"/>
      <c r="M12"/>
      <c r="N12"/>
      <c r="O12"/>
      <c r="P12"/>
    </row>
    <row r="13" spans="1:16" s="110" customFormat="1" ht="14.45" customHeight="1" x14ac:dyDescent="0.2">
      <c r="A13" s="120" t="s">
        <v>105</v>
      </c>
      <c r="B13" s="119" t="s">
        <v>106</v>
      </c>
      <c r="C13" s="113">
        <v>41.161475865224354</v>
      </c>
      <c r="D13" s="115">
        <v>12595</v>
      </c>
      <c r="E13" s="114">
        <v>12871</v>
      </c>
      <c r="F13" s="114">
        <v>13061</v>
      </c>
      <c r="G13" s="114">
        <v>13118</v>
      </c>
      <c r="H13" s="140">
        <v>12834</v>
      </c>
      <c r="I13" s="115">
        <v>-239</v>
      </c>
      <c r="J13" s="116">
        <v>-1.862240922549478</v>
      </c>
      <c r="K13"/>
      <c r="L13"/>
      <c r="M13"/>
      <c r="N13"/>
      <c r="O13"/>
      <c r="P13"/>
    </row>
    <row r="14" spans="1:16" s="110" customFormat="1" ht="14.45" customHeight="1" x14ac:dyDescent="0.2">
      <c r="A14" s="120"/>
      <c r="B14" s="119" t="s">
        <v>107</v>
      </c>
      <c r="C14" s="113">
        <v>58.838524134775646</v>
      </c>
      <c r="D14" s="115">
        <v>18004</v>
      </c>
      <c r="E14" s="114">
        <v>18763</v>
      </c>
      <c r="F14" s="114">
        <v>19022</v>
      </c>
      <c r="G14" s="114">
        <v>19108</v>
      </c>
      <c r="H14" s="140">
        <v>18816</v>
      </c>
      <c r="I14" s="115">
        <v>-812</v>
      </c>
      <c r="J14" s="116">
        <v>-4.3154761904761907</v>
      </c>
      <c r="K14"/>
      <c r="L14"/>
      <c r="M14"/>
      <c r="N14"/>
      <c r="O14"/>
      <c r="P14"/>
    </row>
    <row r="15" spans="1:16" s="110" customFormat="1" ht="14.45" customHeight="1" x14ac:dyDescent="0.2">
      <c r="A15" s="118" t="s">
        <v>105</v>
      </c>
      <c r="B15" s="121" t="s">
        <v>108</v>
      </c>
      <c r="C15" s="113">
        <v>16.72603679858819</v>
      </c>
      <c r="D15" s="115">
        <v>5118</v>
      </c>
      <c r="E15" s="114">
        <v>5360</v>
      </c>
      <c r="F15" s="114">
        <v>5556</v>
      </c>
      <c r="G15" s="114">
        <v>5768</v>
      </c>
      <c r="H15" s="140">
        <v>5424</v>
      </c>
      <c r="I15" s="115">
        <v>-306</v>
      </c>
      <c r="J15" s="116">
        <v>-5.6415929203539825</v>
      </c>
      <c r="K15"/>
      <c r="L15"/>
      <c r="M15"/>
      <c r="N15"/>
      <c r="O15"/>
      <c r="P15"/>
    </row>
    <row r="16" spans="1:16" s="110" customFormat="1" ht="14.45" customHeight="1" x14ac:dyDescent="0.2">
      <c r="A16" s="118"/>
      <c r="B16" s="121" t="s">
        <v>109</v>
      </c>
      <c r="C16" s="113">
        <v>45.119121539919604</v>
      </c>
      <c r="D16" s="115">
        <v>13806</v>
      </c>
      <c r="E16" s="114">
        <v>14446</v>
      </c>
      <c r="F16" s="114">
        <v>14672</v>
      </c>
      <c r="G16" s="114">
        <v>14732</v>
      </c>
      <c r="H16" s="140">
        <v>14668</v>
      </c>
      <c r="I16" s="115">
        <v>-862</v>
      </c>
      <c r="J16" s="116">
        <v>-5.8767384783201528</v>
      </c>
      <c r="K16"/>
      <c r="L16"/>
      <c r="M16"/>
      <c r="N16"/>
      <c r="O16"/>
      <c r="P16"/>
    </row>
    <row r="17" spans="1:16" s="110" customFormat="1" ht="14.45" customHeight="1" x14ac:dyDescent="0.2">
      <c r="A17" s="118"/>
      <c r="B17" s="121" t="s">
        <v>110</v>
      </c>
      <c r="C17" s="113">
        <v>20.311121278473152</v>
      </c>
      <c r="D17" s="115">
        <v>6215</v>
      </c>
      <c r="E17" s="114">
        <v>6316</v>
      </c>
      <c r="F17" s="114">
        <v>6337</v>
      </c>
      <c r="G17" s="114">
        <v>6317</v>
      </c>
      <c r="H17" s="140">
        <v>6261</v>
      </c>
      <c r="I17" s="115">
        <v>-46</v>
      </c>
      <c r="J17" s="116">
        <v>-0.73470691582814251</v>
      </c>
      <c r="K17"/>
      <c r="L17"/>
      <c r="M17"/>
      <c r="N17"/>
      <c r="O17"/>
      <c r="P17"/>
    </row>
    <row r="18" spans="1:16" s="110" customFormat="1" ht="14.45" customHeight="1" x14ac:dyDescent="0.2">
      <c r="A18" s="120"/>
      <c r="B18" s="121" t="s">
        <v>111</v>
      </c>
      <c r="C18" s="113">
        <v>17.843720383019054</v>
      </c>
      <c r="D18" s="115">
        <v>5460</v>
      </c>
      <c r="E18" s="114">
        <v>5512</v>
      </c>
      <c r="F18" s="114">
        <v>5518</v>
      </c>
      <c r="G18" s="114">
        <v>5409</v>
      </c>
      <c r="H18" s="140">
        <v>5297</v>
      </c>
      <c r="I18" s="115">
        <v>163</v>
      </c>
      <c r="J18" s="116">
        <v>3.0772135170851427</v>
      </c>
      <c r="K18"/>
      <c r="L18"/>
      <c r="M18"/>
      <c r="N18"/>
      <c r="O18"/>
      <c r="P18"/>
    </row>
    <row r="19" spans="1:16" s="110" customFormat="1" ht="14.45" customHeight="1" x14ac:dyDescent="0.2">
      <c r="A19" s="120"/>
      <c r="B19" s="121" t="s">
        <v>112</v>
      </c>
      <c r="C19" s="113">
        <v>1.7288146671459852</v>
      </c>
      <c r="D19" s="115">
        <v>529</v>
      </c>
      <c r="E19" s="114">
        <v>528</v>
      </c>
      <c r="F19" s="114">
        <v>560</v>
      </c>
      <c r="G19" s="114">
        <v>476</v>
      </c>
      <c r="H19" s="140">
        <v>447</v>
      </c>
      <c r="I19" s="115">
        <v>82</v>
      </c>
      <c r="J19" s="116">
        <v>18.344519015659955</v>
      </c>
      <c r="K19"/>
      <c r="L19"/>
      <c r="M19"/>
      <c r="N19"/>
      <c r="O19"/>
      <c r="P19"/>
    </row>
    <row r="20" spans="1:16" s="110" customFormat="1" ht="14.45" customHeight="1" x14ac:dyDescent="0.2">
      <c r="A20" s="120" t="s">
        <v>113</v>
      </c>
      <c r="B20" s="119" t="s">
        <v>116</v>
      </c>
      <c r="C20" s="113">
        <v>94.60113075590705</v>
      </c>
      <c r="D20" s="115">
        <v>28947</v>
      </c>
      <c r="E20" s="114">
        <v>29867</v>
      </c>
      <c r="F20" s="114">
        <v>30353</v>
      </c>
      <c r="G20" s="114">
        <v>30488</v>
      </c>
      <c r="H20" s="140">
        <v>29950</v>
      </c>
      <c r="I20" s="115">
        <v>-1003</v>
      </c>
      <c r="J20" s="116">
        <v>-3.348914858096828</v>
      </c>
      <c r="K20"/>
      <c r="L20"/>
      <c r="M20"/>
      <c r="N20"/>
      <c r="O20"/>
      <c r="P20"/>
    </row>
    <row r="21" spans="1:16" s="110" customFormat="1" ht="14.45" customHeight="1" x14ac:dyDescent="0.2">
      <c r="A21" s="123"/>
      <c r="B21" s="124" t="s">
        <v>117</v>
      </c>
      <c r="C21" s="125">
        <v>5.2420013725938759</v>
      </c>
      <c r="D21" s="143">
        <v>1604</v>
      </c>
      <c r="E21" s="144">
        <v>1718</v>
      </c>
      <c r="F21" s="144">
        <v>1688</v>
      </c>
      <c r="G21" s="144">
        <v>1687</v>
      </c>
      <c r="H21" s="145">
        <v>1643</v>
      </c>
      <c r="I21" s="143">
        <v>-39</v>
      </c>
      <c r="J21" s="146">
        <v>-2.3737066342057211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31552</v>
      </c>
      <c r="E56" s="114">
        <v>32671</v>
      </c>
      <c r="F56" s="114">
        <v>33071</v>
      </c>
      <c r="G56" s="114">
        <v>33117</v>
      </c>
      <c r="H56" s="140">
        <v>32399</v>
      </c>
      <c r="I56" s="115">
        <v>-847</v>
      </c>
      <c r="J56" s="116">
        <v>-2.6142782184635327</v>
      </c>
      <c r="K56"/>
      <c r="L56"/>
      <c r="M56"/>
      <c r="N56"/>
      <c r="O56"/>
      <c r="P56"/>
    </row>
    <row r="57" spans="1:16" s="110" customFormat="1" ht="14.45" customHeight="1" x14ac:dyDescent="0.2">
      <c r="A57" s="120" t="s">
        <v>105</v>
      </c>
      <c r="B57" s="119" t="s">
        <v>106</v>
      </c>
      <c r="C57" s="113">
        <v>41.100405679513187</v>
      </c>
      <c r="D57" s="115">
        <v>12968</v>
      </c>
      <c r="E57" s="114">
        <v>13284</v>
      </c>
      <c r="F57" s="114">
        <v>13426</v>
      </c>
      <c r="G57" s="114">
        <v>13374</v>
      </c>
      <c r="H57" s="140">
        <v>13071</v>
      </c>
      <c r="I57" s="115">
        <v>-103</v>
      </c>
      <c r="J57" s="116">
        <v>-0.78800397827251167</v>
      </c>
    </row>
    <row r="58" spans="1:16" s="110" customFormat="1" ht="14.45" customHeight="1" x14ac:dyDescent="0.2">
      <c r="A58" s="120"/>
      <c r="B58" s="119" t="s">
        <v>107</v>
      </c>
      <c r="C58" s="113">
        <v>58.899594320486813</v>
      </c>
      <c r="D58" s="115">
        <v>18584</v>
      </c>
      <c r="E58" s="114">
        <v>19387</v>
      </c>
      <c r="F58" s="114">
        <v>19645</v>
      </c>
      <c r="G58" s="114">
        <v>19743</v>
      </c>
      <c r="H58" s="140">
        <v>19328</v>
      </c>
      <c r="I58" s="115">
        <v>-744</v>
      </c>
      <c r="J58" s="116">
        <v>-3.8493377483443707</v>
      </c>
    </row>
    <row r="59" spans="1:16" s="110" customFormat="1" ht="14.45" customHeight="1" x14ac:dyDescent="0.2">
      <c r="A59" s="118" t="s">
        <v>105</v>
      </c>
      <c r="B59" s="121" t="s">
        <v>108</v>
      </c>
      <c r="C59" s="113">
        <v>17.700938133874239</v>
      </c>
      <c r="D59" s="115">
        <v>5585</v>
      </c>
      <c r="E59" s="114">
        <v>5903</v>
      </c>
      <c r="F59" s="114">
        <v>6061</v>
      </c>
      <c r="G59" s="114">
        <v>6226</v>
      </c>
      <c r="H59" s="140">
        <v>5802</v>
      </c>
      <c r="I59" s="115">
        <v>-217</v>
      </c>
      <c r="J59" s="116">
        <v>-3.7400896242674939</v>
      </c>
    </row>
    <row r="60" spans="1:16" s="110" customFormat="1" ht="14.45" customHeight="1" x14ac:dyDescent="0.2">
      <c r="A60" s="118"/>
      <c r="B60" s="121" t="s">
        <v>109</v>
      </c>
      <c r="C60" s="113">
        <v>44.846602434077077</v>
      </c>
      <c r="D60" s="115">
        <v>14150</v>
      </c>
      <c r="E60" s="114">
        <v>14758</v>
      </c>
      <c r="F60" s="114">
        <v>14959</v>
      </c>
      <c r="G60" s="114">
        <v>15022</v>
      </c>
      <c r="H60" s="140">
        <v>14940</v>
      </c>
      <c r="I60" s="115">
        <v>-790</v>
      </c>
      <c r="J60" s="116">
        <v>-5.2878179384203481</v>
      </c>
    </row>
    <row r="61" spans="1:16" s="110" customFormat="1" ht="14.45" customHeight="1" x14ac:dyDescent="0.2">
      <c r="A61" s="118"/>
      <c r="B61" s="121" t="s">
        <v>110</v>
      </c>
      <c r="C61" s="113">
        <v>20.264959432048681</v>
      </c>
      <c r="D61" s="115">
        <v>6394</v>
      </c>
      <c r="E61" s="114">
        <v>6490</v>
      </c>
      <c r="F61" s="114">
        <v>6501</v>
      </c>
      <c r="G61" s="114">
        <v>6435</v>
      </c>
      <c r="H61" s="140">
        <v>6368</v>
      </c>
      <c r="I61" s="115">
        <v>26</v>
      </c>
      <c r="J61" s="116">
        <v>0.40829145728643218</v>
      </c>
    </row>
    <row r="62" spans="1:16" s="110" customFormat="1" ht="14.45" customHeight="1" x14ac:dyDescent="0.2">
      <c r="A62" s="120"/>
      <c r="B62" s="121" t="s">
        <v>111</v>
      </c>
      <c r="C62" s="113">
        <v>17.1875</v>
      </c>
      <c r="D62" s="115">
        <v>5423</v>
      </c>
      <c r="E62" s="114">
        <v>5520</v>
      </c>
      <c r="F62" s="114">
        <v>5550</v>
      </c>
      <c r="G62" s="114">
        <v>5434</v>
      </c>
      <c r="H62" s="140">
        <v>5289</v>
      </c>
      <c r="I62" s="115">
        <v>134</v>
      </c>
      <c r="J62" s="116">
        <v>2.5335602193231233</v>
      </c>
    </row>
    <row r="63" spans="1:16" s="110" customFormat="1" ht="14.45" customHeight="1" x14ac:dyDescent="0.2">
      <c r="A63" s="120"/>
      <c r="B63" s="121" t="s">
        <v>112</v>
      </c>
      <c r="C63" s="113">
        <v>1.6163793103448276</v>
      </c>
      <c r="D63" s="115">
        <v>510</v>
      </c>
      <c r="E63" s="114">
        <v>536</v>
      </c>
      <c r="F63" s="114">
        <v>570</v>
      </c>
      <c r="G63" s="114">
        <v>473</v>
      </c>
      <c r="H63" s="140">
        <v>430</v>
      </c>
      <c r="I63" s="115">
        <v>80</v>
      </c>
      <c r="J63" s="116">
        <v>18.604651162790699</v>
      </c>
    </row>
    <row r="64" spans="1:16" s="110" customFormat="1" ht="14.45" customHeight="1" x14ac:dyDescent="0.2">
      <c r="A64" s="120" t="s">
        <v>113</v>
      </c>
      <c r="B64" s="119" t="s">
        <v>116</v>
      </c>
      <c r="C64" s="113">
        <v>94.944852941176464</v>
      </c>
      <c r="D64" s="115">
        <v>29957</v>
      </c>
      <c r="E64" s="114">
        <v>30958</v>
      </c>
      <c r="F64" s="114">
        <v>31385</v>
      </c>
      <c r="G64" s="114">
        <v>31451</v>
      </c>
      <c r="H64" s="140">
        <v>30782</v>
      </c>
      <c r="I64" s="115">
        <v>-825</v>
      </c>
      <c r="J64" s="116">
        <v>-2.6801377428367226</v>
      </c>
    </row>
    <row r="65" spans="1:10" s="110" customFormat="1" ht="14.45" customHeight="1" x14ac:dyDescent="0.2">
      <c r="A65" s="123"/>
      <c r="B65" s="124" t="s">
        <v>117</v>
      </c>
      <c r="C65" s="125">
        <v>4.9156947261663282</v>
      </c>
      <c r="D65" s="143">
        <v>1551</v>
      </c>
      <c r="E65" s="144">
        <v>1665</v>
      </c>
      <c r="F65" s="144">
        <v>1643</v>
      </c>
      <c r="G65" s="144">
        <v>1615</v>
      </c>
      <c r="H65" s="145">
        <v>1566</v>
      </c>
      <c r="I65" s="143">
        <v>-15</v>
      </c>
      <c r="J65" s="146">
        <v>-0.95785440613026818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30599</v>
      </c>
      <c r="G11" s="114">
        <v>31634</v>
      </c>
      <c r="H11" s="114">
        <v>32083</v>
      </c>
      <c r="I11" s="114">
        <v>32226</v>
      </c>
      <c r="J11" s="140">
        <v>31650</v>
      </c>
      <c r="K11" s="114">
        <v>-1051</v>
      </c>
      <c r="L11" s="116">
        <v>-3.3206951026856242</v>
      </c>
    </row>
    <row r="12" spans="1:17" s="110" customFormat="1" ht="24" customHeight="1" x14ac:dyDescent="0.2">
      <c r="A12" s="604" t="s">
        <v>185</v>
      </c>
      <c r="B12" s="605"/>
      <c r="C12" s="605"/>
      <c r="D12" s="606"/>
      <c r="E12" s="113">
        <v>41.161475865224354</v>
      </c>
      <c r="F12" s="115">
        <v>12595</v>
      </c>
      <c r="G12" s="114">
        <v>12871</v>
      </c>
      <c r="H12" s="114">
        <v>13061</v>
      </c>
      <c r="I12" s="114">
        <v>13118</v>
      </c>
      <c r="J12" s="140">
        <v>12834</v>
      </c>
      <c r="K12" s="114">
        <v>-239</v>
      </c>
      <c r="L12" s="116">
        <v>-1.862240922549478</v>
      </c>
    </row>
    <row r="13" spans="1:17" s="110" customFormat="1" ht="15" customHeight="1" x14ac:dyDescent="0.2">
      <c r="A13" s="120"/>
      <c r="B13" s="612" t="s">
        <v>107</v>
      </c>
      <c r="C13" s="612"/>
      <c r="E13" s="113">
        <v>58.838524134775646</v>
      </c>
      <c r="F13" s="115">
        <v>18004</v>
      </c>
      <c r="G13" s="114">
        <v>18763</v>
      </c>
      <c r="H13" s="114">
        <v>19022</v>
      </c>
      <c r="I13" s="114">
        <v>19108</v>
      </c>
      <c r="J13" s="140">
        <v>18816</v>
      </c>
      <c r="K13" s="114">
        <v>-812</v>
      </c>
      <c r="L13" s="116">
        <v>-4.3154761904761907</v>
      </c>
    </row>
    <row r="14" spans="1:17" s="110" customFormat="1" ht="22.5" customHeight="1" x14ac:dyDescent="0.2">
      <c r="A14" s="604" t="s">
        <v>186</v>
      </c>
      <c r="B14" s="605"/>
      <c r="C14" s="605"/>
      <c r="D14" s="606"/>
      <c r="E14" s="113">
        <v>16.72603679858819</v>
      </c>
      <c r="F14" s="115">
        <v>5118</v>
      </c>
      <c r="G14" s="114">
        <v>5360</v>
      </c>
      <c r="H14" s="114">
        <v>5556</v>
      </c>
      <c r="I14" s="114">
        <v>5768</v>
      </c>
      <c r="J14" s="140">
        <v>5424</v>
      </c>
      <c r="K14" s="114">
        <v>-306</v>
      </c>
      <c r="L14" s="116">
        <v>-5.6415929203539825</v>
      </c>
    </row>
    <row r="15" spans="1:17" s="110" customFormat="1" ht="15" customHeight="1" x14ac:dyDescent="0.2">
      <c r="A15" s="120"/>
      <c r="B15" s="119"/>
      <c r="C15" s="258" t="s">
        <v>106</v>
      </c>
      <c r="E15" s="113">
        <v>48.534583821805391</v>
      </c>
      <c r="F15" s="115">
        <v>2484</v>
      </c>
      <c r="G15" s="114">
        <v>2538</v>
      </c>
      <c r="H15" s="114">
        <v>2616</v>
      </c>
      <c r="I15" s="114">
        <v>2708</v>
      </c>
      <c r="J15" s="140">
        <v>2534</v>
      </c>
      <c r="K15" s="114">
        <v>-50</v>
      </c>
      <c r="L15" s="116">
        <v>-1.9731649565903711</v>
      </c>
    </row>
    <row r="16" spans="1:17" s="110" customFormat="1" ht="15" customHeight="1" x14ac:dyDescent="0.2">
      <c r="A16" s="120"/>
      <c r="B16" s="119"/>
      <c r="C16" s="258" t="s">
        <v>107</v>
      </c>
      <c r="E16" s="113">
        <v>51.465416178194609</v>
      </c>
      <c r="F16" s="115">
        <v>2634</v>
      </c>
      <c r="G16" s="114">
        <v>2822</v>
      </c>
      <c r="H16" s="114">
        <v>2940</v>
      </c>
      <c r="I16" s="114">
        <v>3060</v>
      </c>
      <c r="J16" s="140">
        <v>2890</v>
      </c>
      <c r="K16" s="114">
        <v>-256</v>
      </c>
      <c r="L16" s="116">
        <v>-8.8581314878892741</v>
      </c>
    </row>
    <row r="17" spans="1:12" s="110" customFormat="1" ht="15" customHeight="1" x14ac:dyDescent="0.2">
      <c r="A17" s="120"/>
      <c r="B17" s="121" t="s">
        <v>109</v>
      </c>
      <c r="C17" s="258"/>
      <c r="E17" s="113">
        <v>45.119121539919604</v>
      </c>
      <c r="F17" s="115">
        <v>13806</v>
      </c>
      <c r="G17" s="114">
        <v>14446</v>
      </c>
      <c r="H17" s="114">
        <v>14672</v>
      </c>
      <c r="I17" s="114">
        <v>14732</v>
      </c>
      <c r="J17" s="140">
        <v>14668</v>
      </c>
      <c r="K17" s="114">
        <v>-862</v>
      </c>
      <c r="L17" s="116">
        <v>-5.8767384783201528</v>
      </c>
    </row>
    <row r="18" spans="1:12" s="110" customFormat="1" ht="15" customHeight="1" x14ac:dyDescent="0.2">
      <c r="A18" s="120"/>
      <c r="B18" s="119"/>
      <c r="C18" s="258" t="s">
        <v>106</v>
      </c>
      <c r="E18" s="113">
        <v>34.622627842966828</v>
      </c>
      <c r="F18" s="115">
        <v>4780</v>
      </c>
      <c r="G18" s="114">
        <v>4962</v>
      </c>
      <c r="H18" s="114">
        <v>5019</v>
      </c>
      <c r="I18" s="114">
        <v>5013</v>
      </c>
      <c r="J18" s="140">
        <v>4966</v>
      </c>
      <c r="K18" s="114">
        <v>-186</v>
      </c>
      <c r="L18" s="116">
        <v>-3.7454691904953683</v>
      </c>
    </row>
    <row r="19" spans="1:12" s="110" customFormat="1" ht="15" customHeight="1" x14ac:dyDescent="0.2">
      <c r="A19" s="120"/>
      <c r="B19" s="119"/>
      <c r="C19" s="258" t="s">
        <v>107</v>
      </c>
      <c r="E19" s="113">
        <v>65.377372157033179</v>
      </c>
      <c r="F19" s="115">
        <v>9026</v>
      </c>
      <c r="G19" s="114">
        <v>9484</v>
      </c>
      <c r="H19" s="114">
        <v>9653</v>
      </c>
      <c r="I19" s="114">
        <v>9719</v>
      </c>
      <c r="J19" s="140">
        <v>9702</v>
      </c>
      <c r="K19" s="114">
        <v>-676</v>
      </c>
      <c r="L19" s="116">
        <v>-6.9676355390641103</v>
      </c>
    </row>
    <row r="20" spans="1:12" s="110" customFormat="1" ht="15" customHeight="1" x14ac:dyDescent="0.2">
      <c r="A20" s="120"/>
      <c r="B20" s="121" t="s">
        <v>110</v>
      </c>
      <c r="C20" s="258"/>
      <c r="E20" s="113">
        <v>20.311121278473152</v>
      </c>
      <c r="F20" s="115">
        <v>6215</v>
      </c>
      <c r="G20" s="114">
        <v>6316</v>
      </c>
      <c r="H20" s="114">
        <v>6337</v>
      </c>
      <c r="I20" s="114">
        <v>6317</v>
      </c>
      <c r="J20" s="140">
        <v>6261</v>
      </c>
      <c r="K20" s="114">
        <v>-46</v>
      </c>
      <c r="L20" s="116">
        <v>-0.73470691582814251</v>
      </c>
    </row>
    <row r="21" spans="1:12" s="110" customFormat="1" ht="15" customHeight="1" x14ac:dyDescent="0.2">
      <c r="A21" s="120"/>
      <c r="B21" s="119"/>
      <c r="C21" s="258" t="s">
        <v>106</v>
      </c>
      <c r="E21" s="113">
        <v>36.009654062751409</v>
      </c>
      <c r="F21" s="115">
        <v>2238</v>
      </c>
      <c r="G21" s="114">
        <v>2257</v>
      </c>
      <c r="H21" s="114">
        <v>2278</v>
      </c>
      <c r="I21" s="114">
        <v>2310</v>
      </c>
      <c r="J21" s="140">
        <v>2294</v>
      </c>
      <c r="K21" s="114">
        <v>-56</v>
      </c>
      <c r="L21" s="116">
        <v>-2.4411508282476024</v>
      </c>
    </row>
    <row r="22" spans="1:12" s="110" customFormat="1" ht="15" customHeight="1" x14ac:dyDescent="0.2">
      <c r="A22" s="120"/>
      <c r="B22" s="119"/>
      <c r="C22" s="258" t="s">
        <v>107</v>
      </c>
      <c r="E22" s="113">
        <v>63.990345937248591</v>
      </c>
      <c r="F22" s="115">
        <v>3977</v>
      </c>
      <c r="G22" s="114">
        <v>4059</v>
      </c>
      <c r="H22" s="114">
        <v>4059</v>
      </c>
      <c r="I22" s="114">
        <v>4007</v>
      </c>
      <c r="J22" s="140">
        <v>3967</v>
      </c>
      <c r="K22" s="114">
        <v>10</v>
      </c>
      <c r="L22" s="116">
        <v>0.25207965717166625</v>
      </c>
    </row>
    <row r="23" spans="1:12" s="110" customFormat="1" ht="15" customHeight="1" x14ac:dyDescent="0.2">
      <c r="A23" s="120"/>
      <c r="B23" s="121" t="s">
        <v>111</v>
      </c>
      <c r="C23" s="258"/>
      <c r="E23" s="113">
        <v>17.843720383019054</v>
      </c>
      <c r="F23" s="115">
        <v>5460</v>
      </c>
      <c r="G23" s="114">
        <v>5512</v>
      </c>
      <c r="H23" s="114">
        <v>5518</v>
      </c>
      <c r="I23" s="114">
        <v>5409</v>
      </c>
      <c r="J23" s="140">
        <v>5297</v>
      </c>
      <c r="K23" s="114">
        <v>163</v>
      </c>
      <c r="L23" s="116">
        <v>3.0772135170851427</v>
      </c>
    </row>
    <row r="24" spans="1:12" s="110" customFormat="1" ht="15" customHeight="1" x14ac:dyDescent="0.2">
      <c r="A24" s="120"/>
      <c r="B24" s="119"/>
      <c r="C24" s="258" t="s">
        <v>106</v>
      </c>
      <c r="E24" s="113">
        <v>56.64835164835165</v>
      </c>
      <c r="F24" s="115">
        <v>3093</v>
      </c>
      <c r="G24" s="114">
        <v>3114</v>
      </c>
      <c r="H24" s="114">
        <v>3148</v>
      </c>
      <c r="I24" s="114">
        <v>3087</v>
      </c>
      <c r="J24" s="140">
        <v>3040</v>
      </c>
      <c r="K24" s="114">
        <v>53</v>
      </c>
      <c r="L24" s="116">
        <v>1.743421052631579</v>
      </c>
    </row>
    <row r="25" spans="1:12" s="110" customFormat="1" ht="15" customHeight="1" x14ac:dyDescent="0.2">
      <c r="A25" s="120"/>
      <c r="B25" s="119"/>
      <c r="C25" s="258" t="s">
        <v>107</v>
      </c>
      <c r="E25" s="113">
        <v>43.35164835164835</v>
      </c>
      <c r="F25" s="115">
        <v>2367</v>
      </c>
      <c r="G25" s="114">
        <v>2398</v>
      </c>
      <c r="H25" s="114">
        <v>2370</v>
      </c>
      <c r="I25" s="114">
        <v>2322</v>
      </c>
      <c r="J25" s="140">
        <v>2257</v>
      </c>
      <c r="K25" s="114">
        <v>110</v>
      </c>
      <c r="L25" s="116">
        <v>4.873726185201595</v>
      </c>
    </row>
    <row r="26" spans="1:12" s="110" customFormat="1" ht="15" customHeight="1" x14ac:dyDescent="0.2">
      <c r="A26" s="120"/>
      <c r="C26" s="121" t="s">
        <v>187</v>
      </c>
      <c r="D26" s="110" t="s">
        <v>188</v>
      </c>
      <c r="E26" s="113">
        <v>1.7288146671459852</v>
      </c>
      <c r="F26" s="115">
        <v>529</v>
      </c>
      <c r="G26" s="114">
        <v>528</v>
      </c>
      <c r="H26" s="114">
        <v>560</v>
      </c>
      <c r="I26" s="114">
        <v>476</v>
      </c>
      <c r="J26" s="140">
        <v>447</v>
      </c>
      <c r="K26" s="114">
        <v>82</v>
      </c>
      <c r="L26" s="116">
        <v>18.344519015659955</v>
      </c>
    </row>
    <row r="27" spans="1:12" s="110" customFormat="1" ht="15" customHeight="1" x14ac:dyDescent="0.2">
      <c r="A27" s="120"/>
      <c r="B27" s="119"/>
      <c r="D27" s="259" t="s">
        <v>106</v>
      </c>
      <c r="E27" s="113">
        <v>48.015122873345938</v>
      </c>
      <c r="F27" s="115">
        <v>254</v>
      </c>
      <c r="G27" s="114">
        <v>259</v>
      </c>
      <c r="H27" s="114">
        <v>286</v>
      </c>
      <c r="I27" s="114">
        <v>241</v>
      </c>
      <c r="J27" s="140">
        <v>237</v>
      </c>
      <c r="K27" s="114">
        <v>17</v>
      </c>
      <c r="L27" s="116">
        <v>7.1729957805907176</v>
      </c>
    </row>
    <row r="28" spans="1:12" s="110" customFormat="1" ht="15" customHeight="1" x14ac:dyDescent="0.2">
      <c r="A28" s="120"/>
      <c r="B28" s="119"/>
      <c r="D28" s="259" t="s">
        <v>107</v>
      </c>
      <c r="E28" s="113">
        <v>51.984877126654062</v>
      </c>
      <c r="F28" s="115">
        <v>275</v>
      </c>
      <c r="G28" s="114">
        <v>269</v>
      </c>
      <c r="H28" s="114">
        <v>274</v>
      </c>
      <c r="I28" s="114">
        <v>235</v>
      </c>
      <c r="J28" s="140">
        <v>210</v>
      </c>
      <c r="K28" s="114">
        <v>65</v>
      </c>
      <c r="L28" s="116">
        <v>30.952380952380953</v>
      </c>
    </row>
    <row r="29" spans="1:12" s="110" customFormat="1" ht="24" customHeight="1" x14ac:dyDescent="0.2">
      <c r="A29" s="604" t="s">
        <v>189</v>
      </c>
      <c r="B29" s="605"/>
      <c r="C29" s="605"/>
      <c r="D29" s="606"/>
      <c r="E29" s="113">
        <v>94.60113075590705</v>
      </c>
      <c r="F29" s="115">
        <v>28947</v>
      </c>
      <c r="G29" s="114">
        <v>29867</v>
      </c>
      <c r="H29" s="114">
        <v>30353</v>
      </c>
      <c r="I29" s="114">
        <v>30488</v>
      </c>
      <c r="J29" s="140">
        <v>29950</v>
      </c>
      <c r="K29" s="114">
        <v>-1003</v>
      </c>
      <c r="L29" s="116">
        <v>-3.348914858096828</v>
      </c>
    </row>
    <row r="30" spans="1:12" s="110" customFormat="1" ht="15" customHeight="1" x14ac:dyDescent="0.2">
      <c r="A30" s="120"/>
      <c r="B30" s="119"/>
      <c r="C30" s="258" t="s">
        <v>106</v>
      </c>
      <c r="E30" s="113">
        <v>40.864338273396207</v>
      </c>
      <c r="F30" s="115">
        <v>11829</v>
      </c>
      <c r="G30" s="114">
        <v>12025</v>
      </c>
      <c r="H30" s="114">
        <v>12232</v>
      </c>
      <c r="I30" s="114">
        <v>12276</v>
      </c>
      <c r="J30" s="140">
        <v>12020</v>
      </c>
      <c r="K30" s="114">
        <v>-191</v>
      </c>
      <c r="L30" s="116">
        <v>-1.5890183028286189</v>
      </c>
    </row>
    <row r="31" spans="1:12" s="110" customFormat="1" ht="15" customHeight="1" x14ac:dyDescent="0.2">
      <c r="A31" s="120"/>
      <c r="B31" s="119"/>
      <c r="C31" s="258" t="s">
        <v>107</v>
      </c>
      <c r="E31" s="113">
        <v>59.135661726603793</v>
      </c>
      <c r="F31" s="115">
        <v>17118</v>
      </c>
      <c r="G31" s="114">
        <v>17842</v>
      </c>
      <c r="H31" s="114">
        <v>18121</v>
      </c>
      <c r="I31" s="114">
        <v>18212</v>
      </c>
      <c r="J31" s="140">
        <v>17930</v>
      </c>
      <c r="K31" s="114">
        <v>-812</v>
      </c>
      <c r="L31" s="116">
        <v>-4.5287228109313995</v>
      </c>
    </row>
    <row r="32" spans="1:12" s="110" customFormat="1" ht="15" customHeight="1" x14ac:dyDescent="0.2">
      <c r="A32" s="120"/>
      <c r="B32" s="119" t="s">
        <v>117</v>
      </c>
      <c r="C32" s="258"/>
      <c r="E32" s="113">
        <v>5.2420013725938759</v>
      </c>
      <c r="F32" s="114">
        <v>1604</v>
      </c>
      <c r="G32" s="114">
        <v>1718</v>
      </c>
      <c r="H32" s="114">
        <v>1688</v>
      </c>
      <c r="I32" s="114">
        <v>1687</v>
      </c>
      <c r="J32" s="140">
        <v>1643</v>
      </c>
      <c r="K32" s="114">
        <v>-39</v>
      </c>
      <c r="L32" s="116">
        <v>-2.3737066342057211</v>
      </c>
    </row>
    <row r="33" spans="1:12" s="110" customFormat="1" ht="15" customHeight="1" x14ac:dyDescent="0.2">
      <c r="A33" s="120"/>
      <c r="B33" s="119"/>
      <c r="C33" s="258" t="s">
        <v>106</v>
      </c>
      <c r="E33" s="113">
        <v>47.007481296758108</v>
      </c>
      <c r="F33" s="114">
        <v>754</v>
      </c>
      <c r="G33" s="114">
        <v>830</v>
      </c>
      <c r="H33" s="114">
        <v>814</v>
      </c>
      <c r="I33" s="114">
        <v>825</v>
      </c>
      <c r="J33" s="140">
        <v>793</v>
      </c>
      <c r="K33" s="114">
        <v>-39</v>
      </c>
      <c r="L33" s="116">
        <v>-4.918032786885246</v>
      </c>
    </row>
    <row r="34" spans="1:12" s="110" customFormat="1" ht="15" customHeight="1" x14ac:dyDescent="0.2">
      <c r="A34" s="120"/>
      <c r="B34" s="119"/>
      <c r="C34" s="258" t="s">
        <v>107</v>
      </c>
      <c r="E34" s="113">
        <v>52.992518703241892</v>
      </c>
      <c r="F34" s="114">
        <v>850</v>
      </c>
      <c r="G34" s="114">
        <v>888</v>
      </c>
      <c r="H34" s="114">
        <v>874</v>
      </c>
      <c r="I34" s="114">
        <v>862</v>
      </c>
      <c r="J34" s="140">
        <v>850</v>
      </c>
      <c r="K34" s="114">
        <v>0</v>
      </c>
      <c r="L34" s="116">
        <v>0</v>
      </c>
    </row>
    <row r="35" spans="1:12" s="110" customFormat="1" ht="24" customHeight="1" x14ac:dyDescent="0.2">
      <c r="A35" s="604" t="s">
        <v>192</v>
      </c>
      <c r="B35" s="605"/>
      <c r="C35" s="605"/>
      <c r="D35" s="606"/>
      <c r="E35" s="113">
        <v>18.53655348213994</v>
      </c>
      <c r="F35" s="114">
        <v>5672</v>
      </c>
      <c r="G35" s="114">
        <v>5914</v>
      </c>
      <c r="H35" s="114">
        <v>6079</v>
      </c>
      <c r="I35" s="114">
        <v>6322</v>
      </c>
      <c r="J35" s="114">
        <v>6007</v>
      </c>
      <c r="K35" s="318">
        <v>-335</v>
      </c>
      <c r="L35" s="319">
        <v>-5.576827035125687</v>
      </c>
    </row>
    <row r="36" spans="1:12" s="110" customFormat="1" ht="15" customHeight="1" x14ac:dyDescent="0.2">
      <c r="A36" s="120"/>
      <c r="B36" s="119"/>
      <c r="C36" s="258" t="s">
        <v>106</v>
      </c>
      <c r="E36" s="113">
        <v>42.436530324400564</v>
      </c>
      <c r="F36" s="114">
        <v>2407</v>
      </c>
      <c r="G36" s="114">
        <v>2507</v>
      </c>
      <c r="H36" s="114">
        <v>2571</v>
      </c>
      <c r="I36" s="114">
        <v>2691</v>
      </c>
      <c r="J36" s="114">
        <v>2509</v>
      </c>
      <c r="K36" s="318">
        <v>-102</v>
      </c>
      <c r="L36" s="116">
        <v>-4.0653646871263449</v>
      </c>
    </row>
    <row r="37" spans="1:12" s="110" customFormat="1" ht="15" customHeight="1" x14ac:dyDescent="0.2">
      <c r="A37" s="120"/>
      <c r="B37" s="119"/>
      <c r="C37" s="258" t="s">
        <v>107</v>
      </c>
      <c r="E37" s="113">
        <v>57.563469675599436</v>
      </c>
      <c r="F37" s="114">
        <v>3265</v>
      </c>
      <c r="G37" s="114">
        <v>3407</v>
      </c>
      <c r="H37" s="114">
        <v>3508</v>
      </c>
      <c r="I37" s="114">
        <v>3631</v>
      </c>
      <c r="J37" s="140">
        <v>3498</v>
      </c>
      <c r="K37" s="114">
        <v>-233</v>
      </c>
      <c r="L37" s="116">
        <v>-6.6609491137793029</v>
      </c>
    </row>
    <row r="38" spans="1:12" s="110" customFormat="1" ht="15" customHeight="1" x14ac:dyDescent="0.2">
      <c r="A38" s="120"/>
      <c r="B38" s="119" t="s">
        <v>329</v>
      </c>
      <c r="C38" s="258"/>
      <c r="E38" s="113">
        <v>56.106408706166867</v>
      </c>
      <c r="F38" s="114">
        <v>17168</v>
      </c>
      <c r="G38" s="114">
        <v>17565</v>
      </c>
      <c r="H38" s="114">
        <v>17729</v>
      </c>
      <c r="I38" s="114">
        <v>17582</v>
      </c>
      <c r="J38" s="140">
        <v>17390</v>
      </c>
      <c r="K38" s="114">
        <v>-222</v>
      </c>
      <c r="L38" s="116">
        <v>-1.2765957446808511</v>
      </c>
    </row>
    <row r="39" spans="1:12" s="110" customFormat="1" ht="15" customHeight="1" x14ac:dyDescent="0.2">
      <c r="A39" s="120"/>
      <c r="B39" s="119"/>
      <c r="C39" s="258" t="s">
        <v>106</v>
      </c>
      <c r="E39" s="113">
        <v>40.220177073625351</v>
      </c>
      <c r="F39" s="115">
        <v>6905</v>
      </c>
      <c r="G39" s="114">
        <v>6986</v>
      </c>
      <c r="H39" s="114">
        <v>7040</v>
      </c>
      <c r="I39" s="114">
        <v>6950</v>
      </c>
      <c r="J39" s="140">
        <v>6891</v>
      </c>
      <c r="K39" s="114">
        <v>14</v>
      </c>
      <c r="L39" s="116">
        <v>0.20316354665505731</v>
      </c>
    </row>
    <row r="40" spans="1:12" s="110" customFormat="1" ht="15" customHeight="1" x14ac:dyDescent="0.2">
      <c r="A40" s="120"/>
      <c r="B40" s="119"/>
      <c r="C40" s="258" t="s">
        <v>107</v>
      </c>
      <c r="E40" s="113">
        <v>59.779822926374649</v>
      </c>
      <c r="F40" s="115">
        <v>10263</v>
      </c>
      <c r="G40" s="114">
        <v>10579</v>
      </c>
      <c r="H40" s="114">
        <v>10689</v>
      </c>
      <c r="I40" s="114">
        <v>10632</v>
      </c>
      <c r="J40" s="140">
        <v>10499</v>
      </c>
      <c r="K40" s="114">
        <v>-236</v>
      </c>
      <c r="L40" s="116">
        <v>-2.2478331269644727</v>
      </c>
    </row>
    <row r="41" spans="1:12" s="110" customFormat="1" ht="15" customHeight="1" x14ac:dyDescent="0.2">
      <c r="A41" s="120"/>
      <c r="B41" s="320" t="s">
        <v>517</v>
      </c>
      <c r="C41" s="258"/>
      <c r="E41" s="113">
        <v>6.248570214712899</v>
      </c>
      <c r="F41" s="115">
        <v>1912</v>
      </c>
      <c r="G41" s="114">
        <v>1968</v>
      </c>
      <c r="H41" s="114">
        <v>1983</v>
      </c>
      <c r="I41" s="114">
        <v>1970</v>
      </c>
      <c r="J41" s="140">
        <v>1896</v>
      </c>
      <c r="K41" s="114">
        <v>16</v>
      </c>
      <c r="L41" s="116">
        <v>0.84388185654008441</v>
      </c>
    </row>
    <row r="42" spans="1:12" s="110" customFormat="1" ht="15" customHeight="1" x14ac:dyDescent="0.2">
      <c r="A42" s="120"/>
      <c r="B42" s="119"/>
      <c r="C42" s="268" t="s">
        <v>106</v>
      </c>
      <c r="D42" s="182"/>
      <c r="E42" s="113">
        <v>45.65899581589958</v>
      </c>
      <c r="F42" s="115">
        <v>873</v>
      </c>
      <c r="G42" s="114">
        <v>886</v>
      </c>
      <c r="H42" s="114">
        <v>887</v>
      </c>
      <c r="I42" s="114">
        <v>885</v>
      </c>
      <c r="J42" s="140">
        <v>845</v>
      </c>
      <c r="K42" s="114">
        <v>28</v>
      </c>
      <c r="L42" s="116">
        <v>3.3136094674556213</v>
      </c>
    </row>
    <row r="43" spans="1:12" s="110" customFormat="1" ht="15" customHeight="1" x14ac:dyDescent="0.2">
      <c r="A43" s="120"/>
      <c r="B43" s="119"/>
      <c r="C43" s="268" t="s">
        <v>107</v>
      </c>
      <c r="D43" s="182"/>
      <c r="E43" s="113">
        <v>54.34100418410042</v>
      </c>
      <c r="F43" s="115">
        <v>1039</v>
      </c>
      <c r="G43" s="114">
        <v>1082</v>
      </c>
      <c r="H43" s="114">
        <v>1096</v>
      </c>
      <c r="I43" s="114">
        <v>1085</v>
      </c>
      <c r="J43" s="140">
        <v>1051</v>
      </c>
      <c r="K43" s="114">
        <v>-12</v>
      </c>
      <c r="L43" s="116">
        <v>-1.1417697431018079</v>
      </c>
    </row>
    <row r="44" spans="1:12" s="110" customFormat="1" ht="15" customHeight="1" x14ac:dyDescent="0.2">
      <c r="A44" s="120"/>
      <c r="B44" s="119" t="s">
        <v>205</v>
      </c>
      <c r="C44" s="268"/>
      <c r="D44" s="182"/>
      <c r="E44" s="113">
        <v>19.108467596980294</v>
      </c>
      <c r="F44" s="115">
        <v>5847</v>
      </c>
      <c r="G44" s="114">
        <v>6187</v>
      </c>
      <c r="H44" s="114">
        <v>6292</v>
      </c>
      <c r="I44" s="114">
        <v>6352</v>
      </c>
      <c r="J44" s="140">
        <v>6357</v>
      </c>
      <c r="K44" s="114">
        <v>-510</v>
      </c>
      <c r="L44" s="116">
        <v>-8.0226521944313358</v>
      </c>
    </row>
    <row r="45" spans="1:12" s="110" customFormat="1" ht="15" customHeight="1" x14ac:dyDescent="0.2">
      <c r="A45" s="120"/>
      <c r="B45" s="119"/>
      <c r="C45" s="268" t="s">
        <v>106</v>
      </c>
      <c r="D45" s="182"/>
      <c r="E45" s="113">
        <v>41.217718488113562</v>
      </c>
      <c r="F45" s="115">
        <v>2410</v>
      </c>
      <c r="G45" s="114">
        <v>2492</v>
      </c>
      <c r="H45" s="114">
        <v>2563</v>
      </c>
      <c r="I45" s="114">
        <v>2592</v>
      </c>
      <c r="J45" s="140">
        <v>2589</v>
      </c>
      <c r="K45" s="114">
        <v>-179</v>
      </c>
      <c r="L45" s="116">
        <v>-6.9138663576670529</v>
      </c>
    </row>
    <row r="46" spans="1:12" s="110" customFormat="1" ht="15" customHeight="1" x14ac:dyDescent="0.2">
      <c r="A46" s="123"/>
      <c r="B46" s="124"/>
      <c r="C46" s="260" t="s">
        <v>107</v>
      </c>
      <c r="D46" s="261"/>
      <c r="E46" s="125">
        <v>58.782281511886438</v>
      </c>
      <c r="F46" s="143">
        <v>3437</v>
      </c>
      <c r="G46" s="144">
        <v>3695</v>
      </c>
      <c r="H46" s="144">
        <v>3729</v>
      </c>
      <c r="I46" s="144">
        <v>3760</v>
      </c>
      <c r="J46" s="145">
        <v>3768</v>
      </c>
      <c r="K46" s="144">
        <v>-331</v>
      </c>
      <c r="L46" s="146">
        <v>-8.7845010615711256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30599</v>
      </c>
      <c r="E11" s="114">
        <v>31634</v>
      </c>
      <c r="F11" s="114">
        <v>32083</v>
      </c>
      <c r="G11" s="114">
        <v>32226</v>
      </c>
      <c r="H11" s="140">
        <v>31650</v>
      </c>
      <c r="I11" s="115">
        <v>-1051</v>
      </c>
      <c r="J11" s="116">
        <v>-3.3206951026856242</v>
      </c>
    </row>
    <row r="12" spans="1:15" s="110" customFormat="1" ht="24.95" customHeight="1" x14ac:dyDescent="0.2">
      <c r="A12" s="193" t="s">
        <v>132</v>
      </c>
      <c r="B12" s="194" t="s">
        <v>133</v>
      </c>
      <c r="C12" s="113">
        <v>3.7811693192587992</v>
      </c>
      <c r="D12" s="115">
        <v>1157</v>
      </c>
      <c r="E12" s="114">
        <v>1136</v>
      </c>
      <c r="F12" s="114">
        <v>1184</v>
      </c>
      <c r="G12" s="114">
        <v>1159</v>
      </c>
      <c r="H12" s="140">
        <v>1090</v>
      </c>
      <c r="I12" s="115">
        <v>67</v>
      </c>
      <c r="J12" s="116">
        <v>6.1467889908256881</v>
      </c>
    </row>
    <row r="13" spans="1:15" s="110" customFormat="1" ht="24.95" customHeight="1" x14ac:dyDescent="0.2">
      <c r="A13" s="193" t="s">
        <v>134</v>
      </c>
      <c r="B13" s="199" t="s">
        <v>214</v>
      </c>
      <c r="C13" s="113">
        <v>0.84970097061995487</v>
      </c>
      <c r="D13" s="115">
        <v>260</v>
      </c>
      <c r="E13" s="114">
        <v>252</v>
      </c>
      <c r="F13" s="114">
        <v>274</v>
      </c>
      <c r="G13" s="114">
        <v>271</v>
      </c>
      <c r="H13" s="140">
        <v>258</v>
      </c>
      <c r="I13" s="115">
        <v>2</v>
      </c>
      <c r="J13" s="116">
        <v>0.77519379844961245</v>
      </c>
    </row>
    <row r="14" spans="1:15" s="287" customFormat="1" ht="24.95" customHeight="1" x14ac:dyDescent="0.2">
      <c r="A14" s="193" t="s">
        <v>215</v>
      </c>
      <c r="B14" s="199" t="s">
        <v>137</v>
      </c>
      <c r="C14" s="113">
        <v>5.2321971306251838</v>
      </c>
      <c r="D14" s="115">
        <v>1601</v>
      </c>
      <c r="E14" s="114">
        <v>1663</v>
      </c>
      <c r="F14" s="114">
        <v>1669</v>
      </c>
      <c r="G14" s="114">
        <v>1654</v>
      </c>
      <c r="H14" s="140">
        <v>1629</v>
      </c>
      <c r="I14" s="115">
        <v>-28</v>
      </c>
      <c r="J14" s="116">
        <v>-1.7188459177409454</v>
      </c>
      <c r="K14" s="110"/>
      <c r="L14" s="110"/>
      <c r="M14" s="110"/>
      <c r="N14" s="110"/>
      <c r="O14" s="110"/>
    </row>
    <row r="15" spans="1:15" s="110" customFormat="1" ht="24.95" customHeight="1" x14ac:dyDescent="0.2">
      <c r="A15" s="193" t="s">
        <v>216</v>
      </c>
      <c r="B15" s="199" t="s">
        <v>217</v>
      </c>
      <c r="C15" s="113">
        <v>2.4412562502042552</v>
      </c>
      <c r="D15" s="115">
        <v>747</v>
      </c>
      <c r="E15" s="114">
        <v>802</v>
      </c>
      <c r="F15" s="114">
        <v>801</v>
      </c>
      <c r="G15" s="114">
        <v>794</v>
      </c>
      <c r="H15" s="140">
        <v>778</v>
      </c>
      <c r="I15" s="115">
        <v>-31</v>
      </c>
      <c r="J15" s="116">
        <v>-3.9845758354755785</v>
      </c>
    </row>
    <row r="16" spans="1:15" s="287" customFormat="1" ht="24.95" customHeight="1" x14ac:dyDescent="0.2">
      <c r="A16" s="193" t="s">
        <v>218</v>
      </c>
      <c r="B16" s="199" t="s">
        <v>141</v>
      </c>
      <c r="C16" s="113">
        <v>2.2059544429556524</v>
      </c>
      <c r="D16" s="115">
        <v>675</v>
      </c>
      <c r="E16" s="114">
        <v>673</v>
      </c>
      <c r="F16" s="114">
        <v>675</v>
      </c>
      <c r="G16" s="114">
        <v>673</v>
      </c>
      <c r="H16" s="140">
        <v>674</v>
      </c>
      <c r="I16" s="115">
        <v>1</v>
      </c>
      <c r="J16" s="116">
        <v>0.14836795252225518</v>
      </c>
      <c r="K16" s="110"/>
      <c r="L16" s="110"/>
      <c r="M16" s="110"/>
      <c r="N16" s="110"/>
      <c r="O16" s="110"/>
    </row>
    <row r="17" spans="1:15" s="110" customFormat="1" ht="24.95" customHeight="1" x14ac:dyDescent="0.2">
      <c r="A17" s="193" t="s">
        <v>142</v>
      </c>
      <c r="B17" s="199" t="s">
        <v>220</v>
      </c>
      <c r="C17" s="113">
        <v>0.58498643746527668</v>
      </c>
      <c r="D17" s="115">
        <v>179</v>
      </c>
      <c r="E17" s="114">
        <v>188</v>
      </c>
      <c r="F17" s="114">
        <v>193</v>
      </c>
      <c r="G17" s="114">
        <v>187</v>
      </c>
      <c r="H17" s="140">
        <v>177</v>
      </c>
      <c r="I17" s="115">
        <v>2</v>
      </c>
      <c r="J17" s="116">
        <v>1.1299435028248588</v>
      </c>
    </row>
    <row r="18" spans="1:15" s="287" customFormat="1" ht="24.95" customHeight="1" x14ac:dyDescent="0.2">
      <c r="A18" s="201" t="s">
        <v>144</v>
      </c>
      <c r="B18" s="202" t="s">
        <v>145</v>
      </c>
      <c r="C18" s="113">
        <v>4.3400111114742312</v>
      </c>
      <c r="D18" s="115">
        <v>1328</v>
      </c>
      <c r="E18" s="114">
        <v>1379</v>
      </c>
      <c r="F18" s="114">
        <v>1392</v>
      </c>
      <c r="G18" s="114">
        <v>1382</v>
      </c>
      <c r="H18" s="140">
        <v>1408</v>
      </c>
      <c r="I18" s="115">
        <v>-80</v>
      </c>
      <c r="J18" s="116">
        <v>-5.6818181818181817</v>
      </c>
      <c r="K18" s="110"/>
      <c r="L18" s="110"/>
      <c r="M18" s="110"/>
      <c r="N18" s="110"/>
      <c r="O18" s="110"/>
    </row>
    <row r="19" spans="1:15" s="110" customFormat="1" ht="24.95" customHeight="1" x14ac:dyDescent="0.2">
      <c r="A19" s="193" t="s">
        <v>146</v>
      </c>
      <c r="B19" s="199" t="s">
        <v>147</v>
      </c>
      <c r="C19" s="113">
        <v>17.925422399424818</v>
      </c>
      <c r="D19" s="115">
        <v>5485</v>
      </c>
      <c r="E19" s="114">
        <v>5614</v>
      </c>
      <c r="F19" s="114">
        <v>5604</v>
      </c>
      <c r="G19" s="114">
        <v>5679</v>
      </c>
      <c r="H19" s="140">
        <v>5592</v>
      </c>
      <c r="I19" s="115">
        <v>-107</v>
      </c>
      <c r="J19" s="116">
        <v>-1.9134477825464951</v>
      </c>
    </row>
    <row r="20" spans="1:15" s="287" customFormat="1" ht="24.95" customHeight="1" x14ac:dyDescent="0.2">
      <c r="A20" s="193" t="s">
        <v>148</v>
      </c>
      <c r="B20" s="199" t="s">
        <v>149</v>
      </c>
      <c r="C20" s="113">
        <v>6.8564332167717899</v>
      </c>
      <c r="D20" s="115">
        <v>2098</v>
      </c>
      <c r="E20" s="114">
        <v>2157</v>
      </c>
      <c r="F20" s="114">
        <v>2174</v>
      </c>
      <c r="G20" s="114">
        <v>2193</v>
      </c>
      <c r="H20" s="140">
        <v>2223</v>
      </c>
      <c r="I20" s="115">
        <v>-125</v>
      </c>
      <c r="J20" s="116">
        <v>-5.6230319388214127</v>
      </c>
      <c r="K20" s="110"/>
      <c r="L20" s="110"/>
      <c r="M20" s="110"/>
      <c r="N20" s="110"/>
      <c r="O20" s="110"/>
    </row>
    <row r="21" spans="1:15" s="110" customFormat="1" ht="24.95" customHeight="1" x14ac:dyDescent="0.2">
      <c r="A21" s="201" t="s">
        <v>150</v>
      </c>
      <c r="B21" s="202" t="s">
        <v>151</v>
      </c>
      <c r="C21" s="113">
        <v>11.79123500767999</v>
      </c>
      <c r="D21" s="115">
        <v>3608</v>
      </c>
      <c r="E21" s="114">
        <v>4142</v>
      </c>
      <c r="F21" s="114">
        <v>4400</v>
      </c>
      <c r="G21" s="114">
        <v>4430</v>
      </c>
      <c r="H21" s="140">
        <v>4239</v>
      </c>
      <c r="I21" s="115">
        <v>-631</v>
      </c>
      <c r="J21" s="116">
        <v>-14.885586223165841</v>
      </c>
    </row>
    <row r="22" spans="1:15" s="110" customFormat="1" ht="24.95" customHeight="1" x14ac:dyDescent="0.2">
      <c r="A22" s="201" t="s">
        <v>152</v>
      </c>
      <c r="B22" s="199" t="s">
        <v>153</v>
      </c>
      <c r="C22" s="113">
        <v>2.2353671688617274</v>
      </c>
      <c r="D22" s="115">
        <v>684</v>
      </c>
      <c r="E22" s="114">
        <v>688</v>
      </c>
      <c r="F22" s="114">
        <v>693</v>
      </c>
      <c r="G22" s="114">
        <v>678</v>
      </c>
      <c r="H22" s="140">
        <v>672</v>
      </c>
      <c r="I22" s="115">
        <v>12</v>
      </c>
      <c r="J22" s="116">
        <v>1.7857142857142858</v>
      </c>
    </row>
    <row r="23" spans="1:15" s="110" customFormat="1" ht="24.95" customHeight="1" x14ac:dyDescent="0.2">
      <c r="A23" s="193" t="s">
        <v>154</v>
      </c>
      <c r="B23" s="199" t="s">
        <v>155</v>
      </c>
      <c r="C23" s="113">
        <v>1.0653942939311742</v>
      </c>
      <c r="D23" s="115">
        <v>326</v>
      </c>
      <c r="E23" s="114">
        <v>334</v>
      </c>
      <c r="F23" s="114">
        <v>339</v>
      </c>
      <c r="G23" s="114">
        <v>338</v>
      </c>
      <c r="H23" s="140">
        <v>333</v>
      </c>
      <c r="I23" s="115">
        <v>-7</v>
      </c>
      <c r="J23" s="116">
        <v>-2.1021021021021022</v>
      </c>
    </row>
    <row r="24" spans="1:15" s="110" customFormat="1" ht="24.95" customHeight="1" x14ac:dyDescent="0.2">
      <c r="A24" s="193" t="s">
        <v>156</v>
      </c>
      <c r="B24" s="199" t="s">
        <v>221</v>
      </c>
      <c r="C24" s="113">
        <v>7.8662701395470442</v>
      </c>
      <c r="D24" s="115">
        <v>2407</v>
      </c>
      <c r="E24" s="114">
        <v>2437</v>
      </c>
      <c r="F24" s="114">
        <v>2472</v>
      </c>
      <c r="G24" s="114">
        <v>2374</v>
      </c>
      <c r="H24" s="140">
        <v>2360</v>
      </c>
      <c r="I24" s="115">
        <v>47</v>
      </c>
      <c r="J24" s="116">
        <v>1.9915254237288136</v>
      </c>
    </row>
    <row r="25" spans="1:15" s="110" customFormat="1" ht="24.95" customHeight="1" x14ac:dyDescent="0.2">
      <c r="A25" s="193" t="s">
        <v>222</v>
      </c>
      <c r="B25" s="204" t="s">
        <v>159</v>
      </c>
      <c r="C25" s="113">
        <v>8.0688911402333403</v>
      </c>
      <c r="D25" s="115">
        <v>2469</v>
      </c>
      <c r="E25" s="114">
        <v>2411</v>
      </c>
      <c r="F25" s="114">
        <v>2459</v>
      </c>
      <c r="G25" s="114">
        <v>2444</v>
      </c>
      <c r="H25" s="140">
        <v>2411</v>
      </c>
      <c r="I25" s="115">
        <v>58</v>
      </c>
      <c r="J25" s="116">
        <v>2.4056408129406885</v>
      </c>
    </row>
    <row r="26" spans="1:15" s="110" customFormat="1" ht="24.95" customHeight="1" x14ac:dyDescent="0.2">
      <c r="A26" s="201">
        <v>782.78300000000002</v>
      </c>
      <c r="B26" s="203" t="s">
        <v>160</v>
      </c>
      <c r="C26" s="113">
        <v>0.25491029118598646</v>
      </c>
      <c r="D26" s="115">
        <v>78</v>
      </c>
      <c r="E26" s="114">
        <v>80</v>
      </c>
      <c r="F26" s="114">
        <v>80</v>
      </c>
      <c r="G26" s="114">
        <v>71</v>
      </c>
      <c r="H26" s="140">
        <v>75</v>
      </c>
      <c r="I26" s="115">
        <v>3</v>
      </c>
      <c r="J26" s="116">
        <v>4</v>
      </c>
    </row>
    <row r="27" spans="1:15" s="110" customFormat="1" ht="24.95" customHeight="1" x14ac:dyDescent="0.2">
      <c r="A27" s="193" t="s">
        <v>161</v>
      </c>
      <c r="B27" s="199" t="s">
        <v>162</v>
      </c>
      <c r="C27" s="113">
        <v>2.4772051374227915</v>
      </c>
      <c r="D27" s="115">
        <v>758</v>
      </c>
      <c r="E27" s="114">
        <v>739</v>
      </c>
      <c r="F27" s="114">
        <v>769</v>
      </c>
      <c r="G27" s="114">
        <v>782</v>
      </c>
      <c r="H27" s="140">
        <v>749</v>
      </c>
      <c r="I27" s="115">
        <v>9</v>
      </c>
      <c r="J27" s="116">
        <v>1.2016021361815754</v>
      </c>
    </row>
    <row r="28" spans="1:15" s="110" customFormat="1" ht="24.95" customHeight="1" x14ac:dyDescent="0.2">
      <c r="A28" s="193" t="s">
        <v>163</v>
      </c>
      <c r="B28" s="199" t="s">
        <v>164</v>
      </c>
      <c r="C28" s="113">
        <v>2.1536651524559627</v>
      </c>
      <c r="D28" s="115">
        <v>659</v>
      </c>
      <c r="E28" s="114">
        <v>664</v>
      </c>
      <c r="F28" s="114">
        <v>652</v>
      </c>
      <c r="G28" s="114">
        <v>672</v>
      </c>
      <c r="H28" s="140">
        <v>675</v>
      </c>
      <c r="I28" s="115">
        <v>-16</v>
      </c>
      <c r="J28" s="116">
        <v>-2.3703703703703702</v>
      </c>
    </row>
    <row r="29" spans="1:15" s="110" customFormat="1" ht="24.95" customHeight="1" x14ac:dyDescent="0.2">
      <c r="A29" s="193">
        <v>86</v>
      </c>
      <c r="B29" s="199" t="s">
        <v>165</v>
      </c>
      <c r="C29" s="113">
        <v>6.3760253603058921</v>
      </c>
      <c r="D29" s="115">
        <v>1951</v>
      </c>
      <c r="E29" s="114">
        <v>1987</v>
      </c>
      <c r="F29" s="114">
        <v>1978</v>
      </c>
      <c r="G29" s="114">
        <v>1951</v>
      </c>
      <c r="H29" s="140">
        <v>1957</v>
      </c>
      <c r="I29" s="115">
        <v>-6</v>
      </c>
      <c r="J29" s="116">
        <v>-0.30659172202350538</v>
      </c>
    </row>
    <row r="30" spans="1:15" s="110" customFormat="1" ht="24.95" customHeight="1" x14ac:dyDescent="0.2">
      <c r="A30" s="193">
        <v>87.88</v>
      </c>
      <c r="B30" s="204" t="s">
        <v>166</v>
      </c>
      <c r="C30" s="113">
        <v>5.4871074218111699</v>
      </c>
      <c r="D30" s="115">
        <v>1679</v>
      </c>
      <c r="E30" s="114">
        <v>1689</v>
      </c>
      <c r="F30" s="114">
        <v>1660</v>
      </c>
      <c r="G30" s="114">
        <v>1780</v>
      </c>
      <c r="H30" s="140">
        <v>1793</v>
      </c>
      <c r="I30" s="115">
        <v>-114</v>
      </c>
      <c r="J30" s="116">
        <v>-6.3580591187953148</v>
      </c>
    </row>
    <row r="31" spans="1:15" s="110" customFormat="1" ht="24.95" customHeight="1" x14ac:dyDescent="0.2">
      <c r="A31" s="193" t="s">
        <v>167</v>
      </c>
      <c r="B31" s="199" t="s">
        <v>168</v>
      </c>
      <c r="C31" s="113">
        <v>13.235726657733913</v>
      </c>
      <c r="D31" s="115">
        <v>4050</v>
      </c>
      <c r="E31" s="114">
        <v>4259</v>
      </c>
      <c r="F31" s="114">
        <v>4282</v>
      </c>
      <c r="G31" s="114">
        <v>4366</v>
      </c>
      <c r="H31" s="140">
        <v>4184</v>
      </c>
      <c r="I31" s="115">
        <v>-134</v>
      </c>
      <c r="J31" s="116">
        <v>-3.2026768642447419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3.7811693192587992</v>
      </c>
      <c r="D34" s="115">
        <v>1157</v>
      </c>
      <c r="E34" s="114">
        <v>1136</v>
      </c>
      <c r="F34" s="114">
        <v>1184</v>
      </c>
      <c r="G34" s="114">
        <v>1159</v>
      </c>
      <c r="H34" s="140">
        <v>1090</v>
      </c>
      <c r="I34" s="115">
        <v>67</v>
      </c>
      <c r="J34" s="116">
        <v>6.1467889908256881</v>
      </c>
    </row>
    <row r="35" spans="1:10" s="110" customFormat="1" ht="24.95" customHeight="1" x14ac:dyDescent="0.2">
      <c r="A35" s="292" t="s">
        <v>171</v>
      </c>
      <c r="B35" s="293" t="s">
        <v>172</v>
      </c>
      <c r="C35" s="113">
        <v>10.42190921271937</v>
      </c>
      <c r="D35" s="115">
        <v>3189</v>
      </c>
      <c r="E35" s="114">
        <v>3294</v>
      </c>
      <c r="F35" s="114">
        <v>3335</v>
      </c>
      <c r="G35" s="114">
        <v>3307</v>
      </c>
      <c r="H35" s="140">
        <v>3295</v>
      </c>
      <c r="I35" s="115">
        <v>-106</v>
      </c>
      <c r="J35" s="116">
        <v>-3.2169954476479514</v>
      </c>
    </row>
    <row r="36" spans="1:10" s="110" customFormat="1" ht="24.95" customHeight="1" x14ac:dyDescent="0.2">
      <c r="A36" s="294" t="s">
        <v>173</v>
      </c>
      <c r="B36" s="295" t="s">
        <v>174</v>
      </c>
      <c r="C36" s="125">
        <v>85.793653387365595</v>
      </c>
      <c r="D36" s="143">
        <v>26252</v>
      </c>
      <c r="E36" s="144">
        <v>27201</v>
      </c>
      <c r="F36" s="144">
        <v>27562</v>
      </c>
      <c r="G36" s="144">
        <v>27758</v>
      </c>
      <c r="H36" s="145">
        <v>27263</v>
      </c>
      <c r="I36" s="143">
        <v>-1011</v>
      </c>
      <c r="J36" s="146">
        <v>-3.7083226350731762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30599</v>
      </c>
      <c r="F11" s="264">
        <v>31634</v>
      </c>
      <c r="G11" s="264">
        <v>32083</v>
      </c>
      <c r="H11" s="264">
        <v>32226</v>
      </c>
      <c r="I11" s="265">
        <v>31650</v>
      </c>
      <c r="J11" s="263">
        <v>-1051</v>
      </c>
      <c r="K11" s="266">
        <v>-3.3206951026856242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44.017778358769895</v>
      </c>
      <c r="E13" s="115">
        <v>13469</v>
      </c>
      <c r="F13" s="114">
        <v>13844</v>
      </c>
      <c r="G13" s="114">
        <v>14164</v>
      </c>
      <c r="H13" s="114">
        <v>14252</v>
      </c>
      <c r="I13" s="140">
        <v>13934</v>
      </c>
      <c r="J13" s="115">
        <v>-465</v>
      </c>
      <c r="K13" s="116">
        <v>-3.3371609013922781</v>
      </c>
    </row>
    <row r="14" spans="1:15" ht="15.95" customHeight="1" x14ac:dyDescent="0.2">
      <c r="A14" s="306" t="s">
        <v>230</v>
      </c>
      <c r="B14" s="307"/>
      <c r="C14" s="308"/>
      <c r="D14" s="113">
        <v>42.177848949312072</v>
      </c>
      <c r="E14" s="115">
        <v>12906</v>
      </c>
      <c r="F14" s="114">
        <v>13429</v>
      </c>
      <c r="G14" s="114">
        <v>13545</v>
      </c>
      <c r="H14" s="114">
        <v>13638</v>
      </c>
      <c r="I14" s="140">
        <v>13443</v>
      </c>
      <c r="J14" s="115">
        <v>-537</v>
      </c>
      <c r="K14" s="116">
        <v>-3.9946440526668154</v>
      </c>
    </row>
    <row r="15" spans="1:15" ht="15.95" customHeight="1" x14ac:dyDescent="0.2">
      <c r="A15" s="306" t="s">
        <v>231</v>
      </c>
      <c r="B15" s="307"/>
      <c r="C15" s="308"/>
      <c r="D15" s="113">
        <v>5.1308866302820357</v>
      </c>
      <c r="E15" s="115">
        <v>1570</v>
      </c>
      <c r="F15" s="114">
        <v>1623</v>
      </c>
      <c r="G15" s="114">
        <v>1627</v>
      </c>
      <c r="H15" s="114">
        <v>1558</v>
      </c>
      <c r="I15" s="140">
        <v>1577</v>
      </c>
      <c r="J15" s="115">
        <v>-7</v>
      </c>
      <c r="K15" s="116">
        <v>-0.44388078630310718</v>
      </c>
    </row>
    <row r="16" spans="1:15" ht="15.95" customHeight="1" x14ac:dyDescent="0.2">
      <c r="A16" s="306" t="s">
        <v>232</v>
      </c>
      <c r="B16" s="307"/>
      <c r="C16" s="308"/>
      <c r="D16" s="113">
        <v>3.1471616719500637</v>
      </c>
      <c r="E16" s="115">
        <v>963</v>
      </c>
      <c r="F16" s="114">
        <v>987</v>
      </c>
      <c r="G16" s="114">
        <v>1011</v>
      </c>
      <c r="H16" s="114">
        <v>993</v>
      </c>
      <c r="I16" s="140">
        <v>977</v>
      </c>
      <c r="J16" s="115">
        <v>-14</v>
      </c>
      <c r="K16" s="116">
        <v>-1.4329580348004094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3.3955358018235891</v>
      </c>
      <c r="E18" s="115">
        <v>1039</v>
      </c>
      <c r="F18" s="114">
        <v>1008</v>
      </c>
      <c r="G18" s="114">
        <v>1051</v>
      </c>
      <c r="H18" s="114">
        <v>1023</v>
      </c>
      <c r="I18" s="140">
        <v>959</v>
      </c>
      <c r="J18" s="115">
        <v>80</v>
      </c>
      <c r="K18" s="116">
        <v>8.342022940563087</v>
      </c>
    </row>
    <row r="19" spans="1:11" ht="14.1" customHeight="1" x14ac:dyDescent="0.2">
      <c r="A19" s="306" t="s">
        <v>235</v>
      </c>
      <c r="B19" s="307" t="s">
        <v>236</v>
      </c>
      <c r="C19" s="308"/>
      <c r="D19" s="113">
        <v>2.6798261381090884</v>
      </c>
      <c r="E19" s="115">
        <v>820</v>
      </c>
      <c r="F19" s="114">
        <v>811</v>
      </c>
      <c r="G19" s="114">
        <v>863</v>
      </c>
      <c r="H19" s="114">
        <v>831</v>
      </c>
      <c r="I19" s="140">
        <v>782</v>
      </c>
      <c r="J19" s="115">
        <v>38</v>
      </c>
      <c r="K19" s="116">
        <v>4.859335038363171</v>
      </c>
    </row>
    <row r="20" spans="1:11" ht="14.1" customHeight="1" x14ac:dyDescent="0.2">
      <c r="A20" s="306">
        <v>12</v>
      </c>
      <c r="B20" s="307" t="s">
        <v>237</v>
      </c>
      <c r="C20" s="308"/>
      <c r="D20" s="113">
        <v>1.3987385208666949</v>
      </c>
      <c r="E20" s="115">
        <v>428</v>
      </c>
      <c r="F20" s="114">
        <v>466</v>
      </c>
      <c r="G20" s="114">
        <v>470</v>
      </c>
      <c r="H20" s="114">
        <v>478</v>
      </c>
      <c r="I20" s="140">
        <v>449</v>
      </c>
      <c r="J20" s="115">
        <v>-21</v>
      </c>
      <c r="K20" s="116">
        <v>-4.6770601336302899</v>
      </c>
    </row>
    <row r="21" spans="1:11" ht="14.1" customHeight="1" x14ac:dyDescent="0.2">
      <c r="A21" s="306">
        <v>21</v>
      </c>
      <c r="B21" s="307" t="s">
        <v>238</v>
      </c>
      <c r="C21" s="308"/>
      <c r="D21" s="113">
        <v>0.14379554887414622</v>
      </c>
      <c r="E21" s="115">
        <v>44</v>
      </c>
      <c r="F21" s="114">
        <v>45</v>
      </c>
      <c r="G21" s="114">
        <v>45</v>
      </c>
      <c r="H21" s="114">
        <v>48</v>
      </c>
      <c r="I21" s="140">
        <v>51</v>
      </c>
      <c r="J21" s="115">
        <v>-7</v>
      </c>
      <c r="K21" s="116">
        <v>-13.725490196078431</v>
      </c>
    </row>
    <row r="22" spans="1:11" ht="14.1" customHeight="1" x14ac:dyDescent="0.2">
      <c r="A22" s="306">
        <v>22</v>
      </c>
      <c r="B22" s="307" t="s">
        <v>239</v>
      </c>
      <c r="C22" s="308"/>
      <c r="D22" s="113">
        <v>0.37909735612274909</v>
      </c>
      <c r="E22" s="115">
        <v>116</v>
      </c>
      <c r="F22" s="114">
        <v>115</v>
      </c>
      <c r="G22" s="114">
        <v>114</v>
      </c>
      <c r="H22" s="114">
        <v>125</v>
      </c>
      <c r="I22" s="140">
        <v>123</v>
      </c>
      <c r="J22" s="115">
        <v>-7</v>
      </c>
      <c r="K22" s="116">
        <v>-5.691056910569106</v>
      </c>
    </row>
    <row r="23" spans="1:11" ht="14.1" customHeight="1" x14ac:dyDescent="0.2">
      <c r="A23" s="306">
        <v>23</v>
      </c>
      <c r="B23" s="307" t="s">
        <v>240</v>
      </c>
      <c r="C23" s="308"/>
      <c r="D23" s="113">
        <v>0.24510604921729467</v>
      </c>
      <c r="E23" s="115">
        <v>75</v>
      </c>
      <c r="F23" s="114">
        <v>81</v>
      </c>
      <c r="G23" s="114">
        <v>74</v>
      </c>
      <c r="H23" s="114">
        <v>75</v>
      </c>
      <c r="I23" s="140">
        <v>89</v>
      </c>
      <c r="J23" s="115">
        <v>-14</v>
      </c>
      <c r="K23" s="116">
        <v>-15.730337078651685</v>
      </c>
    </row>
    <row r="24" spans="1:11" ht="14.1" customHeight="1" x14ac:dyDescent="0.2">
      <c r="A24" s="306">
        <v>24</v>
      </c>
      <c r="B24" s="307" t="s">
        <v>241</v>
      </c>
      <c r="C24" s="308"/>
      <c r="D24" s="113">
        <v>0.42485048530997743</v>
      </c>
      <c r="E24" s="115">
        <v>130</v>
      </c>
      <c r="F24" s="114">
        <v>137</v>
      </c>
      <c r="G24" s="114">
        <v>135</v>
      </c>
      <c r="H24" s="114">
        <v>143</v>
      </c>
      <c r="I24" s="140">
        <v>151</v>
      </c>
      <c r="J24" s="115">
        <v>-21</v>
      </c>
      <c r="K24" s="116">
        <v>-13.907284768211921</v>
      </c>
    </row>
    <row r="25" spans="1:11" ht="14.1" customHeight="1" x14ac:dyDescent="0.2">
      <c r="A25" s="306">
        <v>25</v>
      </c>
      <c r="B25" s="307" t="s">
        <v>242</v>
      </c>
      <c r="C25" s="308"/>
      <c r="D25" s="113">
        <v>1.0131050034314848</v>
      </c>
      <c r="E25" s="115">
        <v>310</v>
      </c>
      <c r="F25" s="114">
        <v>318</v>
      </c>
      <c r="G25" s="114">
        <v>338</v>
      </c>
      <c r="H25" s="114">
        <v>338</v>
      </c>
      <c r="I25" s="140">
        <v>351</v>
      </c>
      <c r="J25" s="115">
        <v>-41</v>
      </c>
      <c r="K25" s="116">
        <v>-11.680911680911681</v>
      </c>
    </row>
    <row r="26" spans="1:11" ht="14.1" customHeight="1" x14ac:dyDescent="0.2">
      <c r="A26" s="306">
        <v>26</v>
      </c>
      <c r="B26" s="307" t="s">
        <v>243</v>
      </c>
      <c r="C26" s="308"/>
      <c r="D26" s="113">
        <v>0.67649269583973337</v>
      </c>
      <c r="E26" s="115">
        <v>207</v>
      </c>
      <c r="F26" s="114">
        <v>202</v>
      </c>
      <c r="G26" s="114">
        <v>207</v>
      </c>
      <c r="H26" s="114">
        <v>216</v>
      </c>
      <c r="I26" s="140">
        <v>220</v>
      </c>
      <c r="J26" s="115">
        <v>-13</v>
      </c>
      <c r="K26" s="116">
        <v>-5.9090909090909092</v>
      </c>
    </row>
    <row r="27" spans="1:11" ht="14.1" customHeight="1" x14ac:dyDescent="0.2">
      <c r="A27" s="306">
        <v>27</v>
      </c>
      <c r="B27" s="307" t="s">
        <v>244</v>
      </c>
      <c r="C27" s="308"/>
      <c r="D27" s="113">
        <v>0.32027190431059838</v>
      </c>
      <c r="E27" s="115">
        <v>98</v>
      </c>
      <c r="F27" s="114">
        <v>104</v>
      </c>
      <c r="G27" s="114">
        <v>107</v>
      </c>
      <c r="H27" s="114">
        <v>103</v>
      </c>
      <c r="I27" s="140">
        <v>104</v>
      </c>
      <c r="J27" s="115">
        <v>-6</v>
      </c>
      <c r="K27" s="116">
        <v>-5.7692307692307692</v>
      </c>
    </row>
    <row r="28" spans="1:11" ht="14.1" customHeight="1" x14ac:dyDescent="0.2">
      <c r="A28" s="306">
        <v>28</v>
      </c>
      <c r="B28" s="307" t="s">
        <v>245</v>
      </c>
      <c r="C28" s="308"/>
      <c r="D28" s="113">
        <v>0.26144645249844767</v>
      </c>
      <c r="E28" s="115">
        <v>80</v>
      </c>
      <c r="F28" s="114">
        <v>73</v>
      </c>
      <c r="G28" s="114">
        <v>71</v>
      </c>
      <c r="H28" s="114">
        <v>74</v>
      </c>
      <c r="I28" s="140">
        <v>79</v>
      </c>
      <c r="J28" s="115">
        <v>1</v>
      </c>
      <c r="K28" s="116">
        <v>1.2658227848101267</v>
      </c>
    </row>
    <row r="29" spans="1:11" ht="14.1" customHeight="1" x14ac:dyDescent="0.2">
      <c r="A29" s="306">
        <v>29</v>
      </c>
      <c r="B29" s="307" t="s">
        <v>246</v>
      </c>
      <c r="C29" s="308"/>
      <c r="D29" s="113">
        <v>2.9445406712637667</v>
      </c>
      <c r="E29" s="115">
        <v>901</v>
      </c>
      <c r="F29" s="114">
        <v>1030</v>
      </c>
      <c r="G29" s="114">
        <v>1060</v>
      </c>
      <c r="H29" s="114">
        <v>1063</v>
      </c>
      <c r="I29" s="140">
        <v>1104</v>
      </c>
      <c r="J29" s="115">
        <v>-203</v>
      </c>
      <c r="K29" s="116">
        <v>-18.387681159420289</v>
      </c>
    </row>
    <row r="30" spans="1:11" ht="14.1" customHeight="1" x14ac:dyDescent="0.2">
      <c r="A30" s="306" t="s">
        <v>247</v>
      </c>
      <c r="B30" s="307" t="s">
        <v>248</v>
      </c>
      <c r="C30" s="308"/>
      <c r="D30" s="113">
        <v>0.2941272590607536</v>
      </c>
      <c r="E30" s="115">
        <v>90</v>
      </c>
      <c r="F30" s="114">
        <v>102</v>
      </c>
      <c r="G30" s="114">
        <v>108</v>
      </c>
      <c r="H30" s="114">
        <v>103</v>
      </c>
      <c r="I30" s="140">
        <v>97</v>
      </c>
      <c r="J30" s="115">
        <v>-7</v>
      </c>
      <c r="K30" s="116">
        <v>-7.2164948453608249</v>
      </c>
    </row>
    <row r="31" spans="1:11" ht="14.1" customHeight="1" x14ac:dyDescent="0.2">
      <c r="A31" s="306" t="s">
        <v>249</v>
      </c>
      <c r="B31" s="307" t="s">
        <v>250</v>
      </c>
      <c r="C31" s="308"/>
      <c r="D31" s="113">
        <v>2.6373410895780909</v>
      </c>
      <c r="E31" s="115">
        <v>807</v>
      </c>
      <c r="F31" s="114">
        <v>923</v>
      </c>
      <c r="G31" s="114">
        <v>947</v>
      </c>
      <c r="H31" s="114">
        <v>955</v>
      </c>
      <c r="I31" s="140">
        <v>1003</v>
      </c>
      <c r="J31" s="115">
        <v>-196</v>
      </c>
      <c r="K31" s="116">
        <v>-19.541375872382851</v>
      </c>
    </row>
    <row r="32" spans="1:11" ht="14.1" customHeight="1" x14ac:dyDescent="0.2">
      <c r="A32" s="306">
        <v>31</v>
      </c>
      <c r="B32" s="307" t="s">
        <v>251</v>
      </c>
      <c r="C32" s="308"/>
      <c r="D32" s="113">
        <v>0.19935292003006636</v>
      </c>
      <c r="E32" s="115">
        <v>61</v>
      </c>
      <c r="F32" s="114">
        <v>57</v>
      </c>
      <c r="G32" s="114">
        <v>59</v>
      </c>
      <c r="H32" s="114">
        <v>63</v>
      </c>
      <c r="I32" s="140">
        <v>59</v>
      </c>
      <c r="J32" s="115">
        <v>2</v>
      </c>
      <c r="K32" s="116">
        <v>3.3898305084745761</v>
      </c>
    </row>
    <row r="33" spans="1:11" ht="14.1" customHeight="1" x14ac:dyDescent="0.2">
      <c r="A33" s="306">
        <v>32</v>
      </c>
      <c r="B33" s="307" t="s">
        <v>252</v>
      </c>
      <c r="C33" s="308"/>
      <c r="D33" s="113">
        <v>0.95427955161933398</v>
      </c>
      <c r="E33" s="115">
        <v>292</v>
      </c>
      <c r="F33" s="114">
        <v>306</v>
      </c>
      <c r="G33" s="114">
        <v>305</v>
      </c>
      <c r="H33" s="114">
        <v>289</v>
      </c>
      <c r="I33" s="140">
        <v>274</v>
      </c>
      <c r="J33" s="115">
        <v>18</v>
      </c>
      <c r="K33" s="116">
        <v>6.5693430656934311</v>
      </c>
    </row>
    <row r="34" spans="1:11" ht="14.1" customHeight="1" x14ac:dyDescent="0.2">
      <c r="A34" s="306">
        <v>33</v>
      </c>
      <c r="B34" s="307" t="s">
        <v>253</v>
      </c>
      <c r="C34" s="308"/>
      <c r="D34" s="113">
        <v>0.45753129187228342</v>
      </c>
      <c r="E34" s="115">
        <v>140</v>
      </c>
      <c r="F34" s="114">
        <v>147</v>
      </c>
      <c r="G34" s="114">
        <v>150</v>
      </c>
      <c r="H34" s="114">
        <v>147</v>
      </c>
      <c r="I34" s="140">
        <v>160</v>
      </c>
      <c r="J34" s="115">
        <v>-20</v>
      </c>
      <c r="K34" s="116">
        <v>-12.5</v>
      </c>
    </row>
    <row r="35" spans="1:11" ht="14.1" customHeight="1" x14ac:dyDescent="0.2">
      <c r="A35" s="306">
        <v>34</v>
      </c>
      <c r="B35" s="307" t="s">
        <v>254</v>
      </c>
      <c r="C35" s="308"/>
      <c r="D35" s="113">
        <v>5.1570312755318799</v>
      </c>
      <c r="E35" s="115">
        <v>1578</v>
      </c>
      <c r="F35" s="114">
        <v>1561</v>
      </c>
      <c r="G35" s="114">
        <v>1577</v>
      </c>
      <c r="H35" s="114">
        <v>1584</v>
      </c>
      <c r="I35" s="140">
        <v>1575</v>
      </c>
      <c r="J35" s="115">
        <v>3</v>
      </c>
      <c r="K35" s="116">
        <v>0.19047619047619047</v>
      </c>
    </row>
    <row r="36" spans="1:11" ht="14.1" customHeight="1" x14ac:dyDescent="0.2">
      <c r="A36" s="306">
        <v>41</v>
      </c>
      <c r="B36" s="307" t="s">
        <v>255</v>
      </c>
      <c r="C36" s="308"/>
      <c r="D36" s="113">
        <v>7.5165855093303702E-2</v>
      </c>
      <c r="E36" s="115">
        <v>23</v>
      </c>
      <c r="F36" s="114">
        <v>25</v>
      </c>
      <c r="G36" s="114">
        <v>31</v>
      </c>
      <c r="H36" s="114">
        <v>34</v>
      </c>
      <c r="I36" s="140">
        <v>37</v>
      </c>
      <c r="J36" s="115">
        <v>-14</v>
      </c>
      <c r="K36" s="116">
        <v>-37.837837837837839</v>
      </c>
    </row>
    <row r="37" spans="1:11" ht="14.1" customHeight="1" x14ac:dyDescent="0.2">
      <c r="A37" s="306">
        <v>42</v>
      </c>
      <c r="B37" s="307" t="s">
        <v>256</v>
      </c>
      <c r="C37" s="308"/>
      <c r="D37" s="113" t="s">
        <v>514</v>
      </c>
      <c r="E37" s="115" t="s">
        <v>514</v>
      </c>
      <c r="F37" s="114" t="s">
        <v>514</v>
      </c>
      <c r="G37" s="114">
        <v>12</v>
      </c>
      <c r="H37" s="114">
        <v>11</v>
      </c>
      <c r="I37" s="140">
        <v>10</v>
      </c>
      <c r="J37" s="115" t="s">
        <v>514</v>
      </c>
      <c r="K37" s="116" t="s">
        <v>514</v>
      </c>
    </row>
    <row r="38" spans="1:11" ht="14.1" customHeight="1" x14ac:dyDescent="0.2">
      <c r="A38" s="306">
        <v>43</v>
      </c>
      <c r="B38" s="307" t="s">
        <v>257</v>
      </c>
      <c r="C38" s="308"/>
      <c r="D38" s="113">
        <v>0.33334422693552079</v>
      </c>
      <c r="E38" s="115">
        <v>102</v>
      </c>
      <c r="F38" s="114">
        <v>100</v>
      </c>
      <c r="G38" s="114">
        <v>103</v>
      </c>
      <c r="H38" s="114">
        <v>103</v>
      </c>
      <c r="I38" s="140">
        <v>99</v>
      </c>
      <c r="J38" s="115">
        <v>3</v>
      </c>
      <c r="K38" s="116">
        <v>3.0303030303030303</v>
      </c>
    </row>
    <row r="39" spans="1:11" ht="14.1" customHeight="1" x14ac:dyDescent="0.2">
      <c r="A39" s="306">
        <v>51</v>
      </c>
      <c r="B39" s="307" t="s">
        <v>258</v>
      </c>
      <c r="C39" s="308"/>
      <c r="D39" s="113">
        <v>9.3369064348508122</v>
      </c>
      <c r="E39" s="115">
        <v>2857</v>
      </c>
      <c r="F39" s="114">
        <v>2846</v>
      </c>
      <c r="G39" s="114">
        <v>2893</v>
      </c>
      <c r="H39" s="114">
        <v>2840</v>
      </c>
      <c r="I39" s="140">
        <v>2822</v>
      </c>
      <c r="J39" s="115">
        <v>35</v>
      </c>
      <c r="K39" s="116">
        <v>1.2402551381998583</v>
      </c>
    </row>
    <row r="40" spans="1:11" ht="14.1" customHeight="1" x14ac:dyDescent="0.2">
      <c r="A40" s="306" t="s">
        <v>259</v>
      </c>
      <c r="B40" s="307" t="s">
        <v>260</v>
      </c>
      <c r="C40" s="308"/>
      <c r="D40" s="113">
        <v>9.0754599823523652</v>
      </c>
      <c r="E40" s="115">
        <v>2777</v>
      </c>
      <c r="F40" s="114">
        <v>2764</v>
      </c>
      <c r="G40" s="114">
        <v>2813</v>
      </c>
      <c r="H40" s="114">
        <v>2760</v>
      </c>
      <c r="I40" s="140">
        <v>2736</v>
      </c>
      <c r="J40" s="115">
        <v>41</v>
      </c>
      <c r="K40" s="116">
        <v>1.4985380116959064</v>
      </c>
    </row>
    <row r="41" spans="1:11" ht="14.1" customHeight="1" x14ac:dyDescent="0.2">
      <c r="A41" s="306"/>
      <c r="B41" s="307" t="s">
        <v>261</v>
      </c>
      <c r="C41" s="308"/>
      <c r="D41" s="113">
        <v>3.5491355926664272</v>
      </c>
      <c r="E41" s="115">
        <v>1086</v>
      </c>
      <c r="F41" s="114">
        <v>1101</v>
      </c>
      <c r="G41" s="114">
        <v>1108</v>
      </c>
      <c r="H41" s="114">
        <v>1080</v>
      </c>
      <c r="I41" s="140">
        <v>1033</v>
      </c>
      <c r="J41" s="115">
        <v>53</v>
      </c>
      <c r="K41" s="116">
        <v>5.1306873184898354</v>
      </c>
    </row>
    <row r="42" spans="1:11" ht="14.1" customHeight="1" x14ac:dyDescent="0.2">
      <c r="A42" s="306">
        <v>52</v>
      </c>
      <c r="B42" s="307" t="s">
        <v>262</v>
      </c>
      <c r="C42" s="308"/>
      <c r="D42" s="113">
        <v>6.0263407300892187</v>
      </c>
      <c r="E42" s="115">
        <v>1844</v>
      </c>
      <c r="F42" s="114">
        <v>1875</v>
      </c>
      <c r="G42" s="114">
        <v>1871</v>
      </c>
      <c r="H42" s="114">
        <v>1869</v>
      </c>
      <c r="I42" s="140">
        <v>1854</v>
      </c>
      <c r="J42" s="115">
        <v>-10</v>
      </c>
      <c r="K42" s="116">
        <v>-0.53937432578209277</v>
      </c>
    </row>
    <row r="43" spans="1:11" ht="14.1" customHeight="1" x14ac:dyDescent="0.2">
      <c r="A43" s="306" t="s">
        <v>263</v>
      </c>
      <c r="B43" s="307" t="s">
        <v>264</v>
      </c>
      <c r="C43" s="308"/>
      <c r="D43" s="113">
        <v>5.8433282133403051</v>
      </c>
      <c r="E43" s="115">
        <v>1788</v>
      </c>
      <c r="F43" s="114">
        <v>1812</v>
      </c>
      <c r="G43" s="114">
        <v>1812</v>
      </c>
      <c r="H43" s="114">
        <v>1816</v>
      </c>
      <c r="I43" s="140">
        <v>1806</v>
      </c>
      <c r="J43" s="115">
        <v>-18</v>
      </c>
      <c r="K43" s="116">
        <v>-0.99667774086378735</v>
      </c>
    </row>
    <row r="44" spans="1:11" ht="14.1" customHeight="1" x14ac:dyDescent="0.2">
      <c r="A44" s="306">
        <v>53</v>
      </c>
      <c r="B44" s="307" t="s">
        <v>265</v>
      </c>
      <c r="C44" s="308"/>
      <c r="D44" s="113">
        <v>1.7320827478022158</v>
      </c>
      <c r="E44" s="115">
        <v>530</v>
      </c>
      <c r="F44" s="114">
        <v>523</v>
      </c>
      <c r="G44" s="114">
        <v>530</v>
      </c>
      <c r="H44" s="114">
        <v>537</v>
      </c>
      <c r="I44" s="140">
        <v>485</v>
      </c>
      <c r="J44" s="115">
        <v>45</v>
      </c>
      <c r="K44" s="116">
        <v>9.2783505154639183</v>
      </c>
    </row>
    <row r="45" spans="1:11" ht="14.1" customHeight="1" x14ac:dyDescent="0.2">
      <c r="A45" s="306" t="s">
        <v>266</v>
      </c>
      <c r="B45" s="307" t="s">
        <v>267</v>
      </c>
      <c r="C45" s="308"/>
      <c r="D45" s="113">
        <v>1.6307722474590673</v>
      </c>
      <c r="E45" s="115">
        <v>499</v>
      </c>
      <c r="F45" s="114">
        <v>489</v>
      </c>
      <c r="G45" s="114">
        <v>497</v>
      </c>
      <c r="H45" s="114">
        <v>503</v>
      </c>
      <c r="I45" s="140">
        <v>454</v>
      </c>
      <c r="J45" s="115">
        <v>45</v>
      </c>
      <c r="K45" s="116">
        <v>9.9118942731277535</v>
      </c>
    </row>
    <row r="46" spans="1:11" ht="14.1" customHeight="1" x14ac:dyDescent="0.2">
      <c r="A46" s="306">
        <v>54</v>
      </c>
      <c r="B46" s="307" t="s">
        <v>268</v>
      </c>
      <c r="C46" s="308"/>
      <c r="D46" s="113">
        <v>13.023301415078924</v>
      </c>
      <c r="E46" s="115">
        <v>3985</v>
      </c>
      <c r="F46" s="114">
        <v>4033</v>
      </c>
      <c r="G46" s="114">
        <v>4078</v>
      </c>
      <c r="H46" s="114">
        <v>4103</v>
      </c>
      <c r="I46" s="140">
        <v>4014</v>
      </c>
      <c r="J46" s="115">
        <v>-29</v>
      </c>
      <c r="K46" s="116">
        <v>-0.72247135027404086</v>
      </c>
    </row>
    <row r="47" spans="1:11" ht="14.1" customHeight="1" x14ac:dyDescent="0.2">
      <c r="A47" s="306">
        <v>61</v>
      </c>
      <c r="B47" s="307" t="s">
        <v>269</v>
      </c>
      <c r="C47" s="308"/>
      <c r="D47" s="113">
        <v>0.83662864799503256</v>
      </c>
      <c r="E47" s="115">
        <v>256</v>
      </c>
      <c r="F47" s="114">
        <v>243</v>
      </c>
      <c r="G47" s="114">
        <v>265</v>
      </c>
      <c r="H47" s="114">
        <v>262</v>
      </c>
      <c r="I47" s="140">
        <v>256</v>
      </c>
      <c r="J47" s="115">
        <v>0</v>
      </c>
      <c r="K47" s="116">
        <v>0</v>
      </c>
    </row>
    <row r="48" spans="1:11" ht="14.1" customHeight="1" x14ac:dyDescent="0.2">
      <c r="A48" s="306">
        <v>62</v>
      </c>
      <c r="B48" s="307" t="s">
        <v>270</v>
      </c>
      <c r="C48" s="308"/>
      <c r="D48" s="113">
        <v>11.049380698715645</v>
      </c>
      <c r="E48" s="115">
        <v>3381</v>
      </c>
      <c r="F48" s="114">
        <v>3532</v>
      </c>
      <c r="G48" s="114">
        <v>3561</v>
      </c>
      <c r="H48" s="114">
        <v>3714</v>
      </c>
      <c r="I48" s="140">
        <v>3626</v>
      </c>
      <c r="J48" s="115">
        <v>-245</v>
      </c>
      <c r="K48" s="116">
        <v>-6.756756756756757</v>
      </c>
    </row>
    <row r="49" spans="1:11" ht="14.1" customHeight="1" x14ac:dyDescent="0.2">
      <c r="A49" s="306">
        <v>63</v>
      </c>
      <c r="B49" s="307" t="s">
        <v>271</v>
      </c>
      <c r="C49" s="308"/>
      <c r="D49" s="113">
        <v>8.1865420438576422</v>
      </c>
      <c r="E49" s="115">
        <v>2505</v>
      </c>
      <c r="F49" s="114">
        <v>2955</v>
      </c>
      <c r="G49" s="114">
        <v>3203</v>
      </c>
      <c r="H49" s="114">
        <v>3209</v>
      </c>
      <c r="I49" s="140">
        <v>2998</v>
      </c>
      <c r="J49" s="115">
        <v>-493</v>
      </c>
      <c r="K49" s="116">
        <v>-16.444296197464976</v>
      </c>
    </row>
    <row r="50" spans="1:11" ht="14.1" customHeight="1" x14ac:dyDescent="0.2">
      <c r="A50" s="306" t="s">
        <v>272</v>
      </c>
      <c r="B50" s="307" t="s">
        <v>273</v>
      </c>
      <c r="C50" s="308"/>
      <c r="D50" s="113">
        <v>0.47060361449720578</v>
      </c>
      <c r="E50" s="115">
        <v>144</v>
      </c>
      <c r="F50" s="114">
        <v>168</v>
      </c>
      <c r="G50" s="114">
        <v>189</v>
      </c>
      <c r="H50" s="114">
        <v>194</v>
      </c>
      <c r="I50" s="140">
        <v>185</v>
      </c>
      <c r="J50" s="115">
        <v>-41</v>
      </c>
      <c r="K50" s="116">
        <v>-22.162162162162161</v>
      </c>
    </row>
    <row r="51" spans="1:11" ht="14.1" customHeight="1" x14ac:dyDescent="0.2">
      <c r="A51" s="306" t="s">
        <v>274</v>
      </c>
      <c r="B51" s="307" t="s">
        <v>275</v>
      </c>
      <c r="C51" s="308"/>
      <c r="D51" s="113">
        <v>7.4087388476747602</v>
      </c>
      <c r="E51" s="115">
        <v>2267</v>
      </c>
      <c r="F51" s="114">
        <v>2674</v>
      </c>
      <c r="G51" s="114">
        <v>2879</v>
      </c>
      <c r="H51" s="114">
        <v>2868</v>
      </c>
      <c r="I51" s="140">
        <v>2699</v>
      </c>
      <c r="J51" s="115">
        <v>-432</v>
      </c>
      <c r="K51" s="116">
        <v>-16.005928121526491</v>
      </c>
    </row>
    <row r="52" spans="1:11" ht="14.1" customHeight="1" x14ac:dyDescent="0.2">
      <c r="A52" s="306">
        <v>71</v>
      </c>
      <c r="B52" s="307" t="s">
        <v>276</v>
      </c>
      <c r="C52" s="308"/>
      <c r="D52" s="113">
        <v>11.745481878492761</v>
      </c>
      <c r="E52" s="115">
        <v>3594</v>
      </c>
      <c r="F52" s="114">
        <v>3613</v>
      </c>
      <c r="G52" s="114">
        <v>3576</v>
      </c>
      <c r="H52" s="114">
        <v>3566</v>
      </c>
      <c r="I52" s="140">
        <v>3574</v>
      </c>
      <c r="J52" s="115">
        <v>20</v>
      </c>
      <c r="K52" s="116">
        <v>0.55959709009513148</v>
      </c>
    </row>
    <row r="53" spans="1:11" ht="14.1" customHeight="1" x14ac:dyDescent="0.2">
      <c r="A53" s="306" t="s">
        <v>277</v>
      </c>
      <c r="B53" s="307" t="s">
        <v>278</v>
      </c>
      <c r="C53" s="308"/>
      <c r="D53" s="113">
        <v>0.69283309912088631</v>
      </c>
      <c r="E53" s="115">
        <v>212</v>
      </c>
      <c r="F53" s="114">
        <v>221</v>
      </c>
      <c r="G53" s="114">
        <v>219</v>
      </c>
      <c r="H53" s="114">
        <v>216</v>
      </c>
      <c r="I53" s="140">
        <v>219</v>
      </c>
      <c r="J53" s="115">
        <v>-7</v>
      </c>
      <c r="K53" s="116">
        <v>-3.1963470319634704</v>
      </c>
    </row>
    <row r="54" spans="1:11" ht="14.1" customHeight="1" x14ac:dyDescent="0.2">
      <c r="A54" s="306" t="s">
        <v>279</v>
      </c>
      <c r="B54" s="307" t="s">
        <v>280</v>
      </c>
      <c r="C54" s="308"/>
      <c r="D54" s="113">
        <v>9.9807183241282402</v>
      </c>
      <c r="E54" s="115">
        <v>3054</v>
      </c>
      <c r="F54" s="114">
        <v>3055</v>
      </c>
      <c r="G54" s="114">
        <v>3018</v>
      </c>
      <c r="H54" s="114">
        <v>3014</v>
      </c>
      <c r="I54" s="140">
        <v>3022</v>
      </c>
      <c r="J54" s="115">
        <v>32</v>
      </c>
      <c r="K54" s="116">
        <v>1.0589013898080741</v>
      </c>
    </row>
    <row r="55" spans="1:11" ht="14.1" customHeight="1" x14ac:dyDescent="0.2">
      <c r="A55" s="306">
        <v>72</v>
      </c>
      <c r="B55" s="307" t="s">
        <v>281</v>
      </c>
      <c r="C55" s="308"/>
      <c r="D55" s="113">
        <v>1.179777116899245</v>
      </c>
      <c r="E55" s="115">
        <v>361</v>
      </c>
      <c r="F55" s="114">
        <v>378</v>
      </c>
      <c r="G55" s="114">
        <v>382</v>
      </c>
      <c r="H55" s="114">
        <v>388</v>
      </c>
      <c r="I55" s="140">
        <v>405</v>
      </c>
      <c r="J55" s="115">
        <v>-44</v>
      </c>
      <c r="K55" s="116">
        <v>-10.864197530864198</v>
      </c>
    </row>
    <row r="56" spans="1:11" ht="14.1" customHeight="1" x14ac:dyDescent="0.2">
      <c r="A56" s="306" t="s">
        <v>282</v>
      </c>
      <c r="B56" s="307" t="s">
        <v>283</v>
      </c>
      <c r="C56" s="308"/>
      <c r="D56" s="113">
        <v>0.20262100068629693</v>
      </c>
      <c r="E56" s="115">
        <v>62</v>
      </c>
      <c r="F56" s="114">
        <v>68</v>
      </c>
      <c r="G56" s="114">
        <v>71</v>
      </c>
      <c r="H56" s="114">
        <v>72</v>
      </c>
      <c r="I56" s="140">
        <v>74</v>
      </c>
      <c r="J56" s="115">
        <v>-12</v>
      </c>
      <c r="K56" s="116">
        <v>-16.216216216216218</v>
      </c>
    </row>
    <row r="57" spans="1:11" ht="14.1" customHeight="1" x14ac:dyDescent="0.2">
      <c r="A57" s="306" t="s">
        <v>284</v>
      </c>
      <c r="B57" s="307" t="s">
        <v>285</v>
      </c>
      <c r="C57" s="308"/>
      <c r="D57" s="113">
        <v>0.72878198633942282</v>
      </c>
      <c r="E57" s="115">
        <v>223</v>
      </c>
      <c r="F57" s="114">
        <v>234</v>
      </c>
      <c r="G57" s="114">
        <v>235</v>
      </c>
      <c r="H57" s="114">
        <v>237</v>
      </c>
      <c r="I57" s="140">
        <v>250</v>
      </c>
      <c r="J57" s="115">
        <v>-27</v>
      </c>
      <c r="K57" s="116">
        <v>-10.8</v>
      </c>
    </row>
    <row r="58" spans="1:11" ht="14.1" customHeight="1" x14ac:dyDescent="0.2">
      <c r="A58" s="306">
        <v>73</v>
      </c>
      <c r="B58" s="307" t="s">
        <v>286</v>
      </c>
      <c r="C58" s="308"/>
      <c r="D58" s="113">
        <v>0.78760743815157364</v>
      </c>
      <c r="E58" s="115">
        <v>241</v>
      </c>
      <c r="F58" s="114">
        <v>231</v>
      </c>
      <c r="G58" s="114">
        <v>225</v>
      </c>
      <c r="H58" s="114">
        <v>244</v>
      </c>
      <c r="I58" s="140">
        <v>236</v>
      </c>
      <c r="J58" s="115">
        <v>5</v>
      </c>
      <c r="K58" s="116">
        <v>2.1186440677966103</v>
      </c>
    </row>
    <row r="59" spans="1:11" ht="14.1" customHeight="1" x14ac:dyDescent="0.2">
      <c r="A59" s="306" t="s">
        <v>287</v>
      </c>
      <c r="B59" s="307" t="s">
        <v>288</v>
      </c>
      <c r="C59" s="308"/>
      <c r="D59" s="113">
        <v>0.53923330827804827</v>
      </c>
      <c r="E59" s="115">
        <v>165</v>
      </c>
      <c r="F59" s="114">
        <v>159</v>
      </c>
      <c r="G59" s="114">
        <v>158</v>
      </c>
      <c r="H59" s="114">
        <v>169</v>
      </c>
      <c r="I59" s="140">
        <v>161</v>
      </c>
      <c r="J59" s="115">
        <v>4</v>
      </c>
      <c r="K59" s="116">
        <v>2.4844720496894408</v>
      </c>
    </row>
    <row r="60" spans="1:11" ht="14.1" customHeight="1" x14ac:dyDescent="0.2">
      <c r="A60" s="306">
        <v>81</v>
      </c>
      <c r="B60" s="307" t="s">
        <v>289</v>
      </c>
      <c r="C60" s="308"/>
      <c r="D60" s="113">
        <v>3.72888002875911</v>
      </c>
      <c r="E60" s="115">
        <v>1141</v>
      </c>
      <c r="F60" s="114">
        <v>1175</v>
      </c>
      <c r="G60" s="114">
        <v>1159</v>
      </c>
      <c r="H60" s="114">
        <v>1135</v>
      </c>
      <c r="I60" s="140">
        <v>1138</v>
      </c>
      <c r="J60" s="115">
        <v>3</v>
      </c>
      <c r="K60" s="116">
        <v>0.26362038664323373</v>
      </c>
    </row>
    <row r="61" spans="1:11" ht="14.1" customHeight="1" x14ac:dyDescent="0.2">
      <c r="A61" s="306" t="s">
        <v>290</v>
      </c>
      <c r="B61" s="307" t="s">
        <v>291</v>
      </c>
      <c r="C61" s="308"/>
      <c r="D61" s="113">
        <v>1.310500343148469</v>
      </c>
      <c r="E61" s="115">
        <v>401</v>
      </c>
      <c r="F61" s="114">
        <v>388</v>
      </c>
      <c r="G61" s="114">
        <v>384</v>
      </c>
      <c r="H61" s="114">
        <v>383</v>
      </c>
      <c r="I61" s="140">
        <v>386</v>
      </c>
      <c r="J61" s="115">
        <v>15</v>
      </c>
      <c r="K61" s="116">
        <v>3.8860103626943006</v>
      </c>
    </row>
    <row r="62" spans="1:11" ht="14.1" customHeight="1" x14ac:dyDescent="0.2">
      <c r="A62" s="306" t="s">
        <v>292</v>
      </c>
      <c r="B62" s="307" t="s">
        <v>293</v>
      </c>
      <c r="C62" s="308"/>
      <c r="D62" s="113">
        <v>1.4020066015229256</v>
      </c>
      <c r="E62" s="115">
        <v>429</v>
      </c>
      <c r="F62" s="114">
        <v>421</v>
      </c>
      <c r="G62" s="114">
        <v>419</v>
      </c>
      <c r="H62" s="114">
        <v>421</v>
      </c>
      <c r="I62" s="140">
        <v>423</v>
      </c>
      <c r="J62" s="115">
        <v>6</v>
      </c>
      <c r="K62" s="116">
        <v>1.4184397163120568</v>
      </c>
    </row>
    <row r="63" spans="1:11" ht="14.1" customHeight="1" x14ac:dyDescent="0.2">
      <c r="A63" s="306"/>
      <c r="B63" s="307" t="s">
        <v>294</v>
      </c>
      <c r="C63" s="308"/>
      <c r="D63" s="113">
        <v>1.2353344880551651</v>
      </c>
      <c r="E63" s="115">
        <v>378</v>
      </c>
      <c r="F63" s="114">
        <v>374</v>
      </c>
      <c r="G63" s="114">
        <v>375</v>
      </c>
      <c r="H63" s="114">
        <v>382</v>
      </c>
      <c r="I63" s="140">
        <v>389</v>
      </c>
      <c r="J63" s="115">
        <v>-11</v>
      </c>
      <c r="K63" s="116">
        <v>-2.8277634961439588</v>
      </c>
    </row>
    <row r="64" spans="1:11" ht="14.1" customHeight="1" x14ac:dyDescent="0.2">
      <c r="A64" s="306" t="s">
        <v>295</v>
      </c>
      <c r="B64" s="307" t="s">
        <v>296</v>
      </c>
      <c r="C64" s="308"/>
      <c r="D64" s="113">
        <v>0.12745514559299323</v>
      </c>
      <c r="E64" s="115">
        <v>39</v>
      </c>
      <c r="F64" s="114">
        <v>39</v>
      </c>
      <c r="G64" s="114">
        <v>40</v>
      </c>
      <c r="H64" s="114">
        <v>40</v>
      </c>
      <c r="I64" s="140">
        <v>39</v>
      </c>
      <c r="J64" s="115">
        <v>0</v>
      </c>
      <c r="K64" s="116">
        <v>0</v>
      </c>
    </row>
    <row r="65" spans="1:11" ht="14.1" customHeight="1" x14ac:dyDescent="0.2">
      <c r="A65" s="306" t="s">
        <v>297</v>
      </c>
      <c r="B65" s="307" t="s">
        <v>298</v>
      </c>
      <c r="C65" s="308"/>
      <c r="D65" s="113">
        <v>0.59152259877773783</v>
      </c>
      <c r="E65" s="115">
        <v>181</v>
      </c>
      <c r="F65" s="114">
        <v>226</v>
      </c>
      <c r="G65" s="114">
        <v>216</v>
      </c>
      <c r="H65" s="114">
        <v>196</v>
      </c>
      <c r="I65" s="140">
        <v>200</v>
      </c>
      <c r="J65" s="115">
        <v>-19</v>
      </c>
      <c r="K65" s="116">
        <v>-9.5</v>
      </c>
    </row>
    <row r="66" spans="1:11" ht="14.1" customHeight="1" x14ac:dyDescent="0.2">
      <c r="A66" s="306">
        <v>82</v>
      </c>
      <c r="B66" s="307" t="s">
        <v>299</v>
      </c>
      <c r="C66" s="308"/>
      <c r="D66" s="113">
        <v>1.7974443609268276</v>
      </c>
      <c r="E66" s="115">
        <v>550</v>
      </c>
      <c r="F66" s="114">
        <v>563</v>
      </c>
      <c r="G66" s="114">
        <v>551</v>
      </c>
      <c r="H66" s="114">
        <v>549</v>
      </c>
      <c r="I66" s="140">
        <v>550</v>
      </c>
      <c r="J66" s="115">
        <v>0</v>
      </c>
      <c r="K66" s="116">
        <v>0</v>
      </c>
    </row>
    <row r="67" spans="1:11" ht="14.1" customHeight="1" x14ac:dyDescent="0.2">
      <c r="A67" s="306" t="s">
        <v>300</v>
      </c>
      <c r="B67" s="307" t="s">
        <v>301</v>
      </c>
      <c r="C67" s="308"/>
      <c r="D67" s="113">
        <v>0.7385862283081146</v>
      </c>
      <c r="E67" s="115">
        <v>226</v>
      </c>
      <c r="F67" s="114">
        <v>229</v>
      </c>
      <c r="G67" s="114">
        <v>218</v>
      </c>
      <c r="H67" s="114">
        <v>214</v>
      </c>
      <c r="I67" s="140">
        <v>218</v>
      </c>
      <c r="J67" s="115">
        <v>8</v>
      </c>
      <c r="K67" s="116">
        <v>3.669724770642202</v>
      </c>
    </row>
    <row r="68" spans="1:11" ht="14.1" customHeight="1" x14ac:dyDescent="0.2">
      <c r="A68" s="306" t="s">
        <v>302</v>
      </c>
      <c r="B68" s="307" t="s">
        <v>303</v>
      </c>
      <c r="C68" s="308"/>
      <c r="D68" s="113">
        <v>0.61439916337135203</v>
      </c>
      <c r="E68" s="115">
        <v>188</v>
      </c>
      <c r="F68" s="114">
        <v>184</v>
      </c>
      <c r="G68" s="114">
        <v>185</v>
      </c>
      <c r="H68" s="114">
        <v>189</v>
      </c>
      <c r="I68" s="140">
        <v>190</v>
      </c>
      <c r="J68" s="115">
        <v>-2</v>
      </c>
      <c r="K68" s="116">
        <v>-1.0526315789473684</v>
      </c>
    </row>
    <row r="69" spans="1:11" ht="14.1" customHeight="1" x14ac:dyDescent="0.2">
      <c r="A69" s="306">
        <v>83</v>
      </c>
      <c r="B69" s="307" t="s">
        <v>304</v>
      </c>
      <c r="C69" s="308"/>
      <c r="D69" s="113">
        <v>4.176607078662701</v>
      </c>
      <c r="E69" s="115">
        <v>1278</v>
      </c>
      <c r="F69" s="114">
        <v>1308</v>
      </c>
      <c r="G69" s="114">
        <v>1306</v>
      </c>
      <c r="H69" s="114">
        <v>1310</v>
      </c>
      <c r="I69" s="140">
        <v>1301</v>
      </c>
      <c r="J69" s="115">
        <v>-23</v>
      </c>
      <c r="K69" s="116">
        <v>-1.7678708685626441</v>
      </c>
    </row>
    <row r="70" spans="1:11" ht="14.1" customHeight="1" x14ac:dyDescent="0.2">
      <c r="A70" s="306" t="s">
        <v>305</v>
      </c>
      <c r="B70" s="307" t="s">
        <v>306</v>
      </c>
      <c r="C70" s="308"/>
      <c r="D70" s="113">
        <v>3.3367103500114381</v>
      </c>
      <c r="E70" s="115">
        <v>1021</v>
      </c>
      <c r="F70" s="114">
        <v>1039</v>
      </c>
      <c r="G70" s="114">
        <v>1045</v>
      </c>
      <c r="H70" s="114">
        <v>1047</v>
      </c>
      <c r="I70" s="140">
        <v>1041</v>
      </c>
      <c r="J70" s="115">
        <v>-20</v>
      </c>
      <c r="K70" s="116">
        <v>-1.9212295869356388</v>
      </c>
    </row>
    <row r="71" spans="1:11" ht="14.1" customHeight="1" x14ac:dyDescent="0.2">
      <c r="A71" s="306"/>
      <c r="B71" s="307" t="s">
        <v>307</v>
      </c>
      <c r="C71" s="308"/>
      <c r="D71" s="113">
        <v>2.5981241217033237</v>
      </c>
      <c r="E71" s="115">
        <v>795</v>
      </c>
      <c r="F71" s="114">
        <v>803</v>
      </c>
      <c r="G71" s="114">
        <v>802</v>
      </c>
      <c r="H71" s="114">
        <v>800</v>
      </c>
      <c r="I71" s="140">
        <v>792</v>
      </c>
      <c r="J71" s="115">
        <v>3</v>
      </c>
      <c r="K71" s="116">
        <v>0.37878787878787878</v>
      </c>
    </row>
    <row r="72" spans="1:11" ht="14.1" customHeight="1" x14ac:dyDescent="0.2">
      <c r="A72" s="306">
        <v>84</v>
      </c>
      <c r="B72" s="307" t="s">
        <v>308</v>
      </c>
      <c r="C72" s="308"/>
      <c r="D72" s="113">
        <v>1.4608320533350763</v>
      </c>
      <c r="E72" s="115">
        <v>447</v>
      </c>
      <c r="F72" s="114">
        <v>474</v>
      </c>
      <c r="G72" s="114">
        <v>461</v>
      </c>
      <c r="H72" s="114">
        <v>462</v>
      </c>
      <c r="I72" s="140">
        <v>452</v>
      </c>
      <c r="J72" s="115">
        <v>-5</v>
      </c>
      <c r="K72" s="116">
        <v>-1.1061946902654867</v>
      </c>
    </row>
    <row r="73" spans="1:11" ht="14.1" customHeight="1" x14ac:dyDescent="0.2">
      <c r="A73" s="306" t="s">
        <v>309</v>
      </c>
      <c r="B73" s="307" t="s">
        <v>310</v>
      </c>
      <c r="C73" s="308"/>
      <c r="D73" s="113">
        <v>0.12745514559299323</v>
      </c>
      <c r="E73" s="115">
        <v>39</v>
      </c>
      <c r="F73" s="114">
        <v>37</v>
      </c>
      <c r="G73" s="114">
        <v>31</v>
      </c>
      <c r="H73" s="114">
        <v>29</v>
      </c>
      <c r="I73" s="140">
        <v>35</v>
      </c>
      <c r="J73" s="115">
        <v>4</v>
      </c>
      <c r="K73" s="116">
        <v>11.428571428571429</v>
      </c>
    </row>
    <row r="74" spans="1:11" ht="14.1" customHeight="1" x14ac:dyDescent="0.2">
      <c r="A74" s="306" t="s">
        <v>311</v>
      </c>
      <c r="B74" s="307" t="s">
        <v>312</v>
      </c>
      <c r="C74" s="308"/>
      <c r="D74" s="113">
        <v>2.6144645249844767E-2</v>
      </c>
      <c r="E74" s="115">
        <v>8</v>
      </c>
      <c r="F74" s="114">
        <v>6</v>
      </c>
      <c r="G74" s="114">
        <v>6</v>
      </c>
      <c r="H74" s="114">
        <v>7</v>
      </c>
      <c r="I74" s="140">
        <v>8</v>
      </c>
      <c r="J74" s="115">
        <v>0</v>
      </c>
      <c r="K74" s="116">
        <v>0</v>
      </c>
    </row>
    <row r="75" spans="1:11" ht="14.1" customHeight="1" x14ac:dyDescent="0.2">
      <c r="A75" s="306" t="s">
        <v>313</v>
      </c>
      <c r="B75" s="307" t="s">
        <v>314</v>
      </c>
      <c r="C75" s="308"/>
      <c r="D75" s="113">
        <v>9.8042419686917865E-3</v>
      </c>
      <c r="E75" s="115">
        <v>3</v>
      </c>
      <c r="F75" s="114">
        <v>4</v>
      </c>
      <c r="G75" s="114">
        <v>4</v>
      </c>
      <c r="H75" s="114">
        <v>6</v>
      </c>
      <c r="I75" s="140">
        <v>6</v>
      </c>
      <c r="J75" s="115">
        <v>-3</v>
      </c>
      <c r="K75" s="116">
        <v>-50</v>
      </c>
    </row>
    <row r="76" spans="1:11" ht="14.1" customHeight="1" x14ac:dyDescent="0.2">
      <c r="A76" s="306">
        <v>91</v>
      </c>
      <c r="B76" s="307" t="s">
        <v>315</v>
      </c>
      <c r="C76" s="308"/>
      <c r="D76" s="113">
        <v>0.16994019412399097</v>
      </c>
      <c r="E76" s="115">
        <v>52</v>
      </c>
      <c r="F76" s="114">
        <v>52</v>
      </c>
      <c r="G76" s="114">
        <v>58</v>
      </c>
      <c r="H76" s="114">
        <v>60</v>
      </c>
      <c r="I76" s="140">
        <v>60</v>
      </c>
      <c r="J76" s="115">
        <v>-8</v>
      </c>
      <c r="K76" s="116">
        <v>-13.333333333333334</v>
      </c>
    </row>
    <row r="77" spans="1:11" ht="14.1" customHeight="1" x14ac:dyDescent="0.2">
      <c r="A77" s="306">
        <v>92</v>
      </c>
      <c r="B77" s="307" t="s">
        <v>316</v>
      </c>
      <c r="C77" s="308"/>
      <c r="D77" s="113">
        <v>0.24837412987352528</v>
      </c>
      <c r="E77" s="115">
        <v>76</v>
      </c>
      <c r="F77" s="114">
        <v>82</v>
      </c>
      <c r="G77" s="114">
        <v>83</v>
      </c>
      <c r="H77" s="114">
        <v>79</v>
      </c>
      <c r="I77" s="140">
        <v>76</v>
      </c>
      <c r="J77" s="115">
        <v>0</v>
      </c>
      <c r="K77" s="116">
        <v>0</v>
      </c>
    </row>
    <row r="78" spans="1:11" ht="14.1" customHeight="1" x14ac:dyDescent="0.2">
      <c r="A78" s="306">
        <v>93</v>
      </c>
      <c r="B78" s="307" t="s">
        <v>317</v>
      </c>
      <c r="C78" s="308"/>
      <c r="D78" s="113">
        <v>9.1506258374456681E-2</v>
      </c>
      <c r="E78" s="115">
        <v>28</v>
      </c>
      <c r="F78" s="114">
        <v>35</v>
      </c>
      <c r="G78" s="114">
        <v>34</v>
      </c>
      <c r="H78" s="114">
        <v>33</v>
      </c>
      <c r="I78" s="140">
        <v>35</v>
      </c>
      <c r="J78" s="115">
        <v>-7</v>
      </c>
      <c r="K78" s="116">
        <v>-20</v>
      </c>
    </row>
    <row r="79" spans="1:11" ht="14.1" customHeight="1" x14ac:dyDescent="0.2">
      <c r="A79" s="306">
        <v>94</v>
      </c>
      <c r="B79" s="307" t="s">
        <v>318</v>
      </c>
      <c r="C79" s="308"/>
      <c r="D79" s="113">
        <v>0.47713977580966699</v>
      </c>
      <c r="E79" s="115">
        <v>146</v>
      </c>
      <c r="F79" s="114">
        <v>176</v>
      </c>
      <c r="G79" s="114">
        <v>199</v>
      </c>
      <c r="H79" s="114">
        <v>160</v>
      </c>
      <c r="I79" s="140">
        <v>151</v>
      </c>
      <c r="J79" s="115">
        <v>-5</v>
      </c>
      <c r="K79" s="116">
        <v>-3.3112582781456954</v>
      </c>
    </row>
    <row r="80" spans="1:11" ht="14.1" customHeight="1" x14ac:dyDescent="0.2">
      <c r="A80" s="306" t="s">
        <v>319</v>
      </c>
      <c r="B80" s="307" t="s">
        <v>320</v>
      </c>
      <c r="C80" s="308"/>
      <c r="D80" s="113" t="s">
        <v>514</v>
      </c>
      <c r="E80" s="115" t="s">
        <v>514</v>
      </c>
      <c r="F80" s="114" t="s">
        <v>514</v>
      </c>
      <c r="G80" s="114">
        <v>3</v>
      </c>
      <c r="H80" s="114">
        <v>4</v>
      </c>
      <c r="I80" s="140">
        <v>4</v>
      </c>
      <c r="J80" s="115" t="s">
        <v>514</v>
      </c>
      <c r="K80" s="116" t="s">
        <v>514</v>
      </c>
    </row>
    <row r="81" spans="1:11" ht="14.1" customHeight="1" x14ac:dyDescent="0.2">
      <c r="A81" s="310" t="s">
        <v>321</v>
      </c>
      <c r="B81" s="311" t="s">
        <v>334</v>
      </c>
      <c r="C81" s="312"/>
      <c r="D81" s="125">
        <v>5.5263243896859375</v>
      </c>
      <c r="E81" s="143">
        <v>1691</v>
      </c>
      <c r="F81" s="144">
        <v>1751</v>
      </c>
      <c r="G81" s="144">
        <v>1736</v>
      </c>
      <c r="H81" s="144">
        <v>1785</v>
      </c>
      <c r="I81" s="145">
        <v>1719</v>
      </c>
      <c r="J81" s="143">
        <v>-28</v>
      </c>
      <c r="K81" s="146">
        <v>-1.6288539848749273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9819</v>
      </c>
      <c r="G12" s="536">
        <v>7339</v>
      </c>
      <c r="H12" s="536">
        <v>13286</v>
      </c>
      <c r="I12" s="536">
        <v>8572</v>
      </c>
      <c r="J12" s="537">
        <v>9828</v>
      </c>
      <c r="K12" s="538">
        <v>-9</v>
      </c>
      <c r="L12" s="349">
        <v>-9.1575091575091569E-2</v>
      </c>
    </row>
    <row r="13" spans="1:17" s="110" customFormat="1" ht="15" customHeight="1" x14ac:dyDescent="0.2">
      <c r="A13" s="350" t="s">
        <v>345</v>
      </c>
      <c r="B13" s="351" t="s">
        <v>346</v>
      </c>
      <c r="C13" s="347"/>
      <c r="D13" s="347"/>
      <c r="E13" s="348"/>
      <c r="F13" s="536">
        <v>5384</v>
      </c>
      <c r="G13" s="536">
        <v>3856</v>
      </c>
      <c r="H13" s="536">
        <v>7649</v>
      </c>
      <c r="I13" s="536">
        <v>4925</v>
      </c>
      <c r="J13" s="537">
        <v>5440</v>
      </c>
      <c r="K13" s="538">
        <v>-56</v>
      </c>
      <c r="L13" s="349">
        <v>-1.0294117647058822</v>
      </c>
    </row>
    <row r="14" spans="1:17" s="110" customFormat="1" ht="22.5" customHeight="1" x14ac:dyDescent="0.2">
      <c r="A14" s="350"/>
      <c r="B14" s="351" t="s">
        <v>347</v>
      </c>
      <c r="C14" s="347"/>
      <c r="D14" s="347"/>
      <c r="E14" s="348"/>
      <c r="F14" s="536">
        <v>4435</v>
      </c>
      <c r="G14" s="536">
        <v>3483</v>
      </c>
      <c r="H14" s="536">
        <v>5637</v>
      </c>
      <c r="I14" s="536">
        <v>3647</v>
      </c>
      <c r="J14" s="537">
        <v>4388</v>
      </c>
      <c r="K14" s="538">
        <v>47</v>
      </c>
      <c r="L14" s="349">
        <v>1.0711030082041932</v>
      </c>
    </row>
    <row r="15" spans="1:17" s="110" customFormat="1" ht="15" customHeight="1" x14ac:dyDescent="0.2">
      <c r="A15" s="350" t="s">
        <v>348</v>
      </c>
      <c r="B15" s="351" t="s">
        <v>108</v>
      </c>
      <c r="C15" s="347"/>
      <c r="D15" s="347"/>
      <c r="E15" s="348"/>
      <c r="F15" s="536">
        <v>2212</v>
      </c>
      <c r="G15" s="536">
        <v>1656</v>
      </c>
      <c r="H15" s="536">
        <v>5075</v>
      </c>
      <c r="I15" s="536">
        <v>2006</v>
      </c>
      <c r="J15" s="537">
        <v>1922</v>
      </c>
      <c r="K15" s="538">
        <v>290</v>
      </c>
      <c r="L15" s="349">
        <v>15.088449531737773</v>
      </c>
    </row>
    <row r="16" spans="1:17" s="110" customFormat="1" ht="15" customHeight="1" x14ac:dyDescent="0.2">
      <c r="A16" s="350"/>
      <c r="B16" s="351" t="s">
        <v>109</v>
      </c>
      <c r="C16" s="347"/>
      <c r="D16" s="347"/>
      <c r="E16" s="348"/>
      <c r="F16" s="536">
        <v>6335</v>
      </c>
      <c r="G16" s="536">
        <v>4870</v>
      </c>
      <c r="H16" s="536">
        <v>7108</v>
      </c>
      <c r="I16" s="536">
        <v>5592</v>
      </c>
      <c r="J16" s="537">
        <v>6673</v>
      </c>
      <c r="K16" s="538">
        <v>-338</v>
      </c>
      <c r="L16" s="349">
        <v>-5.0651880713322344</v>
      </c>
    </row>
    <row r="17" spans="1:12" s="110" customFormat="1" ht="15" customHeight="1" x14ac:dyDescent="0.2">
      <c r="A17" s="350"/>
      <c r="B17" s="351" t="s">
        <v>110</v>
      </c>
      <c r="C17" s="347"/>
      <c r="D17" s="347"/>
      <c r="E17" s="348"/>
      <c r="F17" s="536">
        <v>1132</v>
      </c>
      <c r="G17" s="536">
        <v>719</v>
      </c>
      <c r="H17" s="536">
        <v>994</v>
      </c>
      <c r="I17" s="536">
        <v>865</v>
      </c>
      <c r="J17" s="537">
        <v>1097</v>
      </c>
      <c r="K17" s="538">
        <v>35</v>
      </c>
      <c r="L17" s="349">
        <v>3.1905195989061075</v>
      </c>
    </row>
    <row r="18" spans="1:12" s="110" customFormat="1" ht="15" customHeight="1" x14ac:dyDescent="0.2">
      <c r="A18" s="350"/>
      <c r="B18" s="351" t="s">
        <v>111</v>
      </c>
      <c r="C18" s="347"/>
      <c r="D18" s="347"/>
      <c r="E18" s="348"/>
      <c r="F18" s="536">
        <v>140</v>
      </c>
      <c r="G18" s="536">
        <v>94</v>
      </c>
      <c r="H18" s="536">
        <v>109</v>
      </c>
      <c r="I18" s="536">
        <v>109</v>
      </c>
      <c r="J18" s="537">
        <v>136</v>
      </c>
      <c r="K18" s="538">
        <v>4</v>
      </c>
      <c r="L18" s="349">
        <v>2.9411764705882355</v>
      </c>
    </row>
    <row r="19" spans="1:12" s="110" customFormat="1" ht="15" customHeight="1" x14ac:dyDescent="0.2">
      <c r="A19" s="118" t="s">
        <v>113</v>
      </c>
      <c r="B19" s="119" t="s">
        <v>181</v>
      </c>
      <c r="C19" s="347"/>
      <c r="D19" s="347"/>
      <c r="E19" s="348"/>
      <c r="F19" s="536">
        <v>6223</v>
      </c>
      <c r="G19" s="536">
        <v>4449</v>
      </c>
      <c r="H19" s="536">
        <v>9367</v>
      </c>
      <c r="I19" s="536">
        <v>5261</v>
      </c>
      <c r="J19" s="537">
        <v>6102</v>
      </c>
      <c r="K19" s="538">
        <v>121</v>
      </c>
      <c r="L19" s="349">
        <v>1.9829564077351689</v>
      </c>
    </row>
    <row r="20" spans="1:12" s="110" customFormat="1" ht="15" customHeight="1" x14ac:dyDescent="0.2">
      <c r="A20" s="118"/>
      <c r="B20" s="119" t="s">
        <v>182</v>
      </c>
      <c r="C20" s="347"/>
      <c r="D20" s="347"/>
      <c r="E20" s="348"/>
      <c r="F20" s="536">
        <v>3596</v>
      </c>
      <c r="G20" s="536">
        <v>2890</v>
      </c>
      <c r="H20" s="536">
        <v>3919</v>
      </c>
      <c r="I20" s="536">
        <v>3311</v>
      </c>
      <c r="J20" s="537">
        <v>3726</v>
      </c>
      <c r="K20" s="538">
        <v>-130</v>
      </c>
      <c r="L20" s="349">
        <v>-3.488996242619431</v>
      </c>
    </row>
    <row r="21" spans="1:12" s="110" customFormat="1" ht="15" customHeight="1" x14ac:dyDescent="0.2">
      <c r="A21" s="118" t="s">
        <v>113</v>
      </c>
      <c r="B21" s="119" t="s">
        <v>116</v>
      </c>
      <c r="C21" s="347"/>
      <c r="D21" s="347"/>
      <c r="E21" s="348"/>
      <c r="F21" s="536">
        <v>8655</v>
      </c>
      <c r="G21" s="536">
        <v>6352</v>
      </c>
      <c r="H21" s="536">
        <v>11827</v>
      </c>
      <c r="I21" s="536">
        <v>7393</v>
      </c>
      <c r="J21" s="537">
        <v>8676</v>
      </c>
      <c r="K21" s="538">
        <v>-21</v>
      </c>
      <c r="L21" s="349">
        <v>-0.24204702627939143</v>
      </c>
    </row>
    <row r="22" spans="1:12" s="110" customFormat="1" ht="15" customHeight="1" x14ac:dyDescent="0.2">
      <c r="A22" s="118"/>
      <c r="B22" s="119" t="s">
        <v>117</v>
      </c>
      <c r="C22" s="347"/>
      <c r="D22" s="347"/>
      <c r="E22" s="348"/>
      <c r="F22" s="536">
        <v>1156</v>
      </c>
      <c r="G22" s="536">
        <v>984</v>
      </c>
      <c r="H22" s="536">
        <v>1455</v>
      </c>
      <c r="I22" s="536">
        <v>1177</v>
      </c>
      <c r="J22" s="537">
        <v>1149</v>
      </c>
      <c r="K22" s="538">
        <v>7</v>
      </c>
      <c r="L22" s="349">
        <v>0.6092254134029591</v>
      </c>
    </row>
    <row r="23" spans="1:12" s="110" customFormat="1" ht="15" customHeight="1" x14ac:dyDescent="0.2">
      <c r="A23" s="352" t="s">
        <v>348</v>
      </c>
      <c r="B23" s="353" t="s">
        <v>193</v>
      </c>
      <c r="C23" s="354"/>
      <c r="D23" s="354"/>
      <c r="E23" s="355"/>
      <c r="F23" s="539">
        <v>386</v>
      </c>
      <c r="G23" s="539">
        <v>421</v>
      </c>
      <c r="H23" s="539">
        <v>2707</v>
      </c>
      <c r="I23" s="539">
        <v>162</v>
      </c>
      <c r="J23" s="540">
        <v>257</v>
      </c>
      <c r="K23" s="541">
        <v>129</v>
      </c>
      <c r="L23" s="356">
        <v>50.194552529182879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30.5</v>
      </c>
      <c r="G25" s="542">
        <v>33.5</v>
      </c>
      <c r="H25" s="542">
        <v>34.4</v>
      </c>
      <c r="I25" s="542">
        <v>34.799999999999997</v>
      </c>
      <c r="J25" s="542">
        <v>33.5</v>
      </c>
      <c r="K25" s="543" t="s">
        <v>350</v>
      </c>
      <c r="L25" s="364">
        <v>-3</v>
      </c>
    </row>
    <row r="26" spans="1:12" s="110" customFormat="1" ht="15" customHeight="1" x14ac:dyDescent="0.2">
      <c r="A26" s="365" t="s">
        <v>105</v>
      </c>
      <c r="B26" s="366" t="s">
        <v>346</v>
      </c>
      <c r="C26" s="362"/>
      <c r="D26" s="362"/>
      <c r="E26" s="363"/>
      <c r="F26" s="542">
        <v>29.1</v>
      </c>
      <c r="G26" s="542">
        <v>31.4</v>
      </c>
      <c r="H26" s="542">
        <v>31.6</v>
      </c>
      <c r="I26" s="542">
        <v>33.1</v>
      </c>
      <c r="J26" s="544">
        <v>31.6</v>
      </c>
      <c r="K26" s="543" t="s">
        <v>350</v>
      </c>
      <c r="L26" s="364">
        <v>-2.5</v>
      </c>
    </row>
    <row r="27" spans="1:12" s="110" customFormat="1" ht="15" customHeight="1" x14ac:dyDescent="0.2">
      <c r="A27" s="365"/>
      <c r="B27" s="366" t="s">
        <v>347</v>
      </c>
      <c r="C27" s="362"/>
      <c r="D27" s="362"/>
      <c r="E27" s="363"/>
      <c r="F27" s="542">
        <v>32.200000000000003</v>
      </c>
      <c r="G27" s="542">
        <v>36</v>
      </c>
      <c r="H27" s="542">
        <v>38.1</v>
      </c>
      <c r="I27" s="542">
        <v>37.1</v>
      </c>
      <c r="J27" s="542">
        <v>35.700000000000003</v>
      </c>
      <c r="K27" s="543" t="s">
        <v>350</v>
      </c>
      <c r="L27" s="364">
        <v>-3.5</v>
      </c>
    </row>
    <row r="28" spans="1:12" s="110" customFormat="1" ht="15" customHeight="1" x14ac:dyDescent="0.2">
      <c r="A28" s="365" t="s">
        <v>113</v>
      </c>
      <c r="B28" s="366" t="s">
        <v>108</v>
      </c>
      <c r="C28" s="362"/>
      <c r="D28" s="362"/>
      <c r="E28" s="363"/>
      <c r="F28" s="542">
        <v>40.9</v>
      </c>
      <c r="G28" s="542">
        <v>43.5</v>
      </c>
      <c r="H28" s="542">
        <v>43.2</v>
      </c>
      <c r="I28" s="542">
        <v>43.2</v>
      </c>
      <c r="J28" s="542">
        <v>42.2</v>
      </c>
      <c r="K28" s="543" t="s">
        <v>350</v>
      </c>
      <c r="L28" s="364">
        <v>-1.3000000000000043</v>
      </c>
    </row>
    <row r="29" spans="1:12" s="110" customFormat="1" ht="11.25" x14ac:dyDescent="0.2">
      <c r="A29" s="365"/>
      <c r="B29" s="366" t="s">
        <v>109</v>
      </c>
      <c r="C29" s="362"/>
      <c r="D29" s="362"/>
      <c r="E29" s="363"/>
      <c r="F29" s="542">
        <v>28.7</v>
      </c>
      <c r="G29" s="542">
        <v>30.9</v>
      </c>
      <c r="H29" s="542">
        <v>31.2</v>
      </c>
      <c r="I29" s="542">
        <v>32.200000000000003</v>
      </c>
      <c r="J29" s="544">
        <v>32.299999999999997</v>
      </c>
      <c r="K29" s="543" t="s">
        <v>350</v>
      </c>
      <c r="L29" s="364">
        <v>-3.5999999999999979</v>
      </c>
    </row>
    <row r="30" spans="1:12" s="110" customFormat="1" ht="15" customHeight="1" x14ac:dyDescent="0.2">
      <c r="A30" s="365"/>
      <c r="B30" s="366" t="s">
        <v>110</v>
      </c>
      <c r="C30" s="362"/>
      <c r="D30" s="362"/>
      <c r="E30" s="363"/>
      <c r="F30" s="542">
        <v>23.3</v>
      </c>
      <c r="G30" s="542">
        <v>32.6</v>
      </c>
      <c r="H30" s="542">
        <v>35.700000000000003</v>
      </c>
      <c r="I30" s="542">
        <v>33.6</v>
      </c>
      <c r="J30" s="542">
        <v>26.6</v>
      </c>
      <c r="K30" s="543" t="s">
        <v>350</v>
      </c>
      <c r="L30" s="364">
        <v>-3.3000000000000007</v>
      </c>
    </row>
    <row r="31" spans="1:12" s="110" customFormat="1" ht="15" customHeight="1" x14ac:dyDescent="0.2">
      <c r="A31" s="365"/>
      <c r="B31" s="366" t="s">
        <v>111</v>
      </c>
      <c r="C31" s="362"/>
      <c r="D31" s="362"/>
      <c r="E31" s="363"/>
      <c r="F31" s="542">
        <v>33.6</v>
      </c>
      <c r="G31" s="542">
        <v>43.6</v>
      </c>
      <c r="H31" s="542">
        <v>52.3</v>
      </c>
      <c r="I31" s="542">
        <v>33.9</v>
      </c>
      <c r="J31" s="542">
        <v>39.700000000000003</v>
      </c>
      <c r="K31" s="543" t="s">
        <v>350</v>
      </c>
      <c r="L31" s="364">
        <v>-6.1000000000000014</v>
      </c>
    </row>
    <row r="32" spans="1:12" s="110" customFormat="1" ht="15" customHeight="1" x14ac:dyDescent="0.2">
      <c r="A32" s="367" t="s">
        <v>113</v>
      </c>
      <c r="B32" s="368" t="s">
        <v>181</v>
      </c>
      <c r="C32" s="362"/>
      <c r="D32" s="362"/>
      <c r="E32" s="363"/>
      <c r="F32" s="542">
        <v>27.5</v>
      </c>
      <c r="G32" s="542">
        <v>28.3</v>
      </c>
      <c r="H32" s="542">
        <v>29.9</v>
      </c>
      <c r="I32" s="542">
        <v>31.8</v>
      </c>
      <c r="J32" s="544">
        <v>29.9</v>
      </c>
      <c r="K32" s="543" t="s">
        <v>350</v>
      </c>
      <c r="L32" s="364">
        <v>-2.3999999999999986</v>
      </c>
    </row>
    <row r="33" spans="1:12" s="110" customFormat="1" ht="15" customHeight="1" x14ac:dyDescent="0.2">
      <c r="A33" s="367"/>
      <c r="B33" s="368" t="s">
        <v>182</v>
      </c>
      <c r="C33" s="362"/>
      <c r="D33" s="362"/>
      <c r="E33" s="363"/>
      <c r="F33" s="542">
        <v>35.4</v>
      </c>
      <c r="G33" s="542">
        <v>40.700000000000003</v>
      </c>
      <c r="H33" s="542">
        <v>41.9</v>
      </c>
      <c r="I33" s="542">
        <v>39.299999999999997</v>
      </c>
      <c r="J33" s="542">
        <v>39.1</v>
      </c>
      <c r="K33" s="543" t="s">
        <v>350</v>
      </c>
      <c r="L33" s="364">
        <v>-3.7000000000000028</v>
      </c>
    </row>
    <row r="34" spans="1:12" s="369" customFormat="1" ht="15" customHeight="1" x14ac:dyDescent="0.2">
      <c r="A34" s="367" t="s">
        <v>113</v>
      </c>
      <c r="B34" s="368" t="s">
        <v>116</v>
      </c>
      <c r="C34" s="362"/>
      <c r="D34" s="362"/>
      <c r="E34" s="363"/>
      <c r="F34" s="542">
        <v>29.9</v>
      </c>
      <c r="G34" s="542">
        <v>32.799999999999997</v>
      </c>
      <c r="H34" s="542">
        <v>34</v>
      </c>
      <c r="I34" s="542">
        <v>34.5</v>
      </c>
      <c r="J34" s="542">
        <v>32.9</v>
      </c>
      <c r="K34" s="543" t="s">
        <v>350</v>
      </c>
      <c r="L34" s="364">
        <v>-3</v>
      </c>
    </row>
    <row r="35" spans="1:12" s="369" customFormat="1" ht="11.25" x14ac:dyDescent="0.2">
      <c r="A35" s="370"/>
      <c r="B35" s="371" t="s">
        <v>117</v>
      </c>
      <c r="C35" s="372"/>
      <c r="D35" s="372"/>
      <c r="E35" s="373"/>
      <c r="F35" s="545">
        <v>34.5</v>
      </c>
      <c r="G35" s="545">
        <v>38.1</v>
      </c>
      <c r="H35" s="545">
        <v>37.4</v>
      </c>
      <c r="I35" s="545">
        <v>36.299999999999997</v>
      </c>
      <c r="J35" s="546">
        <v>37.799999999999997</v>
      </c>
      <c r="K35" s="547" t="s">
        <v>350</v>
      </c>
      <c r="L35" s="374">
        <v>-3.2999999999999972</v>
      </c>
    </row>
    <row r="36" spans="1:12" s="369" customFormat="1" ht="15.95" customHeight="1" x14ac:dyDescent="0.2">
      <c r="A36" s="375" t="s">
        <v>351</v>
      </c>
      <c r="B36" s="376"/>
      <c r="C36" s="377"/>
      <c r="D36" s="376"/>
      <c r="E36" s="378"/>
      <c r="F36" s="548">
        <v>9356</v>
      </c>
      <c r="G36" s="548">
        <v>6807</v>
      </c>
      <c r="H36" s="548">
        <v>10109</v>
      </c>
      <c r="I36" s="548">
        <v>8349</v>
      </c>
      <c r="J36" s="548">
        <v>9495</v>
      </c>
      <c r="K36" s="549">
        <v>-139</v>
      </c>
      <c r="L36" s="380">
        <v>-1.463928383359663</v>
      </c>
    </row>
    <row r="37" spans="1:12" s="369" customFormat="1" ht="15.95" customHeight="1" x14ac:dyDescent="0.2">
      <c r="A37" s="381"/>
      <c r="B37" s="382" t="s">
        <v>113</v>
      </c>
      <c r="C37" s="382" t="s">
        <v>352</v>
      </c>
      <c r="D37" s="382"/>
      <c r="E37" s="383"/>
      <c r="F37" s="548">
        <v>2855</v>
      </c>
      <c r="G37" s="548">
        <v>2283</v>
      </c>
      <c r="H37" s="548">
        <v>3481</v>
      </c>
      <c r="I37" s="548">
        <v>2902</v>
      </c>
      <c r="J37" s="548">
        <v>3177</v>
      </c>
      <c r="K37" s="549">
        <v>-322</v>
      </c>
      <c r="L37" s="380">
        <v>-10.135347812401637</v>
      </c>
    </row>
    <row r="38" spans="1:12" s="369" customFormat="1" ht="15.95" customHeight="1" x14ac:dyDescent="0.2">
      <c r="A38" s="381"/>
      <c r="B38" s="384" t="s">
        <v>105</v>
      </c>
      <c r="C38" s="384" t="s">
        <v>106</v>
      </c>
      <c r="D38" s="385"/>
      <c r="E38" s="383"/>
      <c r="F38" s="548">
        <v>5122</v>
      </c>
      <c r="G38" s="548">
        <v>3617</v>
      </c>
      <c r="H38" s="548">
        <v>5723</v>
      </c>
      <c r="I38" s="548">
        <v>4830</v>
      </c>
      <c r="J38" s="550">
        <v>5256</v>
      </c>
      <c r="K38" s="549">
        <v>-134</v>
      </c>
      <c r="L38" s="380">
        <v>-2.5494672754946728</v>
      </c>
    </row>
    <row r="39" spans="1:12" s="369" customFormat="1" ht="15.95" customHeight="1" x14ac:dyDescent="0.2">
      <c r="A39" s="381"/>
      <c r="B39" s="385"/>
      <c r="C39" s="382" t="s">
        <v>353</v>
      </c>
      <c r="D39" s="385"/>
      <c r="E39" s="383"/>
      <c r="F39" s="548">
        <v>1491</v>
      </c>
      <c r="G39" s="548">
        <v>1134</v>
      </c>
      <c r="H39" s="548">
        <v>1809</v>
      </c>
      <c r="I39" s="548">
        <v>1597</v>
      </c>
      <c r="J39" s="548">
        <v>1663</v>
      </c>
      <c r="K39" s="549">
        <v>-172</v>
      </c>
      <c r="L39" s="380">
        <v>-10.342754058929645</v>
      </c>
    </row>
    <row r="40" spans="1:12" s="369" customFormat="1" ht="15.95" customHeight="1" x14ac:dyDescent="0.2">
      <c r="A40" s="381"/>
      <c r="B40" s="384"/>
      <c r="C40" s="384" t="s">
        <v>107</v>
      </c>
      <c r="D40" s="385"/>
      <c r="E40" s="383"/>
      <c r="F40" s="548">
        <v>4234</v>
      </c>
      <c r="G40" s="548">
        <v>3190</v>
      </c>
      <c r="H40" s="548">
        <v>4386</v>
      </c>
      <c r="I40" s="548">
        <v>3519</v>
      </c>
      <c r="J40" s="548">
        <v>4239</v>
      </c>
      <c r="K40" s="549">
        <v>-5</v>
      </c>
      <c r="L40" s="380">
        <v>-0.1179523472517103</v>
      </c>
    </row>
    <row r="41" spans="1:12" s="369" customFormat="1" ht="24" customHeight="1" x14ac:dyDescent="0.2">
      <c r="A41" s="381"/>
      <c r="B41" s="385"/>
      <c r="C41" s="382" t="s">
        <v>353</v>
      </c>
      <c r="D41" s="385"/>
      <c r="E41" s="383"/>
      <c r="F41" s="548">
        <v>1364</v>
      </c>
      <c r="G41" s="548">
        <v>1149</v>
      </c>
      <c r="H41" s="548">
        <v>1672</v>
      </c>
      <c r="I41" s="548">
        <v>1305</v>
      </c>
      <c r="J41" s="550">
        <v>1514</v>
      </c>
      <c r="K41" s="549">
        <v>-150</v>
      </c>
      <c r="L41" s="380">
        <v>-9.9075297225891674</v>
      </c>
    </row>
    <row r="42" spans="1:12" s="110" customFormat="1" ht="15" customHeight="1" x14ac:dyDescent="0.2">
      <c r="A42" s="381"/>
      <c r="B42" s="384" t="s">
        <v>113</v>
      </c>
      <c r="C42" s="384" t="s">
        <v>354</v>
      </c>
      <c r="D42" s="385"/>
      <c r="E42" s="383"/>
      <c r="F42" s="548">
        <v>1825</v>
      </c>
      <c r="G42" s="548">
        <v>1238</v>
      </c>
      <c r="H42" s="548">
        <v>2172</v>
      </c>
      <c r="I42" s="548">
        <v>1825</v>
      </c>
      <c r="J42" s="548">
        <v>1672</v>
      </c>
      <c r="K42" s="549">
        <v>153</v>
      </c>
      <c r="L42" s="380">
        <v>9.150717703349283</v>
      </c>
    </row>
    <row r="43" spans="1:12" s="110" customFormat="1" ht="15" customHeight="1" x14ac:dyDescent="0.2">
      <c r="A43" s="381"/>
      <c r="B43" s="385"/>
      <c r="C43" s="382" t="s">
        <v>353</v>
      </c>
      <c r="D43" s="385"/>
      <c r="E43" s="383"/>
      <c r="F43" s="548">
        <v>747</v>
      </c>
      <c r="G43" s="548">
        <v>538</v>
      </c>
      <c r="H43" s="548">
        <v>939</v>
      </c>
      <c r="I43" s="548">
        <v>788</v>
      </c>
      <c r="J43" s="548">
        <v>705</v>
      </c>
      <c r="K43" s="549">
        <v>42</v>
      </c>
      <c r="L43" s="380">
        <v>5.957446808510638</v>
      </c>
    </row>
    <row r="44" spans="1:12" s="110" customFormat="1" ht="15" customHeight="1" x14ac:dyDescent="0.2">
      <c r="A44" s="381"/>
      <c r="B44" s="384"/>
      <c r="C44" s="366" t="s">
        <v>109</v>
      </c>
      <c r="D44" s="385"/>
      <c r="E44" s="383"/>
      <c r="F44" s="548">
        <v>6261</v>
      </c>
      <c r="G44" s="548">
        <v>4757</v>
      </c>
      <c r="H44" s="548">
        <v>6840</v>
      </c>
      <c r="I44" s="548">
        <v>5553</v>
      </c>
      <c r="J44" s="550">
        <v>6592</v>
      </c>
      <c r="K44" s="549">
        <v>-331</v>
      </c>
      <c r="L44" s="380">
        <v>-5.02123786407767</v>
      </c>
    </row>
    <row r="45" spans="1:12" s="110" customFormat="1" ht="15" customHeight="1" x14ac:dyDescent="0.2">
      <c r="A45" s="381"/>
      <c r="B45" s="385"/>
      <c r="C45" s="382" t="s">
        <v>353</v>
      </c>
      <c r="D45" s="385"/>
      <c r="E45" s="383"/>
      <c r="F45" s="548">
        <v>1798</v>
      </c>
      <c r="G45" s="548">
        <v>1470</v>
      </c>
      <c r="H45" s="548">
        <v>2132</v>
      </c>
      <c r="I45" s="548">
        <v>1787</v>
      </c>
      <c r="J45" s="548">
        <v>2127</v>
      </c>
      <c r="K45" s="549">
        <v>-329</v>
      </c>
      <c r="L45" s="380">
        <v>-15.467795016455101</v>
      </c>
    </row>
    <row r="46" spans="1:12" s="110" customFormat="1" ht="15" customHeight="1" x14ac:dyDescent="0.2">
      <c r="A46" s="381"/>
      <c r="B46" s="384"/>
      <c r="C46" s="366" t="s">
        <v>110</v>
      </c>
      <c r="D46" s="385"/>
      <c r="E46" s="383"/>
      <c r="F46" s="548">
        <v>1130</v>
      </c>
      <c r="G46" s="548">
        <v>718</v>
      </c>
      <c r="H46" s="548">
        <v>988</v>
      </c>
      <c r="I46" s="548">
        <v>862</v>
      </c>
      <c r="J46" s="548">
        <v>1095</v>
      </c>
      <c r="K46" s="549">
        <v>35</v>
      </c>
      <c r="L46" s="380">
        <v>3.1963470319634704</v>
      </c>
    </row>
    <row r="47" spans="1:12" s="110" customFormat="1" ht="15" customHeight="1" x14ac:dyDescent="0.2">
      <c r="A47" s="381"/>
      <c r="B47" s="385"/>
      <c r="C47" s="382" t="s">
        <v>353</v>
      </c>
      <c r="D47" s="385"/>
      <c r="E47" s="383"/>
      <c r="F47" s="548">
        <v>263</v>
      </c>
      <c r="G47" s="548">
        <v>234</v>
      </c>
      <c r="H47" s="548">
        <v>353</v>
      </c>
      <c r="I47" s="548">
        <v>290</v>
      </c>
      <c r="J47" s="550">
        <v>291</v>
      </c>
      <c r="K47" s="549">
        <v>-28</v>
      </c>
      <c r="L47" s="380">
        <v>-9.6219931271477659</v>
      </c>
    </row>
    <row r="48" spans="1:12" s="110" customFormat="1" ht="15" customHeight="1" x14ac:dyDescent="0.2">
      <c r="A48" s="381"/>
      <c r="B48" s="385"/>
      <c r="C48" s="366" t="s">
        <v>111</v>
      </c>
      <c r="D48" s="386"/>
      <c r="E48" s="387"/>
      <c r="F48" s="548">
        <v>140</v>
      </c>
      <c r="G48" s="548">
        <v>94</v>
      </c>
      <c r="H48" s="548">
        <v>109</v>
      </c>
      <c r="I48" s="548">
        <v>109</v>
      </c>
      <c r="J48" s="548">
        <v>136</v>
      </c>
      <c r="K48" s="549">
        <v>4</v>
      </c>
      <c r="L48" s="380">
        <v>2.9411764705882355</v>
      </c>
    </row>
    <row r="49" spans="1:12" s="110" customFormat="1" ht="15" customHeight="1" x14ac:dyDescent="0.2">
      <c r="A49" s="381"/>
      <c r="B49" s="385"/>
      <c r="C49" s="382" t="s">
        <v>353</v>
      </c>
      <c r="D49" s="385"/>
      <c r="E49" s="383"/>
      <c r="F49" s="548">
        <v>47</v>
      </c>
      <c r="G49" s="548">
        <v>41</v>
      </c>
      <c r="H49" s="548">
        <v>57</v>
      </c>
      <c r="I49" s="548">
        <v>37</v>
      </c>
      <c r="J49" s="548">
        <v>54</v>
      </c>
      <c r="K49" s="549">
        <v>-7</v>
      </c>
      <c r="L49" s="380">
        <v>-12.962962962962964</v>
      </c>
    </row>
    <row r="50" spans="1:12" s="110" customFormat="1" ht="15" customHeight="1" x14ac:dyDescent="0.2">
      <c r="A50" s="381"/>
      <c r="B50" s="384" t="s">
        <v>113</v>
      </c>
      <c r="C50" s="382" t="s">
        <v>181</v>
      </c>
      <c r="D50" s="385"/>
      <c r="E50" s="383"/>
      <c r="F50" s="548">
        <v>5786</v>
      </c>
      <c r="G50" s="548">
        <v>3955</v>
      </c>
      <c r="H50" s="548">
        <v>6273</v>
      </c>
      <c r="I50" s="548">
        <v>5059</v>
      </c>
      <c r="J50" s="550">
        <v>5805</v>
      </c>
      <c r="K50" s="549">
        <v>-19</v>
      </c>
      <c r="L50" s="380">
        <v>-0.32730404823428078</v>
      </c>
    </row>
    <row r="51" spans="1:12" s="110" customFormat="1" ht="15" customHeight="1" x14ac:dyDescent="0.2">
      <c r="A51" s="381"/>
      <c r="B51" s="385"/>
      <c r="C51" s="382" t="s">
        <v>353</v>
      </c>
      <c r="D51" s="385"/>
      <c r="E51" s="383"/>
      <c r="F51" s="548">
        <v>1591</v>
      </c>
      <c r="G51" s="548">
        <v>1121</v>
      </c>
      <c r="H51" s="548">
        <v>1873</v>
      </c>
      <c r="I51" s="548">
        <v>1608</v>
      </c>
      <c r="J51" s="548">
        <v>1734</v>
      </c>
      <c r="K51" s="549">
        <v>-143</v>
      </c>
      <c r="L51" s="380">
        <v>-8.246828143021915</v>
      </c>
    </row>
    <row r="52" spans="1:12" s="110" customFormat="1" ht="15" customHeight="1" x14ac:dyDescent="0.2">
      <c r="A52" s="381"/>
      <c r="B52" s="384"/>
      <c r="C52" s="382" t="s">
        <v>182</v>
      </c>
      <c r="D52" s="385"/>
      <c r="E52" s="383"/>
      <c r="F52" s="548">
        <v>3570</v>
      </c>
      <c r="G52" s="548">
        <v>2852</v>
      </c>
      <c r="H52" s="548">
        <v>3836</v>
      </c>
      <c r="I52" s="548">
        <v>3290</v>
      </c>
      <c r="J52" s="548">
        <v>3690</v>
      </c>
      <c r="K52" s="549">
        <v>-120</v>
      </c>
      <c r="L52" s="380">
        <v>-3.2520325203252032</v>
      </c>
    </row>
    <row r="53" spans="1:12" s="269" customFormat="1" ht="11.25" customHeight="1" x14ac:dyDescent="0.2">
      <c r="A53" s="381"/>
      <c r="B53" s="385"/>
      <c r="C53" s="382" t="s">
        <v>353</v>
      </c>
      <c r="D53" s="385"/>
      <c r="E53" s="383"/>
      <c r="F53" s="548">
        <v>1264</v>
      </c>
      <c r="G53" s="548">
        <v>1162</v>
      </c>
      <c r="H53" s="548">
        <v>1608</v>
      </c>
      <c r="I53" s="548">
        <v>1294</v>
      </c>
      <c r="J53" s="550">
        <v>1443</v>
      </c>
      <c r="K53" s="549">
        <v>-179</v>
      </c>
      <c r="L53" s="380">
        <v>-12.404712404712404</v>
      </c>
    </row>
    <row r="54" spans="1:12" s="151" customFormat="1" ht="12.75" customHeight="1" x14ac:dyDescent="0.2">
      <c r="A54" s="381"/>
      <c r="B54" s="384" t="s">
        <v>113</v>
      </c>
      <c r="C54" s="384" t="s">
        <v>116</v>
      </c>
      <c r="D54" s="385"/>
      <c r="E54" s="383"/>
      <c r="F54" s="548">
        <v>8229</v>
      </c>
      <c r="G54" s="548">
        <v>5877</v>
      </c>
      <c r="H54" s="548">
        <v>8894</v>
      </c>
      <c r="I54" s="548">
        <v>7188</v>
      </c>
      <c r="J54" s="548">
        <v>8387</v>
      </c>
      <c r="K54" s="549">
        <v>-158</v>
      </c>
      <c r="L54" s="380">
        <v>-1.8838678907833553</v>
      </c>
    </row>
    <row r="55" spans="1:12" ht="11.25" x14ac:dyDescent="0.2">
      <c r="A55" s="381"/>
      <c r="B55" s="385"/>
      <c r="C55" s="382" t="s">
        <v>353</v>
      </c>
      <c r="D55" s="385"/>
      <c r="E55" s="383"/>
      <c r="F55" s="548">
        <v>2464</v>
      </c>
      <c r="G55" s="548">
        <v>1928</v>
      </c>
      <c r="H55" s="548">
        <v>3025</v>
      </c>
      <c r="I55" s="548">
        <v>2480</v>
      </c>
      <c r="J55" s="548">
        <v>2757</v>
      </c>
      <c r="K55" s="549">
        <v>-293</v>
      </c>
      <c r="L55" s="380">
        <v>-10.627493652520856</v>
      </c>
    </row>
    <row r="56" spans="1:12" ht="14.25" customHeight="1" x14ac:dyDescent="0.2">
      <c r="A56" s="381"/>
      <c r="B56" s="385"/>
      <c r="C56" s="384" t="s">
        <v>117</v>
      </c>
      <c r="D56" s="385"/>
      <c r="E56" s="383"/>
      <c r="F56" s="548">
        <v>1120</v>
      </c>
      <c r="G56" s="548">
        <v>928</v>
      </c>
      <c r="H56" s="548">
        <v>1213</v>
      </c>
      <c r="I56" s="548">
        <v>1159</v>
      </c>
      <c r="J56" s="548">
        <v>1105</v>
      </c>
      <c r="K56" s="549">
        <v>15</v>
      </c>
      <c r="L56" s="380">
        <v>1.3574660633484164</v>
      </c>
    </row>
    <row r="57" spans="1:12" ht="18.75" customHeight="1" x14ac:dyDescent="0.2">
      <c r="A57" s="388"/>
      <c r="B57" s="389"/>
      <c r="C57" s="390" t="s">
        <v>353</v>
      </c>
      <c r="D57" s="389"/>
      <c r="E57" s="391"/>
      <c r="F57" s="551">
        <v>386</v>
      </c>
      <c r="G57" s="552">
        <v>354</v>
      </c>
      <c r="H57" s="552">
        <v>454</v>
      </c>
      <c r="I57" s="552">
        <v>421</v>
      </c>
      <c r="J57" s="552">
        <v>418</v>
      </c>
      <c r="K57" s="553">
        <f t="shared" ref="K57" si="0">IF(OR(F57=".",J57=".")=TRUE,".",IF(OR(F57="*",J57="*")=TRUE,"*",IF(AND(F57="-",J57="-")=TRUE,"-",IF(AND(ISNUMBER(J57),ISNUMBER(F57))=TRUE,IF(F57-J57=0,0,F57-J57),IF(ISNUMBER(F57)=TRUE,F57,-J57)))))</f>
        <v>-32</v>
      </c>
      <c r="L57" s="392">
        <f t="shared" ref="L57" si="1">IF(K57 =".",".",IF(K57 ="*","*",IF(K57="-","-",IF(K57=0,0,IF(OR(J57="-",J57=".",F57="-",F57=".")=TRUE,"X",IF(J57=0,"0,0",IF(ABS(K57*100/J57)&gt;250,".X",(K57*100/J57))))))))</f>
        <v>-7.6555023923444976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9819</v>
      </c>
      <c r="E11" s="114">
        <v>7339</v>
      </c>
      <c r="F11" s="114">
        <v>13286</v>
      </c>
      <c r="G11" s="114">
        <v>8572</v>
      </c>
      <c r="H11" s="140">
        <v>9828</v>
      </c>
      <c r="I11" s="115">
        <v>-9</v>
      </c>
      <c r="J11" s="116">
        <v>-9.1575091575091569E-2</v>
      </c>
    </row>
    <row r="12" spans="1:15" s="110" customFormat="1" ht="24.95" customHeight="1" x14ac:dyDescent="0.2">
      <c r="A12" s="193" t="s">
        <v>132</v>
      </c>
      <c r="B12" s="194" t="s">
        <v>133</v>
      </c>
      <c r="C12" s="113">
        <v>3.0654852836337714</v>
      </c>
      <c r="D12" s="115">
        <v>301</v>
      </c>
      <c r="E12" s="114">
        <v>208</v>
      </c>
      <c r="F12" s="114">
        <v>492</v>
      </c>
      <c r="G12" s="114">
        <v>266</v>
      </c>
      <c r="H12" s="140">
        <v>275</v>
      </c>
      <c r="I12" s="115">
        <v>26</v>
      </c>
      <c r="J12" s="116">
        <v>9.454545454545455</v>
      </c>
    </row>
    <row r="13" spans="1:15" s="110" customFormat="1" ht="24.95" customHeight="1" x14ac:dyDescent="0.2">
      <c r="A13" s="193" t="s">
        <v>134</v>
      </c>
      <c r="B13" s="199" t="s">
        <v>214</v>
      </c>
      <c r="C13" s="113">
        <v>5.9985741928913328</v>
      </c>
      <c r="D13" s="115">
        <v>589</v>
      </c>
      <c r="E13" s="114">
        <v>68</v>
      </c>
      <c r="F13" s="114">
        <v>154</v>
      </c>
      <c r="G13" s="114">
        <v>92</v>
      </c>
      <c r="H13" s="140">
        <v>143</v>
      </c>
      <c r="I13" s="115">
        <v>446</v>
      </c>
      <c r="J13" s="116" t="s">
        <v>515</v>
      </c>
    </row>
    <row r="14" spans="1:15" s="287" customFormat="1" ht="24.95" customHeight="1" x14ac:dyDescent="0.2">
      <c r="A14" s="193" t="s">
        <v>215</v>
      </c>
      <c r="B14" s="199" t="s">
        <v>137</v>
      </c>
      <c r="C14" s="113">
        <v>6.4976066809247381</v>
      </c>
      <c r="D14" s="115">
        <v>638</v>
      </c>
      <c r="E14" s="114">
        <v>681</v>
      </c>
      <c r="F14" s="114">
        <v>1246</v>
      </c>
      <c r="G14" s="114">
        <v>748</v>
      </c>
      <c r="H14" s="140">
        <v>772</v>
      </c>
      <c r="I14" s="115">
        <v>-134</v>
      </c>
      <c r="J14" s="116">
        <v>-17.357512953367877</v>
      </c>
      <c r="K14" s="110"/>
      <c r="L14" s="110"/>
      <c r="M14" s="110"/>
      <c r="N14" s="110"/>
      <c r="O14" s="110"/>
    </row>
    <row r="15" spans="1:15" s="110" customFormat="1" ht="24.95" customHeight="1" x14ac:dyDescent="0.2">
      <c r="A15" s="193" t="s">
        <v>216</v>
      </c>
      <c r="B15" s="199" t="s">
        <v>217</v>
      </c>
      <c r="C15" s="113">
        <v>1.4665444546287809</v>
      </c>
      <c r="D15" s="115">
        <v>144</v>
      </c>
      <c r="E15" s="114">
        <v>114</v>
      </c>
      <c r="F15" s="114">
        <v>232</v>
      </c>
      <c r="G15" s="114">
        <v>168</v>
      </c>
      <c r="H15" s="140">
        <v>119</v>
      </c>
      <c r="I15" s="115">
        <v>25</v>
      </c>
      <c r="J15" s="116">
        <v>21.008403361344538</v>
      </c>
    </row>
    <row r="16" spans="1:15" s="287" customFormat="1" ht="24.95" customHeight="1" x14ac:dyDescent="0.2">
      <c r="A16" s="193" t="s">
        <v>218</v>
      </c>
      <c r="B16" s="199" t="s">
        <v>141</v>
      </c>
      <c r="C16" s="113">
        <v>3.9107852123434159</v>
      </c>
      <c r="D16" s="115">
        <v>384</v>
      </c>
      <c r="E16" s="114">
        <v>509</v>
      </c>
      <c r="F16" s="114">
        <v>875</v>
      </c>
      <c r="G16" s="114">
        <v>467</v>
      </c>
      <c r="H16" s="140">
        <v>537</v>
      </c>
      <c r="I16" s="115">
        <v>-153</v>
      </c>
      <c r="J16" s="116">
        <v>-28.491620111731844</v>
      </c>
      <c r="K16" s="110"/>
      <c r="L16" s="110"/>
      <c r="M16" s="110"/>
      <c r="N16" s="110"/>
      <c r="O16" s="110"/>
    </row>
    <row r="17" spans="1:15" s="110" customFormat="1" ht="24.95" customHeight="1" x14ac:dyDescent="0.2">
      <c r="A17" s="193" t="s">
        <v>142</v>
      </c>
      <c r="B17" s="199" t="s">
        <v>220</v>
      </c>
      <c r="C17" s="113">
        <v>1.1202770139525411</v>
      </c>
      <c r="D17" s="115">
        <v>110</v>
      </c>
      <c r="E17" s="114">
        <v>58</v>
      </c>
      <c r="F17" s="114">
        <v>139</v>
      </c>
      <c r="G17" s="114">
        <v>113</v>
      </c>
      <c r="H17" s="140">
        <v>116</v>
      </c>
      <c r="I17" s="115">
        <v>-6</v>
      </c>
      <c r="J17" s="116">
        <v>-5.1724137931034484</v>
      </c>
    </row>
    <row r="18" spans="1:15" s="287" customFormat="1" ht="24.95" customHeight="1" x14ac:dyDescent="0.2">
      <c r="A18" s="201" t="s">
        <v>144</v>
      </c>
      <c r="B18" s="202" t="s">
        <v>145</v>
      </c>
      <c r="C18" s="113">
        <v>9.0538751400346271</v>
      </c>
      <c r="D18" s="115">
        <v>889</v>
      </c>
      <c r="E18" s="114">
        <v>502</v>
      </c>
      <c r="F18" s="114">
        <v>1309</v>
      </c>
      <c r="G18" s="114">
        <v>888</v>
      </c>
      <c r="H18" s="140">
        <v>993</v>
      </c>
      <c r="I18" s="115">
        <v>-104</v>
      </c>
      <c r="J18" s="116">
        <v>-10.473313192346424</v>
      </c>
      <c r="K18" s="110"/>
      <c r="L18" s="110"/>
      <c r="M18" s="110"/>
      <c r="N18" s="110"/>
      <c r="O18" s="110"/>
    </row>
    <row r="19" spans="1:15" s="110" customFormat="1" ht="24.95" customHeight="1" x14ac:dyDescent="0.2">
      <c r="A19" s="193" t="s">
        <v>146</v>
      </c>
      <c r="B19" s="199" t="s">
        <v>147</v>
      </c>
      <c r="C19" s="113">
        <v>18.647520114064569</v>
      </c>
      <c r="D19" s="115">
        <v>1831</v>
      </c>
      <c r="E19" s="114">
        <v>1105</v>
      </c>
      <c r="F19" s="114">
        <v>2189</v>
      </c>
      <c r="G19" s="114">
        <v>1366</v>
      </c>
      <c r="H19" s="140">
        <v>1521</v>
      </c>
      <c r="I19" s="115">
        <v>310</v>
      </c>
      <c r="J19" s="116">
        <v>20.381328073635768</v>
      </c>
    </row>
    <row r="20" spans="1:15" s="287" customFormat="1" ht="24.95" customHeight="1" x14ac:dyDescent="0.2">
      <c r="A20" s="193" t="s">
        <v>148</v>
      </c>
      <c r="B20" s="199" t="s">
        <v>149</v>
      </c>
      <c r="C20" s="113">
        <v>5.2347489561055101</v>
      </c>
      <c r="D20" s="115">
        <v>514</v>
      </c>
      <c r="E20" s="114">
        <v>550</v>
      </c>
      <c r="F20" s="114">
        <v>607</v>
      </c>
      <c r="G20" s="114">
        <v>523</v>
      </c>
      <c r="H20" s="140">
        <v>769</v>
      </c>
      <c r="I20" s="115">
        <v>-255</v>
      </c>
      <c r="J20" s="116">
        <v>-33.159947984395316</v>
      </c>
      <c r="K20" s="110"/>
      <c r="L20" s="110"/>
      <c r="M20" s="110"/>
      <c r="N20" s="110"/>
      <c r="O20" s="110"/>
    </row>
    <row r="21" spans="1:15" s="110" customFormat="1" ht="24.95" customHeight="1" x14ac:dyDescent="0.2">
      <c r="A21" s="201" t="s">
        <v>150</v>
      </c>
      <c r="B21" s="202" t="s">
        <v>151</v>
      </c>
      <c r="C21" s="113">
        <v>6.2226295956818412</v>
      </c>
      <c r="D21" s="115">
        <v>611</v>
      </c>
      <c r="E21" s="114">
        <v>477</v>
      </c>
      <c r="F21" s="114">
        <v>779</v>
      </c>
      <c r="G21" s="114">
        <v>665</v>
      </c>
      <c r="H21" s="140">
        <v>754</v>
      </c>
      <c r="I21" s="115">
        <v>-143</v>
      </c>
      <c r="J21" s="116">
        <v>-18.96551724137931</v>
      </c>
    </row>
    <row r="22" spans="1:15" s="110" customFormat="1" ht="24.95" customHeight="1" x14ac:dyDescent="0.2">
      <c r="A22" s="201" t="s">
        <v>152</v>
      </c>
      <c r="B22" s="199" t="s">
        <v>153</v>
      </c>
      <c r="C22" s="113">
        <v>1.6193095019859456</v>
      </c>
      <c r="D22" s="115">
        <v>159</v>
      </c>
      <c r="E22" s="114">
        <v>122</v>
      </c>
      <c r="F22" s="114">
        <v>205</v>
      </c>
      <c r="G22" s="114">
        <v>151</v>
      </c>
      <c r="H22" s="140">
        <v>161</v>
      </c>
      <c r="I22" s="115">
        <v>-2</v>
      </c>
      <c r="J22" s="116">
        <v>-1.2422360248447204</v>
      </c>
    </row>
    <row r="23" spans="1:15" s="110" customFormat="1" ht="24.95" customHeight="1" x14ac:dyDescent="0.2">
      <c r="A23" s="193" t="s">
        <v>154</v>
      </c>
      <c r="B23" s="199" t="s">
        <v>155</v>
      </c>
      <c r="C23" s="113">
        <v>1.0999083409715857</v>
      </c>
      <c r="D23" s="115">
        <v>108</v>
      </c>
      <c r="E23" s="114">
        <v>200</v>
      </c>
      <c r="F23" s="114">
        <v>110</v>
      </c>
      <c r="G23" s="114">
        <v>75</v>
      </c>
      <c r="H23" s="140">
        <v>88</v>
      </c>
      <c r="I23" s="115">
        <v>20</v>
      </c>
      <c r="J23" s="116">
        <v>22.727272727272727</v>
      </c>
    </row>
    <row r="24" spans="1:15" s="110" customFormat="1" ht="24.95" customHeight="1" x14ac:dyDescent="0.2">
      <c r="A24" s="193" t="s">
        <v>156</v>
      </c>
      <c r="B24" s="199" t="s">
        <v>221</v>
      </c>
      <c r="C24" s="113">
        <v>5.5810163967817497</v>
      </c>
      <c r="D24" s="115">
        <v>548</v>
      </c>
      <c r="E24" s="114">
        <v>362</v>
      </c>
      <c r="F24" s="114">
        <v>1159</v>
      </c>
      <c r="G24" s="114">
        <v>405</v>
      </c>
      <c r="H24" s="140">
        <v>580</v>
      </c>
      <c r="I24" s="115">
        <v>-32</v>
      </c>
      <c r="J24" s="116">
        <v>-5.5172413793103452</v>
      </c>
    </row>
    <row r="25" spans="1:15" s="110" customFormat="1" ht="24.95" customHeight="1" x14ac:dyDescent="0.2">
      <c r="A25" s="193" t="s">
        <v>222</v>
      </c>
      <c r="B25" s="204" t="s">
        <v>159</v>
      </c>
      <c r="C25" s="113">
        <v>8.9011100926774613</v>
      </c>
      <c r="D25" s="115">
        <v>874</v>
      </c>
      <c r="E25" s="114">
        <v>737</v>
      </c>
      <c r="F25" s="114">
        <v>1162</v>
      </c>
      <c r="G25" s="114">
        <v>897</v>
      </c>
      <c r="H25" s="140">
        <v>879</v>
      </c>
      <c r="I25" s="115">
        <v>-5</v>
      </c>
      <c r="J25" s="116">
        <v>-0.56882821387940841</v>
      </c>
    </row>
    <row r="26" spans="1:15" s="110" customFormat="1" ht="24.95" customHeight="1" x14ac:dyDescent="0.2">
      <c r="A26" s="201">
        <v>782.78300000000002</v>
      </c>
      <c r="B26" s="203" t="s">
        <v>160</v>
      </c>
      <c r="C26" s="113">
        <v>3.33027803238619</v>
      </c>
      <c r="D26" s="115">
        <v>327</v>
      </c>
      <c r="E26" s="114">
        <v>265</v>
      </c>
      <c r="F26" s="114">
        <v>406</v>
      </c>
      <c r="G26" s="114">
        <v>345</v>
      </c>
      <c r="H26" s="140">
        <v>254</v>
      </c>
      <c r="I26" s="115">
        <v>73</v>
      </c>
      <c r="J26" s="116">
        <v>28.740157480314959</v>
      </c>
    </row>
    <row r="27" spans="1:15" s="110" customFormat="1" ht="24.95" customHeight="1" x14ac:dyDescent="0.2">
      <c r="A27" s="193" t="s">
        <v>161</v>
      </c>
      <c r="B27" s="199" t="s">
        <v>162</v>
      </c>
      <c r="C27" s="113">
        <v>2.902535899786129</v>
      </c>
      <c r="D27" s="115">
        <v>285</v>
      </c>
      <c r="E27" s="114">
        <v>229</v>
      </c>
      <c r="F27" s="114">
        <v>509</v>
      </c>
      <c r="G27" s="114">
        <v>296</v>
      </c>
      <c r="H27" s="140">
        <v>320</v>
      </c>
      <c r="I27" s="115">
        <v>-35</v>
      </c>
      <c r="J27" s="116">
        <v>-10.9375</v>
      </c>
    </row>
    <row r="28" spans="1:15" s="110" customFormat="1" ht="24.95" customHeight="1" x14ac:dyDescent="0.2">
      <c r="A28" s="193" t="s">
        <v>163</v>
      </c>
      <c r="B28" s="199" t="s">
        <v>164</v>
      </c>
      <c r="C28" s="113">
        <v>3.5441490986862205</v>
      </c>
      <c r="D28" s="115">
        <v>348</v>
      </c>
      <c r="E28" s="114">
        <v>209</v>
      </c>
      <c r="F28" s="114">
        <v>545</v>
      </c>
      <c r="G28" s="114">
        <v>202</v>
      </c>
      <c r="H28" s="140">
        <v>527</v>
      </c>
      <c r="I28" s="115">
        <v>-179</v>
      </c>
      <c r="J28" s="116">
        <v>-33.965844402277042</v>
      </c>
    </row>
    <row r="29" spans="1:15" s="110" customFormat="1" ht="24.95" customHeight="1" x14ac:dyDescent="0.2">
      <c r="A29" s="193">
        <v>86</v>
      </c>
      <c r="B29" s="199" t="s">
        <v>165</v>
      </c>
      <c r="C29" s="113">
        <v>7.505855993482025</v>
      </c>
      <c r="D29" s="115">
        <v>737</v>
      </c>
      <c r="E29" s="114">
        <v>457</v>
      </c>
      <c r="F29" s="114">
        <v>682</v>
      </c>
      <c r="G29" s="114">
        <v>462</v>
      </c>
      <c r="H29" s="140">
        <v>542</v>
      </c>
      <c r="I29" s="115">
        <v>195</v>
      </c>
      <c r="J29" s="116">
        <v>35.977859778597789</v>
      </c>
    </row>
    <row r="30" spans="1:15" s="110" customFormat="1" ht="24.95" customHeight="1" x14ac:dyDescent="0.2">
      <c r="A30" s="193">
        <v>87.88</v>
      </c>
      <c r="B30" s="204" t="s">
        <v>166</v>
      </c>
      <c r="C30" s="113">
        <v>7.2716162542010387</v>
      </c>
      <c r="D30" s="115">
        <v>714</v>
      </c>
      <c r="E30" s="114">
        <v>750</v>
      </c>
      <c r="F30" s="114">
        <v>1143</v>
      </c>
      <c r="G30" s="114">
        <v>748</v>
      </c>
      <c r="H30" s="140">
        <v>804</v>
      </c>
      <c r="I30" s="115">
        <v>-90</v>
      </c>
      <c r="J30" s="116">
        <v>-11.194029850746269</v>
      </c>
    </row>
    <row r="31" spans="1:15" s="110" customFormat="1" ht="24.95" customHeight="1" x14ac:dyDescent="0.2">
      <c r="A31" s="193" t="s">
        <v>167</v>
      </c>
      <c r="B31" s="199" t="s">
        <v>168</v>
      </c>
      <c r="C31" s="113">
        <v>3.5237804257052652</v>
      </c>
      <c r="D31" s="115">
        <v>346</v>
      </c>
      <c r="E31" s="114">
        <v>417</v>
      </c>
      <c r="F31" s="114">
        <v>588</v>
      </c>
      <c r="G31" s="114">
        <v>443</v>
      </c>
      <c r="H31" s="140">
        <v>446</v>
      </c>
      <c r="I31" s="115">
        <v>-100</v>
      </c>
      <c r="J31" s="116">
        <v>-22.421524663677129</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3.0654852836337714</v>
      </c>
      <c r="D34" s="115">
        <v>301</v>
      </c>
      <c r="E34" s="114">
        <v>208</v>
      </c>
      <c r="F34" s="114">
        <v>492</v>
      </c>
      <c r="G34" s="114">
        <v>266</v>
      </c>
      <c r="H34" s="140">
        <v>275</v>
      </c>
      <c r="I34" s="115">
        <v>26</v>
      </c>
      <c r="J34" s="116">
        <v>9.454545454545455</v>
      </c>
    </row>
    <row r="35" spans="1:10" s="110" customFormat="1" ht="24.95" customHeight="1" x14ac:dyDescent="0.2">
      <c r="A35" s="292" t="s">
        <v>171</v>
      </c>
      <c r="B35" s="293" t="s">
        <v>172</v>
      </c>
      <c r="C35" s="113">
        <v>21.550056013850696</v>
      </c>
      <c r="D35" s="115">
        <v>2116</v>
      </c>
      <c r="E35" s="114">
        <v>1251</v>
      </c>
      <c r="F35" s="114">
        <v>2709</v>
      </c>
      <c r="G35" s="114">
        <v>1728</v>
      </c>
      <c r="H35" s="140">
        <v>1908</v>
      </c>
      <c r="I35" s="115">
        <v>208</v>
      </c>
      <c r="J35" s="116">
        <v>10.90146750524109</v>
      </c>
    </row>
    <row r="36" spans="1:10" s="110" customFormat="1" ht="24.95" customHeight="1" x14ac:dyDescent="0.2">
      <c r="A36" s="294" t="s">
        <v>173</v>
      </c>
      <c r="B36" s="295" t="s">
        <v>174</v>
      </c>
      <c r="C36" s="125">
        <v>75.384458702515531</v>
      </c>
      <c r="D36" s="143">
        <v>7402</v>
      </c>
      <c r="E36" s="144">
        <v>5880</v>
      </c>
      <c r="F36" s="144">
        <v>10084</v>
      </c>
      <c r="G36" s="144">
        <v>6578</v>
      </c>
      <c r="H36" s="145">
        <v>7645</v>
      </c>
      <c r="I36" s="143">
        <v>-243</v>
      </c>
      <c r="J36" s="146">
        <v>-3.1785480706344016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9819</v>
      </c>
      <c r="F11" s="264">
        <v>7339</v>
      </c>
      <c r="G11" s="264">
        <v>13286</v>
      </c>
      <c r="H11" s="264">
        <v>8572</v>
      </c>
      <c r="I11" s="265">
        <v>9828</v>
      </c>
      <c r="J11" s="263">
        <v>-9</v>
      </c>
      <c r="K11" s="266">
        <v>-9.1575091575091569E-2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22.405540279050818</v>
      </c>
      <c r="E13" s="115">
        <v>2200</v>
      </c>
      <c r="F13" s="114">
        <v>1942</v>
      </c>
      <c r="G13" s="114">
        <v>2845</v>
      </c>
      <c r="H13" s="114">
        <v>2443</v>
      </c>
      <c r="I13" s="140">
        <v>2398</v>
      </c>
      <c r="J13" s="115">
        <v>-198</v>
      </c>
      <c r="K13" s="116">
        <v>-8.2568807339449535</v>
      </c>
    </row>
    <row r="14" spans="1:15" ht="15.95" customHeight="1" x14ac:dyDescent="0.2">
      <c r="A14" s="306" t="s">
        <v>230</v>
      </c>
      <c r="B14" s="307"/>
      <c r="C14" s="308"/>
      <c r="D14" s="113">
        <v>59.598737142275183</v>
      </c>
      <c r="E14" s="115">
        <v>5852</v>
      </c>
      <c r="F14" s="114">
        <v>4114</v>
      </c>
      <c r="G14" s="114">
        <v>8115</v>
      </c>
      <c r="H14" s="114">
        <v>5008</v>
      </c>
      <c r="I14" s="140">
        <v>5757</v>
      </c>
      <c r="J14" s="115">
        <v>95</v>
      </c>
      <c r="K14" s="116">
        <v>1.6501650165016502</v>
      </c>
    </row>
    <row r="15" spans="1:15" ht="15.95" customHeight="1" x14ac:dyDescent="0.2">
      <c r="A15" s="306" t="s">
        <v>231</v>
      </c>
      <c r="B15" s="307"/>
      <c r="C15" s="308"/>
      <c r="D15" s="113">
        <v>8.7585293818107743</v>
      </c>
      <c r="E15" s="115">
        <v>860</v>
      </c>
      <c r="F15" s="114">
        <v>599</v>
      </c>
      <c r="G15" s="114">
        <v>955</v>
      </c>
      <c r="H15" s="114">
        <v>569</v>
      </c>
      <c r="I15" s="140">
        <v>787</v>
      </c>
      <c r="J15" s="115">
        <v>73</v>
      </c>
      <c r="K15" s="116">
        <v>9.2757306226175356</v>
      </c>
    </row>
    <row r="16" spans="1:15" ht="15.95" customHeight="1" x14ac:dyDescent="0.2">
      <c r="A16" s="306" t="s">
        <v>232</v>
      </c>
      <c r="B16" s="307"/>
      <c r="C16" s="308"/>
      <c r="D16" s="113">
        <v>9.0844281495060599</v>
      </c>
      <c r="E16" s="115">
        <v>892</v>
      </c>
      <c r="F16" s="114">
        <v>655</v>
      </c>
      <c r="G16" s="114">
        <v>1307</v>
      </c>
      <c r="H16" s="114">
        <v>534</v>
      </c>
      <c r="I16" s="140">
        <v>862</v>
      </c>
      <c r="J16" s="115">
        <v>30</v>
      </c>
      <c r="K16" s="116">
        <v>3.4802784222737819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2.6479274875241878</v>
      </c>
      <c r="E18" s="115">
        <v>260</v>
      </c>
      <c r="F18" s="114">
        <v>161</v>
      </c>
      <c r="G18" s="114">
        <v>513</v>
      </c>
      <c r="H18" s="114">
        <v>256</v>
      </c>
      <c r="I18" s="140">
        <v>241</v>
      </c>
      <c r="J18" s="115">
        <v>19</v>
      </c>
      <c r="K18" s="116">
        <v>7.8838174273858925</v>
      </c>
    </row>
    <row r="19" spans="1:11" ht="14.1" customHeight="1" x14ac:dyDescent="0.2">
      <c r="A19" s="306" t="s">
        <v>235</v>
      </c>
      <c r="B19" s="307" t="s">
        <v>236</v>
      </c>
      <c r="C19" s="308"/>
      <c r="D19" s="113">
        <v>2.0063142886240963</v>
      </c>
      <c r="E19" s="115">
        <v>197</v>
      </c>
      <c r="F19" s="114">
        <v>122</v>
      </c>
      <c r="G19" s="114">
        <v>419</v>
      </c>
      <c r="H19" s="114">
        <v>212</v>
      </c>
      <c r="I19" s="140">
        <v>166</v>
      </c>
      <c r="J19" s="115">
        <v>31</v>
      </c>
      <c r="K19" s="116">
        <v>18.674698795180724</v>
      </c>
    </row>
    <row r="20" spans="1:11" ht="14.1" customHeight="1" x14ac:dyDescent="0.2">
      <c r="A20" s="306">
        <v>12</v>
      </c>
      <c r="B20" s="307" t="s">
        <v>237</v>
      </c>
      <c r="C20" s="308"/>
      <c r="D20" s="113">
        <v>1.9452082696812303</v>
      </c>
      <c r="E20" s="115">
        <v>191</v>
      </c>
      <c r="F20" s="114">
        <v>106</v>
      </c>
      <c r="G20" s="114">
        <v>214</v>
      </c>
      <c r="H20" s="114">
        <v>195</v>
      </c>
      <c r="I20" s="140">
        <v>190</v>
      </c>
      <c r="J20" s="115">
        <v>1</v>
      </c>
      <c r="K20" s="116">
        <v>0.52631578947368418</v>
      </c>
    </row>
    <row r="21" spans="1:11" ht="14.1" customHeight="1" x14ac:dyDescent="0.2">
      <c r="A21" s="306">
        <v>21</v>
      </c>
      <c r="B21" s="307" t="s">
        <v>238</v>
      </c>
      <c r="C21" s="308"/>
      <c r="D21" s="113">
        <v>0.1120277013952541</v>
      </c>
      <c r="E21" s="115">
        <v>11</v>
      </c>
      <c r="F21" s="114">
        <v>13</v>
      </c>
      <c r="G21" s="114" t="s">
        <v>514</v>
      </c>
      <c r="H21" s="114">
        <v>32</v>
      </c>
      <c r="I21" s="140">
        <v>51</v>
      </c>
      <c r="J21" s="115">
        <v>-40</v>
      </c>
      <c r="K21" s="116">
        <v>-78.431372549019613</v>
      </c>
    </row>
    <row r="22" spans="1:11" ht="14.1" customHeight="1" x14ac:dyDescent="0.2">
      <c r="A22" s="306">
        <v>22</v>
      </c>
      <c r="B22" s="307" t="s">
        <v>239</v>
      </c>
      <c r="C22" s="308"/>
      <c r="D22" s="113">
        <v>1.3239637437620939</v>
      </c>
      <c r="E22" s="115">
        <v>130</v>
      </c>
      <c r="F22" s="114">
        <v>101</v>
      </c>
      <c r="G22" s="114">
        <v>224</v>
      </c>
      <c r="H22" s="114">
        <v>128</v>
      </c>
      <c r="I22" s="140">
        <v>159</v>
      </c>
      <c r="J22" s="115">
        <v>-29</v>
      </c>
      <c r="K22" s="116">
        <v>-18.238993710691823</v>
      </c>
    </row>
    <row r="23" spans="1:11" ht="14.1" customHeight="1" x14ac:dyDescent="0.2">
      <c r="A23" s="306">
        <v>23</v>
      </c>
      <c r="B23" s="307" t="s">
        <v>240</v>
      </c>
      <c r="C23" s="308"/>
      <c r="D23" s="113">
        <v>0.6823505448620022</v>
      </c>
      <c r="E23" s="115">
        <v>67</v>
      </c>
      <c r="F23" s="114">
        <v>43</v>
      </c>
      <c r="G23" s="114">
        <v>53</v>
      </c>
      <c r="H23" s="114">
        <v>43</v>
      </c>
      <c r="I23" s="140">
        <v>48</v>
      </c>
      <c r="J23" s="115">
        <v>19</v>
      </c>
      <c r="K23" s="116">
        <v>39.583333333333336</v>
      </c>
    </row>
    <row r="24" spans="1:11" ht="14.1" customHeight="1" x14ac:dyDescent="0.2">
      <c r="A24" s="306">
        <v>24</v>
      </c>
      <c r="B24" s="307" t="s">
        <v>241</v>
      </c>
      <c r="C24" s="308"/>
      <c r="D24" s="113">
        <v>1.4563601181383032</v>
      </c>
      <c r="E24" s="115">
        <v>143</v>
      </c>
      <c r="F24" s="114">
        <v>72</v>
      </c>
      <c r="G24" s="114">
        <v>217</v>
      </c>
      <c r="H24" s="114">
        <v>231</v>
      </c>
      <c r="I24" s="140">
        <v>187</v>
      </c>
      <c r="J24" s="115">
        <v>-44</v>
      </c>
      <c r="K24" s="116">
        <v>-23.529411764705884</v>
      </c>
    </row>
    <row r="25" spans="1:11" ht="14.1" customHeight="1" x14ac:dyDescent="0.2">
      <c r="A25" s="306">
        <v>25</v>
      </c>
      <c r="B25" s="307" t="s">
        <v>242</v>
      </c>
      <c r="C25" s="308"/>
      <c r="D25" s="113">
        <v>3.7885731744576843</v>
      </c>
      <c r="E25" s="115">
        <v>372</v>
      </c>
      <c r="F25" s="114">
        <v>180</v>
      </c>
      <c r="G25" s="114">
        <v>428</v>
      </c>
      <c r="H25" s="114">
        <v>267</v>
      </c>
      <c r="I25" s="140">
        <v>452</v>
      </c>
      <c r="J25" s="115">
        <v>-80</v>
      </c>
      <c r="K25" s="116">
        <v>-17.699115044247787</v>
      </c>
    </row>
    <row r="26" spans="1:11" ht="14.1" customHeight="1" x14ac:dyDescent="0.2">
      <c r="A26" s="306">
        <v>26</v>
      </c>
      <c r="B26" s="307" t="s">
        <v>243</v>
      </c>
      <c r="C26" s="308"/>
      <c r="D26" s="113">
        <v>3.9209695488338934</v>
      </c>
      <c r="E26" s="115">
        <v>385</v>
      </c>
      <c r="F26" s="114">
        <v>246</v>
      </c>
      <c r="G26" s="114">
        <v>771</v>
      </c>
      <c r="H26" s="114">
        <v>131</v>
      </c>
      <c r="I26" s="140">
        <v>198</v>
      </c>
      <c r="J26" s="115">
        <v>187</v>
      </c>
      <c r="K26" s="116">
        <v>94.444444444444443</v>
      </c>
    </row>
    <row r="27" spans="1:11" ht="14.1" customHeight="1" x14ac:dyDescent="0.2">
      <c r="A27" s="306">
        <v>27</v>
      </c>
      <c r="B27" s="307" t="s">
        <v>244</v>
      </c>
      <c r="C27" s="308"/>
      <c r="D27" s="113">
        <v>1.1304613504430185</v>
      </c>
      <c r="E27" s="115">
        <v>111</v>
      </c>
      <c r="F27" s="114">
        <v>65</v>
      </c>
      <c r="G27" s="114">
        <v>186</v>
      </c>
      <c r="H27" s="114">
        <v>86</v>
      </c>
      <c r="I27" s="140">
        <v>105</v>
      </c>
      <c r="J27" s="115">
        <v>6</v>
      </c>
      <c r="K27" s="116">
        <v>5.7142857142857144</v>
      </c>
    </row>
    <row r="28" spans="1:11" ht="14.1" customHeight="1" x14ac:dyDescent="0.2">
      <c r="A28" s="306">
        <v>28</v>
      </c>
      <c r="B28" s="307" t="s">
        <v>245</v>
      </c>
      <c r="C28" s="308"/>
      <c r="D28" s="113">
        <v>0.18331805682859761</v>
      </c>
      <c r="E28" s="115">
        <v>18</v>
      </c>
      <c r="F28" s="114">
        <v>11</v>
      </c>
      <c r="G28" s="114">
        <v>24</v>
      </c>
      <c r="H28" s="114">
        <v>20</v>
      </c>
      <c r="I28" s="140">
        <v>20</v>
      </c>
      <c r="J28" s="115">
        <v>-2</v>
      </c>
      <c r="K28" s="116">
        <v>-10</v>
      </c>
    </row>
    <row r="29" spans="1:11" ht="14.1" customHeight="1" x14ac:dyDescent="0.2">
      <c r="A29" s="306">
        <v>29</v>
      </c>
      <c r="B29" s="307" t="s">
        <v>246</v>
      </c>
      <c r="C29" s="308"/>
      <c r="D29" s="113">
        <v>3.1164069660861595</v>
      </c>
      <c r="E29" s="115">
        <v>306</v>
      </c>
      <c r="F29" s="114">
        <v>241</v>
      </c>
      <c r="G29" s="114">
        <v>426</v>
      </c>
      <c r="H29" s="114">
        <v>350</v>
      </c>
      <c r="I29" s="140">
        <v>368</v>
      </c>
      <c r="J29" s="115">
        <v>-62</v>
      </c>
      <c r="K29" s="116">
        <v>-16.847826086956523</v>
      </c>
    </row>
    <row r="30" spans="1:11" ht="14.1" customHeight="1" x14ac:dyDescent="0.2">
      <c r="A30" s="306" t="s">
        <v>247</v>
      </c>
      <c r="B30" s="307" t="s">
        <v>248</v>
      </c>
      <c r="C30" s="308"/>
      <c r="D30" s="113">
        <v>0.75364090029534581</v>
      </c>
      <c r="E30" s="115">
        <v>74</v>
      </c>
      <c r="F30" s="114">
        <v>51</v>
      </c>
      <c r="G30" s="114" t="s">
        <v>514</v>
      </c>
      <c r="H30" s="114">
        <v>99</v>
      </c>
      <c r="I30" s="140">
        <v>66</v>
      </c>
      <c r="J30" s="115">
        <v>8</v>
      </c>
      <c r="K30" s="116">
        <v>12.121212121212121</v>
      </c>
    </row>
    <row r="31" spans="1:11" ht="14.1" customHeight="1" x14ac:dyDescent="0.2">
      <c r="A31" s="306" t="s">
        <v>249</v>
      </c>
      <c r="B31" s="307" t="s">
        <v>250</v>
      </c>
      <c r="C31" s="308"/>
      <c r="D31" s="113">
        <v>2.3627660657908138</v>
      </c>
      <c r="E31" s="115">
        <v>232</v>
      </c>
      <c r="F31" s="114">
        <v>190</v>
      </c>
      <c r="G31" s="114">
        <v>313</v>
      </c>
      <c r="H31" s="114">
        <v>251</v>
      </c>
      <c r="I31" s="140">
        <v>302</v>
      </c>
      <c r="J31" s="115">
        <v>-70</v>
      </c>
      <c r="K31" s="116">
        <v>-23.178807947019866</v>
      </c>
    </row>
    <row r="32" spans="1:11" ht="14.1" customHeight="1" x14ac:dyDescent="0.2">
      <c r="A32" s="306">
        <v>31</v>
      </c>
      <c r="B32" s="307" t="s">
        <v>251</v>
      </c>
      <c r="C32" s="308"/>
      <c r="D32" s="113">
        <v>0.67216620837152463</v>
      </c>
      <c r="E32" s="115">
        <v>66</v>
      </c>
      <c r="F32" s="114">
        <v>41</v>
      </c>
      <c r="G32" s="114">
        <v>68</v>
      </c>
      <c r="H32" s="114">
        <v>35</v>
      </c>
      <c r="I32" s="140">
        <v>66</v>
      </c>
      <c r="J32" s="115">
        <v>0</v>
      </c>
      <c r="K32" s="116">
        <v>0</v>
      </c>
    </row>
    <row r="33" spans="1:11" ht="14.1" customHeight="1" x14ac:dyDescent="0.2">
      <c r="A33" s="306">
        <v>32</v>
      </c>
      <c r="B33" s="307" t="s">
        <v>252</v>
      </c>
      <c r="C33" s="308"/>
      <c r="D33" s="113">
        <v>3.9311538853243713</v>
      </c>
      <c r="E33" s="115">
        <v>386</v>
      </c>
      <c r="F33" s="114">
        <v>242</v>
      </c>
      <c r="G33" s="114">
        <v>555</v>
      </c>
      <c r="H33" s="114">
        <v>468</v>
      </c>
      <c r="I33" s="140">
        <v>383</v>
      </c>
      <c r="J33" s="115">
        <v>3</v>
      </c>
      <c r="K33" s="116">
        <v>0.78328981723237601</v>
      </c>
    </row>
    <row r="34" spans="1:11" ht="14.1" customHeight="1" x14ac:dyDescent="0.2">
      <c r="A34" s="306">
        <v>33</v>
      </c>
      <c r="B34" s="307" t="s">
        <v>253</v>
      </c>
      <c r="C34" s="308"/>
      <c r="D34" s="113">
        <v>1.9757612791526633</v>
      </c>
      <c r="E34" s="115">
        <v>194</v>
      </c>
      <c r="F34" s="114">
        <v>113</v>
      </c>
      <c r="G34" s="114">
        <v>296</v>
      </c>
      <c r="H34" s="114">
        <v>194</v>
      </c>
      <c r="I34" s="140">
        <v>187</v>
      </c>
      <c r="J34" s="115">
        <v>7</v>
      </c>
      <c r="K34" s="116">
        <v>3.7433155080213902</v>
      </c>
    </row>
    <row r="35" spans="1:11" ht="14.1" customHeight="1" x14ac:dyDescent="0.2">
      <c r="A35" s="306">
        <v>34</v>
      </c>
      <c r="B35" s="307" t="s">
        <v>254</v>
      </c>
      <c r="C35" s="308"/>
      <c r="D35" s="113">
        <v>2.759955188919442</v>
      </c>
      <c r="E35" s="115">
        <v>271</v>
      </c>
      <c r="F35" s="114">
        <v>123</v>
      </c>
      <c r="G35" s="114">
        <v>308</v>
      </c>
      <c r="H35" s="114">
        <v>217</v>
      </c>
      <c r="I35" s="140">
        <v>243</v>
      </c>
      <c r="J35" s="115">
        <v>28</v>
      </c>
      <c r="K35" s="116">
        <v>11.522633744855968</v>
      </c>
    </row>
    <row r="36" spans="1:11" ht="14.1" customHeight="1" x14ac:dyDescent="0.2">
      <c r="A36" s="306">
        <v>41</v>
      </c>
      <c r="B36" s="307" t="s">
        <v>255</v>
      </c>
      <c r="C36" s="308"/>
      <c r="D36" s="113">
        <v>0.33608310418576232</v>
      </c>
      <c r="E36" s="115">
        <v>33</v>
      </c>
      <c r="F36" s="114">
        <v>22</v>
      </c>
      <c r="G36" s="114">
        <v>46</v>
      </c>
      <c r="H36" s="114">
        <v>34</v>
      </c>
      <c r="I36" s="140">
        <v>42</v>
      </c>
      <c r="J36" s="115">
        <v>-9</v>
      </c>
      <c r="K36" s="116">
        <v>-21.428571428571427</v>
      </c>
    </row>
    <row r="37" spans="1:11" ht="14.1" customHeight="1" x14ac:dyDescent="0.2">
      <c r="A37" s="306">
        <v>42</v>
      </c>
      <c r="B37" s="307" t="s">
        <v>256</v>
      </c>
      <c r="C37" s="308"/>
      <c r="D37" s="113">
        <v>0.14258071086668703</v>
      </c>
      <c r="E37" s="115">
        <v>14</v>
      </c>
      <c r="F37" s="114">
        <v>5</v>
      </c>
      <c r="G37" s="114">
        <v>23</v>
      </c>
      <c r="H37" s="114">
        <v>9</v>
      </c>
      <c r="I37" s="140">
        <v>12</v>
      </c>
      <c r="J37" s="115">
        <v>2</v>
      </c>
      <c r="K37" s="116">
        <v>16.666666666666668</v>
      </c>
    </row>
    <row r="38" spans="1:11" ht="14.1" customHeight="1" x14ac:dyDescent="0.2">
      <c r="A38" s="306">
        <v>43</v>
      </c>
      <c r="B38" s="307" t="s">
        <v>257</v>
      </c>
      <c r="C38" s="308"/>
      <c r="D38" s="113">
        <v>1.3545167532335269</v>
      </c>
      <c r="E38" s="115">
        <v>133</v>
      </c>
      <c r="F38" s="114">
        <v>95</v>
      </c>
      <c r="G38" s="114">
        <v>190</v>
      </c>
      <c r="H38" s="114">
        <v>116</v>
      </c>
      <c r="I38" s="140">
        <v>142</v>
      </c>
      <c r="J38" s="115">
        <v>-9</v>
      </c>
      <c r="K38" s="116">
        <v>-6.3380281690140849</v>
      </c>
    </row>
    <row r="39" spans="1:11" ht="14.1" customHeight="1" x14ac:dyDescent="0.2">
      <c r="A39" s="306">
        <v>51</v>
      </c>
      <c r="B39" s="307" t="s">
        <v>258</v>
      </c>
      <c r="C39" s="308"/>
      <c r="D39" s="113">
        <v>7.2716162542010387</v>
      </c>
      <c r="E39" s="115">
        <v>714</v>
      </c>
      <c r="F39" s="114">
        <v>729</v>
      </c>
      <c r="G39" s="114">
        <v>912</v>
      </c>
      <c r="H39" s="114">
        <v>687</v>
      </c>
      <c r="I39" s="140">
        <v>709</v>
      </c>
      <c r="J39" s="115">
        <v>5</v>
      </c>
      <c r="K39" s="116">
        <v>0.70521861777150918</v>
      </c>
    </row>
    <row r="40" spans="1:11" ht="14.1" customHeight="1" x14ac:dyDescent="0.2">
      <c r="A40" s="306" t="s">
        <v>259</v>
      </c>
      <c r="B40" s="307" t="s">
        <v>260</v>
      </c>
      <c r="C40" s="308"/>
      <c r="D40" s="113">
        <v>6.538344026886648</v>
      </c>
      <c r="E40" s="115">
        <v>642</v>
      </c>
      <c r="F40" s="114">
        <v>642</v>
      </c>
      <c r="G40" s="114">
        <v>822</v>
      </c>
      <c r="H40" s="114">
        <v>634</v>
      </c>
      <c r="I40" s="140">
        <v>609</v>
      </c>
      <c r="J40" s="115">
        <v>33</v>
      </c>
      <c r="K40" s="116">
        <v>5.4187192118226601</v>
      </c>
    </row>
    <row r="41" spans="1:11" ht="14.1" customHeight="1" x14ac:dyDescent="0.2">
      <c r="A41" s="306"/>
      <c r="B41" s="307" t="s">
        <v>261</v>
      </c>
      <c r="C41" s="308"/>
      <c r="D41" s="113">
        <v>5.4384356859150627</v>
      </c>
      <c r="E41" s="115">
        <v>534</v>
      </c>
      <c r="F41" s="114">
        <v>542</v>
      </c>
      <c r="G41" s="114">
        <v>676</v>
      </c>
      <c r="H41" s="114">
        <v>552</v>
      </c>
      <c r="I41" s="140">
        <v>490</v>
      </c>
      <c r="J41" s="115">
        <v>44</v>
      </c>
      <c r="K41" s="116">
        <v>8.9795918367346932</v>
      </c>
    </row>
    <row r="42" spans="1:11" ht="14.1" customHeight="1" x14ac:dyDescent="0.2">
      <c r="A42" s="306">
        <v>52</v>
      </c>
      <c r="B42" s="307" t="s">
        <v>262</v>
      </c>
      <c r="C42" s="308"/>
      <c r="D42" s="113">
        <v>4.2876056624910888</v>
      </c>
      <c r="E42" s="115">
        <v>421</v>
      </c>
      <c r="F42" s="114">
        <v>343</v>
      </c>
      <c r="G42" s="114">
        <v>489</v>
      </c>
      <c r="H42" s="114">
        <v>439</v>
      </c>
      <c r="I42" s="140">
        <v>526</v>
      </c>
      <c r="J42" s="115">
        <v>-105</v>
      </c>
      <c r="K42" s="116">
        <v>-19.961977186311788</v>
      </c>
    </row>
    <row r="43" spans="1:11" ht="14.1" customHeight="1" x14ac:dyDescent="0.2">
      <c r="A43" s="306" t="s">
        <v>263</v>
      </c>
      <c r="B43" s="307" t="s">
        <v>264</v>
      </c>
      <c r="C43" s="308"/>
      <c r="D43" s="113">
        <v>3.900600875852938</v>
      </c>
      <c r="E43" s="115">
        <v>383</v>
      </c>
      <c r="F43" s="114">
        <v>312</v>
      </c>
      <c r="G43" s="114">
        <v>457</v>
      </c>
      <c r="H43" s="114">
        <v>396</v>
      </c>
      <c r="I43" s="140">
        <v>480</v>
      </c>
      <c r="J43" s="115">
        <v>-97</v>
      </c>
      <c r="K43" s="116">
        <v>-20.208333333333332</v>
      </c>
    </row>
    <row r="44" spans="1:11" ht="14.1" customHeight="1" x14ac:dyDescent="0.2">
      <c r="A44" s="306">
        <v>53</v>
      </c>
      <c r="B44" s="307" t="s">
        <v>265</v>
      </c>
      <c r="C44" s="308"/>
      <c r="D44" s="113">
        <v>4.3079743354720437</v>
      </c>
      <c r="E44" s="115">
        <v>423</v>
      </c>
      <c r="F44" s="114">
        <v>344</v>
      </c>
      <c r="G44" s="114">
        <v>608</v>
      </c>
      <c r="H44" s="114">
        <v>379</v>
      </c>
      <c r="I44" s="140">
        <v>370</v>
      </c>
      <c r="J44" s="115">
        <v>53</v>
      </c>
      <c r="K44" s="116">
        <v>14.324324324324325</v>
      </c>
    </row>
    <row r="45" spans="1:11" ht="14.1" customHeight="1" x14ac:dyDescent="0.2">
      <c r="A45" s="306" t="s">
        <v>266</v>
      </c>
      <c r="B45" s="307" t="s">
        <v>267</v>
      </c>
      <c r="C45" s="308"/>
      <c r="D45" s="113">
        <v>4.2061309705672674</v>
      </c>
      <c r="E45" s="115">
        <v>413</v>
      </c>
      <c r="F45" s="114">
        <v>332</v>
      </c>
      <c r="G45" s="114">
        <v>597</v>
      </c>
      <c r="H45" s="114">
        <v>372</v>
      </c>
      <c r="I45" s="140">
        <v>363</v>
      </c>
      <c r="J45" s="115">
        <v>50</v>
      </c>
      <c r="K45" s="116">
        <v>13.774104683195592</v>
      </c>
    </row>
    <row r="46" spans="1:11" ht="14.1" customHeight="1" x14ac:dyDescent="0.2">
      <c r="A46" s="306">
        <v>54</v>
      </c>
      <c r="B46" s="307" t="s">
        <v>268</v>
      </c>
      <c r="C46" s="308"/>
      <c r="D46" s="113">
        <v>3.5135960892147877</v>
      </c>
      <c r="E46" s="115">
        <v>345</v>
      </c>
      <c r="F46" s="114">
        <v>306</v>
      </c>
      <c r="G46" s="114">
        <v>427</v>
      </c>
      <c r="H46" s="114">
        <v>432</v>
      </c>
      <c r="I46" s="140">
        <v>459</v>
      </c>
      <c r="J46" s="115">
        <v>-114</v>
      </c>
      <c r="K46" s="116">
        <v>-24.836601307189543</v>
      </c>
    </row>
    <row r="47" spans="1:11" ht="14.1" customHeight="1" x14ac:dyDescent="0.2">
      <c r="A47" s="306">
        <v>61</v>
      </c>
      <c r="B47" s="307" t="s">
        <v>269</v>
      </c>
      <c r="C47" s="308"/>
      <c r="D47" s="113">
        <v>2.5970058050717997</v>
      </c>
      <c r="E47" s="115">
        <v>255</v>
      </c>
      <c r="F47" s="114">
        <v>102</v>
      </c>
      <c r="G47" s="114">
        <v>285</v>
      </c>
      <c r="H47" s="114">
        <v>159</v>
      </c>
      <c r="I47" s="140">
        <v>206</v>
      </c>
      <c r="J47" s="115">
        <v>49</v>
      </c>
      <c r="K47" s="116">
        <v>23.78640776699029</v>
      </c>
    </row>
    <row r="48" spans="1:11" ht="14.1" customHeight="1" x14ac:dyDescent="0.2">
      <c r="A48" s="306">
        <v>62</v>
      </c>
      <c r="B48" s="307" t="s">
        <v>270</v>
      </c>
      <c r="C48" s="308"/>
      <c r="D48" s="113">
        <v>9.8686220592728375</v>
      </c>
      <c r="E48" s="115">
        <v>969</v>
      </c>
      <c r="F48" s="114">
        <v>695</v>
      </c>
      <c r="G48" s="114">
        <v>1182</v>
      </c>
      <c r="H48" s="114">
        <v>729</v>
      </c>
      <c r="I48" s="140">
        <v>712</v>
      </c>
      <c r="J48" s="115">
        <v>257</v>
      </c>
      <c r="K48" s="116">
        <v>36.09550561797753</v>
      </c>
    </row>
    <row r="49" spans="1:11" ht="14.1" customHeight="1" x14ac:dyDescent="0.2">
      <c r="A49" s="306">
        <v>63</v>
      </c>
      <c r="B49" s="307" t="s">
        <v>271</v>
      </c>
      <c r="C49" s="308"/>
      <c r="D49" s="113">
        <v>3.0960382931052042</v>
      </c>
      <c r="E49" s="115">
        <v>304</v>
      </c>
      <c r="F49" s="114">
        <v>259</v>
      </c>
      <c r="G49" s="114">
        <v>464</v>
      </c>
      <c r="H49" s="114">
        <v>370</v>
      </c>
      <c r="I49" s="140">
        <v>412</v>
      </c>
      <c r="J49" s="115">
        <v>-108</v>
      </c>
      <c r="K49" s="116">
        <v>-26.21359223300971</v>
      </c>
    </row>
    <row r="50" spans="1:11" ht="14.1" customHeight="1" x14ac:dyDescent="0.2">
      <c r="A50" s="306" t="s">
        <v>272</v>
      </c>
      <c r="B50" s="307" t="s">
        <v>273</v>
      </c>
      <c r="C50" s="308"/>
      <c r="D50" s="113">
        <v>0.4684794785619717</v>
      </c>
      <c r="E50" s="115">
        <v>46</v>
      </c>
      <c r="F50" s="114">
        <v>39</v>
      </c>
      <c r="G50" s="114">
        <v>103</v>
      </c>
      <c r="H50" s="114">
        <v>53</v>
      </c>
      <c r="I50" s="140">
        <v>76</v>
      </c>
      <c r="J50" s="115">
        <v>-30</v>
      </c>
      <c r="K50" s="116">
        <v>-39.473684210526315</v>
      </c>
    </row>
    <row r="51" spans="1:11" ht="14.1" customHeight="1" x14ac:dyDescent="0.2">
      <c r="A51" s="306" t="s">
        <v>274</v>
      </c>
      <c r="B51" s="307" t="s">
        <v>275</v>
      </c>
      <c r="C51" s="308"/>
      <c r="D51" s="113">
        <v>2.4238720847336794</v>
      </c>
      <c r="E51" s="115">
        <v>238</v>
      </c>
      <c r="F51" s="114">
        <v>200</v>
      </c>
      <c r="G51" s="114">
        <v>298</v>
      </c>
      <c r="H51" s="114">
        <v>282</v>
      </c>
      <c r="I51" s="140">
        <v>298</v>
      </c>
      <c r="J51" s="115">
        <v>-60</v>
      </c>
      <c r="K51" s="116">
        <v>-20.134228187919462</v>
      </c>
    </row>
    <row r="52" spans="1:11" ht="14.1" customHeight="1" x14ac:dyDescent="0.2">
      <c r="A52" s="306">
        <v>71</v>
      </c>
      <c r="B52" s="307" t="s">
        <v>276</v>
      </c>
      <c r="C52" s="308"/>
      <c r="D52" s="113">
        <v>8.9214787656584171</v>
      </c>
      <c r="E52" s="115">
        <v>876</v>
      </c>
      <c r="F52" s="114">
        <v>571</v>
      </c>
      <c r="G52" s="114">
        <v>964</v>
      </c>
      <c r="H52" s="114">
        <v>588</v>
      </c>
      <c r="I52" s="140">
        <v>825</v>
      </c>
      <c r="J52" s="115">
        <v>51</v>
      </c>
      <c r="K52" s="116">
        <v>6.1818181818181817</v>
      </c>
    </row>
    <row r="53" spans="1:11" ht="14.1" customHeight="1" x14ac:dyDescent="0.2">
      <c r="A53" s="306" t="s">
        <v>277</v>
      </c>
      <c r="B53" s="307" t="s">
        <v>278</v>
      </c>
      <c r="C53" s="308"/>
      <c r="D53" s="113">
        <v>4.0024442407577148</v>
      </c>
      <c r="E53" s="115">
        <v>393</v>
      </c>
      <c r="F53" s="114">
        <v>209</v>
      </c>
      <c r="G53" s="114">
        <v>371</v>
      </c>
      <c r="H53" s="114">
        <v>219</v>
      </c>
      <c r="I53" s="140">
        <v>305</v>
      </c>
      <c r="J53" s="115">
        <v>88</v>
      </c>
      <c r="K53" s="116">
        <v>28.852459016393443</v>
      </c>
    </row>
    <row r="54" spans="1:11" ht="14.1" customHeight="1" x14ac:dyDescent="0.2">
      <c r="A54" s="306" t="s">
        <v>279</v>
      </c>
      <c r="B54" s="307" t="s">
        <v>280</v>
      </c>
      <c r="C54" s="308"/>
      <c r="D54" s="113">
        <v>4.2977899989815667</v>
      </c>
      <c r="E54" s="115">
        <v>422</v>
      </c>
      <c r="F54" s="114">
        <v>311</v>
      </c>
      <c r="G54" s="114">
        <v>530</v>
      </c>
      <c r="H54" s="114">
        <v>327</v>
      </c>
      <c r="I54" s="140">
        <v>469</v>
      </c>
      <c r="J54" s="115">
        <v>-47</v>
      </c>
      <c r="K54" s="116">
        <v>-10.021321961620469</v>
      </c>
    </row>
    <row r="55" spans="1:11" ht="14.1" customHeight="1" x14ac:dyDescent="0.2">
      <c r="A55" s="306">
        <v>72</v>
      </c>
      <c r="B55" s="307" t="s">
        <v>281</v>
      </c>
      <c r="C55" s="308"/>
      <c r="D55" s="113">
        <v>1.9655769426621856</v>
      </c>
      <c r="E55" s="115">
        <v>193</v>
      </c>
      <c r="F55" s="114">
        <v>239</v>
      </c>
      <c r="G55" s="114">
        <v>251</v>
      </c>
      <c r="H55" s="114">
        <v>137</v>
      </c>
      <c r="I55" s="140">
        <v>186</v>
      </c>
      <c r="J55" s="115">
        <v>7</v>
      </c>
      <c r="K55" s="116">
        <v>3.763440860215054</v>
      </c>
    </row>
    <row r="56" spans="1:11" ht="14.1" customHeight="1" x14ac:dyDescent="0.2">
      <c r="A56" s="306" t="s">
        <v>282</v>
      </c>
      <c r="B56" s="307" t="s">
        <v>283</v>
      </c>
      <c r="C56" s="308"/>
      <c r="D56" s="113">
        <v>0.73327222731439046</v>
      </c>
      <c r="E56" s="115">
        <v>72</v>
      </c>
      <c r="F56" s="114">
        <v>161</v>
      </c>
      <c r="G56" s="114">
        <v>104</v>
      </c>
      <c r="H56" s="114">
        <v>61</v>
      </c>
      <c r="I56" s="140">
        <v>59</v>
      </c>
      <c r="J56" s="115">
        <v>13</v>
      </c>
      <c r="K56" s="116">
        <v>22.033898305084747</v>
      </c>
    </row>
    <row r="57" spans="1:11" ht="14.1" customHeight="1" x14ac:dyDescent="0.2">
      <c r="A57" s="306" t="s">
        <v>284</v>
      </c>
      <c r="B57" s="307" t="s">
        <v>285</v>
      </c>
      <c r="C57" s="308"/>
      <c r="D57" s="113">
        <v>0.78419390976677872</v>
      </c>
      <c r="E57" s="115">
        <v>77</v>
      </c>
      <c r="F57" s="114">
        <v>49</v>
      </c>
      <c r="G57" s="114">
        <v>64</v>
      </c>
      <c r="H57" s="114">
        <v>54</v>
      </c>
      <c r="I57" s="140">
        <v>78</v>
      </c>
      <c r="J57" s="115">
        <v>-1</v>
      </c>
      <c r="K57" s="116">
        <v>-1.2820512820512822</v>
      </c>
    </row>
    <row r="58" spans="1:11" ht="14.1" customHeight="1" x14ac:dyDescent="0.2">
      <c r="A58" s="306">
        <v>73</v>
      </c>
      <c r="B58" s="307" t="s">
        <v>286</v>
      </c>
      <c r="C58" s="308"/>
      <c r="D58" s="113">
        <v>1.7822588858335879</v>
      </c>
      <c r="E58" s="115">
        <v>175</v>
      </c>
      <c r="F58" s="114">
        <v>112</v>
      </c>
      <c r="G58" s="114">
        <v>213</v>
      </c>
      <c r="H58" s="114">
        <v>141</v>
      </c>
      <c r="I58" s="140">
        <v>158</v>
      </c>
      <c r="J58" s="115">
        <v>17</v>
      </c>
      <c r="K58" s="116">
        <v>10.759493670886076</v>
      </c>
    </row>
    <row r="59" spans="1:11" ht="14.1" customHeight="1" x14ac:dyDescent="0.2">
      <c r="A59" s="306" t="s">
        <v>287</v>
      </c>
      <c r="B59" s="307" t="s">
        <v>288</v>
      </c>
      <c r="C59" s="308"/>
      <c r="D59" s="113">
        <v>1.3952540991954374</v>
      </c>
      <c r="E59" s="115">
        <v>137</v>
      </c>
      <c r="F59" s="114">
        <v>87</v>
      </c>
      <c r="G59" s="114">
        <v>158</v>
      </c>
      <c r="H59" s="114">
        <v>111</v>
      </c>
      <c r="I59" s="140">
        <v>124</v>
      </c>
      <c r="J59" s="115">
        <v>13</v>
      </c>
      <c r="K59" s="116">
        <v>10.483870967741936</v>
      </c>
    </row>
    <row r="60" spans="1:11" ht="14.1" customHeight="1" x14ac:dyDescent="0.2">
      <c r="A60" s="306">
        <v>81</v>
      </c>
      <c r="B60" s="307" t="s">
        <v>289</v>
      </c>
      <c r="C60" s="308"/>
      <c r="D60" s="113">
        <v>8.5650269884917005</v>
      </c>
      <c r="E60" s="115">
        <v>841</v>
      </c>
      <c r="F60" s="114">
        <v>668</v>
      </c>
      <c r="G60" s="114">
        <v>934</v>
      </c>
      <c r="H60" s="114">
        <v>602</v>
      </c>
      <c r="I60" s="140">
        <v>737</v>
      </c>
      <c r="J60" s="115">
        <v>104</v>
      </c>
      <c r="K60" s="116">
        <v>14.111261872455902</v>
      </c>
    </row>
    <row r="61" spans="1:11" ht="14.1" customHeight="1" x14ac:dyDescent="0.2">
      <c r="A61" s="306" t="s">
        <v>290</v>
      </c>
      <c r="B61" s="307" t="s">
        <v>291</v>
      </c>
      <c r="C61" s="308"/>
      <c r="D61" s="113">
        <v>2.1081576535288726</v>
      </c>
      <c r="E61" s="115">
        <v>207</v>
      </c>
      <c r="F61" s="114">
        <v>139</v>
      </c>
      <c r="G61" s="114">
        <v>349</v>
      </c>
      <c r="H61" s="114">
        <v>194</v>
      </c>
      <c r="I61" s="140">
        <v>217</v>
      </c>
      <c r="J61" s="115">
        <v>-10</v>
      </c>
      <c r="K61" s="116">
        <v>-4.6082949308755756</v>
      </c>
    </row>
    <row r="62" spans="1:11" ht="14.1" customHeight="1" x14ac:dyDescent="0.2">
      <c r="A62" s="306" t="s">
        <v>292</v>
      </c>
      <c r="B62" s="307" t="s">
        <v>293</v>
      </c>
      <c r="C62" s="308"/>
      <c r="D62" s="113">
        <v>2.9432732457480397</v>
      </c>
      <c r="E62" s="115">
        <v>289</v>
      </c>
      <c r="F62" s="114">
        <v>340</v>
      </c>
      <c r="G62" s="114">
        <v>372</v>
      </c>
      <c r="H62" s="114">
        <v>254</v>
      </c>
      <c r="I62" s="140">
        <v>281</v>
      </c>
      <c r="J62" s="115">
        <v>8</v>
      </c>
      <c r="K62" s="116">
        <v>2.8469750889679717</v>
      </c>
    </row>
    <row r="63" spans="1:11" ht="14.1" customHeight="1" x14ac:dyDescent="0.2">
      <c r="A63" s="306"/>
      <c r="B63" s="307" t="s">
        <v>294</v>
      </c>
      <c r="C63" s="308"/>
      <c r="D63" s="113">
        <v>2.698849169976576</v>
      </c>
      <c r="E63" s="115">
        <v>265</v>
      </c>
      <c r="F63" s="114">
        <v>297</v>
      </c>
      <c r="G63" s="114">
        <v>320</v>
      </c>
      <c r="H63" s="114">
        <v>217</v>
      </c>
      <c r="I63" s="140">
        <v>252</v>
      </c>
      <c r="J63" s="115">
        <v>13</v>
      </c>
      <c r="K63" s="116">
        <v>5.1587301587301591</v>
      </c>
    </row>
    <row r="64" spans="1:11" ht="14.1" customHeight="1" x14ac:dyDescent="0.2">
      <c r="A64" s="306" t="s">
        <v>295</v>
      </c>
      <c r="B64" s="307" t="s">
        <v>296</v>
      </c>
      <c r="C64" s="308"/>
      <c r="D64" s="113">
        <v>1.1202770139525411</v>
      </c>
      <c r="E64" s="115">
        <v>110</v>
      </c>
      <c r="F64" s="114">
        <v>73</v>
      </c>
      <c r="G64" s="114">
        <v>74</v>
      </c>
      <c r="H64" s="114">
        <v>72</v>
      </c>
      <c r="I64" s="140">
        <v>94</v>
      </c>
      <c r="J64" s="115">
        <v>16</v>
      </c>
      <c r="K64" s="116">
        <v>17.021276595744681</v>
      </c>
    </row>
    <row r="65" spans="1:11" ht="14.1" customHeight="1" x14ac:dyDescent="0.2">
      <c r="A65" s="306" t="s">
        <v>297</v>
      </c>
      <c r="B65" s="307" t="s">
        <v>298</v>
      </c>
      <c r="C65" s="308"/>
      <c r="D65" s="113">
        <v>1.5072818005906916</v>
      </c>
      <c r="E65" s="115">
        <v>148</v>
      </c>
      <c r="F65" s="114">
        <v>58</v>
      </c>
      <c r="G65" s="114">
        <v>45</v>
      </c>
      <c r="H65" s="114">
        <v>44</v>
      </c>
      <c r="I65" s="140">
        <v>63</v>
      </c>
      <c r="J65" s="115">
        <v>85</v>
      </c>
      <c r="K65" s="116">
        <v>134.92063492063491</v>
      </c>
    </row>
    <row r="66" spans="1:11" ht="14.1" customHeight="1" x14ac:dyDescent="0.2">
      <c r="A66" s="306">
        <v>82</v>
      </c>
      <c r="B66" s="307" t="s">
        <v>299</v>
      </c>
      <c r="C66" s="308"/>
      <c r="D66" s="113">
        <v>3.3099093594052347</v>
      </c>
      <c r="E66" s="115">
        <v>325</v>
      </c>
      <c r="F66" s="114">
        <v>348</v>
      </c>
      <c r="G66" s="114">
        <v>417</v>
      </c>
      <c r="H66" s="114">
        <v>327</v>
      </c>
      <c r="I66" s="140">
        <v>362</v>
      </c>
      <c r="J66" s="115">
        <v>-37</v>
      </c>
      <c r="K66" s="116">
        <v>-10.220994475138122</v>
      </c>
    </row>
    <row r="67" spans="1:11" ht="14.1" customHeight="1" x14ac:dyDescent="0.2">
      <c r="A67" s="306" t="s">
        <v>300</v>
      </c>
      <c r="B67" s="307" t="s">
        <v>301</v>
      </c>
      <c r="C67" s="308"/>
      <c r="D67" s="113">
        <v>2.1794480089622161</v>
      </c>
      <c r="E67" s="115">
        <v>214</v>
      </c>
      <c r="F67" s="114">
        <v>256</v>
      </c>
      <c r="G67" s="114">
        <v>208</v>
      </c>
      <c r="H67" s="114">
        <v>206</v>
      </c>
      <c r="I67" s="140">
        <v>206</v>
      </c>
      <c r="J67" s="115">
        <v>8</v>
      </c>
      <c r="K67" s="116">
        <v>3.883495145631068</v>
      </c>
    </row>
    <row r="68" spans="1:11" ht="14.1" customHeight="1" x14ac:dyDescent="0.2">
      <c r="A68" s="306" t="s">
        <v>302</v>
      </c>
      <c r="B68" s="307" t="s">
        <v>303</v>
      </c>
      <c r="C68" s="308"/>
      <c r="D68" s="113">
        <v>0.69253488135247987</v>
      </c>
      <c r="E68" s="115">
        <v>68</v>
      </c>
      <c r="F68" s="114">
        <v>65</v>
      </c>
      <c r="G68" s="114">
        <v>135</v>
      </c>
      <c r="H68" s="114">
        <v>92</v>
      </c>
      <c r="I68" s="140">
        <v>113</v>
      </c>
      <c r="J68" s="115">
        <v>-45</v>
      </c>
      <c r="K68" s="116">
        <v>-39.823008849557525</v>
      </c>
    </row>
    <row r="69" spans="1:11" ht="14.1" customHeight="1" x14ac:dyDescent="0.2">
      <c r="A69" s="306">
        <v>83</v>
      </c>
      <c r="B69" s="307" t="s">
        <v>304</v>
      </c>
      <c r="C69" s="308"/>
      <c r="D69" s="113">
        <v>4.6033200936958956</v>
      </c>
      <c r="E69" s="115">
        <v>452</v>
      </c>
      <c r="F69" s="114">
        <v>438</v>
      </c>
      <c r="G69" s="114">
        <v>985</v>
      </c>
      <c r="H69" s="114">
        <v>446</v>
      </c>
      <c r="I69" s="140">
        <v>654</v>
      </c>
      <c r="J69" s="115">
        <v>-202</v>
      </c>
      <c r="K69" s="116">
        <v>-30.8868501529052</v>
      </c>
    </row>
    <row r="70" spans="1:11" ht="14.1" customHeight="1" x14ac:dyDescent="0.2">
      <c r="A70" s="306" t="s">
        <v>305</v>
      </c>
      <c r="B70" s="307" t="s">
        <v>306</v>
      </c>
      <c r="C70" s="308"/>
      <c r="D70" s="113">
        <v>3.7070984825338629</v>
      </c>
      <c r="E70" s="115">
        <v>364</v>
      </c>
      <c r="F70" s="114">
        <v>362</v>
      </c>
      <c r="G70" s="114">
        <v>849</v>
      </c>
      <c r="H70" s="114">
        <v>347</v>
      </c>
      <c r="I70" s="140">
        <v>560</v>
      </c>
      <c r="J70" s="115">
        <v>-196</v>
      </c>
      <c r="K70" s="116">
        <v>-35</v>
      </c>
    </row>
    <row r="71" spans="1:11" ht="14.1" customHeight="1" x14ac:dyDescent="0.2">
      <c r="A71" s="306"/>
      <c r="B71" s="307" t="s">
        <v>307</v>
      </c>
      <c r="C71" s="308"/>
      <c r="D71" s="113">
        <v>2.556268459109889</v>
      </c>
      <c r="E71" s="115">
        <v>251</v>
      </c>
      <c r="F71" s="114">
        <v>225</v>
      </c>
      <c r="G71" s="114">
        <v>617</v>
      </c>
      <c r="H71" s="114">
        <v>249</v>
      </c>
      <c r="I71" s="140">
        <v>418</v>
      </c>
      <c r="J71" s="115">
        <v>-167</v>
      </c>
      <c r="K71" s="116">
        <v>-39.952153110047846</v>
      </c>
    </row>
    <row r="72" spans="1:11" ht="14.1" customHeight="1" x14ac:dyDescent="0.2">
      <c r="A72" s="306">
        <v>84</v>
      </c>
      <c r="B72" s="307" t="s">
        <v>308</v>
      </c>
      <c r="C72" s="308"/>
      <c r="D72" s="113">
        <v>2.128526326509828</v>
      </c>
      <c r="E72" s="115">
        <v>209</v>
      </c>
      <c r="F72" s="114">
        <v>84</v>
      </c>
      <c r="G72" s="114">
        <v>284</v>
      </c>
      <c r="H72" s="114">
        <v>101</v>
      </c>
      <c r="I72" s="140">
        <v>217</v>
      </c>
      <c r="J72" s="115">
        <v>-8</v>
      </c>
      <c r="K72" s="116">
        <v>-3.6866359447004609</v>
      </c>
    </row>
    <row r="73" spans="1:11" ht="14.1" customHeight="1" x14ac:dyDescent="0.2">
      <c r="A73" s="306" t="s">
        <v>309</v>
      </c>
      <c r="B73" s="307" t="s">
        <v>310</v>
      </c>
      <c r="C73" s="308"/>
      <c r="D73" s="113">
        <v>1.4970974641002139</v>
      </c>
      <c r="E73" s="115">
        <v>147</v>
      </c>
      <c r="F73" s="114">
        <v>43</v>
      </c>
      <c r="G73" s="114">
        <v>169</v>
      </c>
      <c r="H73" s="114">
        <v>46</v>
      </c>
      <c r="I73" s="140">
        <v>136</v>
      </c>
      <c r="J73" s="115">
        <v>11</v>
      </c>
      <c r="K73" s="116">
        <v>8.0882352941176467</v>
      </c>
    </row>
    <row r="74" spans="1:11" ht="14.1" customHeight="1" x14ac:dyDescent="0.2">
      <c r="A74" s="306" t="s">
        <v>311</v>
      </c>
      <c r="B74" s="307" t="s">
        <v>312</v>
      </c>
      <c r="C74" s="308"/>
      <c r="D74" s="113">
        <v>9.1659028414298807E-2</v>
      </c>
      <c r="E74" s="115">
        <v>9</v>
      </c>
      <c r="F74" s="114">
        <v>7</v>
      </c>
      <c r="G74" s="114">
        <v>27</v>
      </c>
      <c r="H74" s="114">
        <v>8</v>
      </c>
      <c r="I74" s="140">
        <v>32</v>
      </c>
      <c r="J74" s="115">
        <v>-23</v>
      </c>
      <c r="K74" s="116">
        <v>-71.875</v>
      </c>
    </row>
    <row r="75" spans="1:11" ht="14.1" customHeight="1" x14ac:dyDescent="0.2">
      <c r="A75" s="306" t="s">
        <v>313</v>
      </c>
      <c r="B75" s="307" t="s">
        <v>314</v>
      </c>
      <c r="C75" s="308"/>
      <c r="D75" s="113">
        <v>0.12221203788573175</v>
      </c>
      <c r="E75" s="115">
        <v>12</v>
      </c>
      <c r="F75" s="114">
        <v>3</v>
      </c>
      <c r="G75" s="114">
        <v>5</v>
      </c>
      <c r="H75" s="114">
        <v>10</v>
      </c>
      <c r="I75" s="140">
        <v>7</v>
      </c>
      <c r="J75" s="115">
        <v>5</v>
      </c>
      <c r="K75" s="116">
        <v>71.428571428571431</v>
      </c>
    </row>
    <row r="76" spans="1:11" ht="14.1" customHeight="1" x14ac:dyDescent="0.2">
      <c r="A76" s="306">
        <v>91</v>
      </c>
      <c r="B76" s="307" t="s">
        <v>315</v>
      </c>
      <c r="C76" s="308"/>
      <c r="D76" s="113">
        <v>0.57032284346674811</v>
      </c>
      <c r="E76" s="115">
        <v>56</v>
      </c>
      <c r="F76" s="114">
        <v>44</v>
      </c>
      <c r="G76" s="114">
        <v>113</v>
      </c>
      <c r="H76" s="114">
        <v>35</v>
      </c>
      <c r="I76" s="140">
        <v>51</v>
      </c>
      <c r="J76" s="115">
        <v>5</v>
      </c>
      <c r="K76" s="116">
        <v>9.8039215686274517</v>
      </c>
    </row>
    <row r="77" spans="1:11" ht="14.1" customHeight="1" x14ac:dyDescent="0.2">
      <c r="A77" s="306">
        <v>92</v>
      </c>
      <c r="B77" s="307" t="s">
        <v>316</v>
      </c>
      <c r="C77" s="308"/>
      <c r="D77" s="113">
        <v>1.2730420613097058</v>
      </c>
      <c r="E77" s="115">
        <v>125</v>
      </c>
      <c r="F77" s="114">
        <v>77</v>
      </c>
      <c r="G77" s="114">
        <v>73</v>
      </c>
      <c r="H77" s="114">
        <v>124</v>
      </c>
      <c r="I77" s="140">
        <v>78</v>
      </c>
      <c r="J77" s="115">
        <v>47</v>
      </c>
      <c r="K77" s="116">
        <v>60.256410256410255</v>
      </c>
    </row>
    <row r="78" spans="1:11" ht="14.1" customHeight="1" x14ac:dyDescent="0.2">
      <c r="A78" s="306">
        <v>93</v>
      </c>
      <c r="B78" s="307" t="s">
        <v>317</v>
      </c>
      <c r="C78" s="308"/>
      <c r="D78" s="113">
        <v>0.12221203788573175</v>
      </c>
      <c r="E78" s="115">
        <v>12</v>
      </c>
      <c r="F78" s="114">
        <v>8</v>
      </c>
      <c r="G78" s="114">
        <v>18</v>
      </c>
      <c r="H78" s="114">
        <v>11</v>
      </c>
      <c r="I78" s="140">
        <v>19</v>
      </c>
      <c r="J78" s="115">
        <v>-7</v>
      </c>
      <c r="K78" s="116">
        <v>-36.842105263157897</v>
      </c>
    </row>
    <row r="79" spans="1:11" ht="14.1" customHeight="1" x14ac:dyDescent="0.2">
      <c r="A79" s="306">
        <v>94</v>
      </c>
      <c r="B79" s="307" t="s">
        <v>318</v>
      </c>
      <c r="C79" s="308"/>
      <c r="D79" s="113">
        <v>0.18331805682859761</v>
      </c>
      <c r="E79" s="115">
        <v>18</v>
      </c>
      <c r="F79" s="114">
        <v>56</v>
      </c>
      <c r="G79" s="114">
        <v>43</v>
      </c>
      <c r="H79" s="114">
        <v>35</v>
      </c>
      <c r="I79" s="140">
        <v>29</v>
      </c>
      <c r="J79" s="115">
        <v>-11</v>
      </c>
      <c r="K79" s="116">
        <v>-37.931034482758619</v>
      </c>
    </row>
    <row r="80" spans="1:11" ht="14.1" customHeight="1" x14ac:dyDescent="0.2">
      <c r="A80" s="306" t="s">
        <v>319</v>
      </c>
      <c r="B80" s="307" t="s">
        <v>320</v>
      </c>
      <c r="C80" s="308"/>
      <c r="D80" s="113">
        <v>0</v>
      </c>
      <c r="E80" s="115">
        <v>0</v>
      </c>
      <c r="F80" s="114">
        <v>7</v>
      </c>
      <c r="G80" s="114" t="s">
        <v>514</v>
      </c>
      <c r="H80" s="114">
        <v>0</v>
      </c>
      <c r="I80" s="140">
        <v>0</v>
      </c>
      <c r="J80" s="115">
        <v>0</v>
      </c>
      <c r="K80" s="116">
        <v>0</v>
      </c>
    </row>
    <row r="81" spans="1:11" ht="14.1" customHeight="1" x14ac:dyDescent="0.2">
      <c r="A81" s="310" t="s">
        <v>321</v>
      </c>
      <c r="B81" s="311" t="s">
        <v>334</v>
      </c>
      <c r="C81" s="312"/>
      <c r="D81" s="125">
        <v>0.15276504735716467</v>
      </c>
      <c r="E81" s="143">
        <v>15</v>
      </c>
      <c r="F81" s="144">
        <v>29</v>
      </c>
      <c r="G81" s="144">
        <v>64</v>
      </c>
      <c r="H81" s="144">
        <v>18</v>
      </c>
      <c r="I81" s="145">
        <v>24</v>
      </c>
      <c r="J81" s="143">
        <v>-9</v>
      </c>
      <c r="K81" s="146">
        <v>-37.5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10029</v>
      </c>
      <c r="E11" s="114">
        <v>8592</v>
      </c>
      <c r="F11" s="114">
        <v>10971</v>
      </c>
      <c r="G11" s="114">
        <v>7981</v>
      </c>
      <c r="H11" s="140">
        <v>9805</v>
      </c>
      <c r="I11" s="115">
        <v>224</v>
      </c>
      <c r="J11" s="116">
        <v>2.2845486996430391</v>
      </c>
    </row>
    <row r="12" spans="1:15" s="110" customFormat="1" ht="24.95" customHeight="1" x14ac:dyDescent="0.2">
      <c r="A12" s="193" t="s">
        <v>132</v>
      </c>
      <c r="B12" s="194" t="s">
        <v>133</v>
      </c>
      <c r="C12" s="113">
        <v>2.4429155449197326</v>
      </c>
      <c r="D12" s="115">
        <v>245</v>
      </c>
      <c r="E12" s="114">
        <v>326</v>
      </c>
      <c r="F12" s="114">
        <v>443</v>
      </c>
      <c r="G12" s="114">
        <v>210</v>
      </c>
      <c r="H12" s="140">
        <v>208</v>
      </c>
      <c r="I12" s="115">
        <v>37</v>
      </c>
      <c r="J12" s="116">
        <v>17.78846153846154</v>
      </c>
    </row>
    <row r="13" spans="1:15" s="110" customFormat="1" ht="24.95" customHeight="1" x14ac:dyDescent="0.2">
      <c r="A13" s="193" t="s">
        <v>134</v>
      </c>
      <c r="B13" s="199" t="s">
        <v>214</v>
      </c>
      <c r="C13" s="113">
        <v>3.3303420081762889</v>
      </c>
      <c r="D13" s="115">
        <v>334</v>
      </c>
      <c r="E13" s="114">
        <v>77</v>
      </c>
      <c r="F13" s="114">
        <v>140</v>
      </c>
      <c r="G13" s="114">
        <v>102</v>
      </c>
      <c r="H13" s="140">
        <v>192</v>
      </c>
      <c r="I13" s="115">
        <v>142</v>
      </c>
      <c r="J13" s="116">
        <v>73.958333333333329</v>
      </c>
    </row>
    <row r="14" spans="1:15" s="287" customFormat="1" ht="24.95" customHeight="1" x14ac:dyDescent="0.2">
      <c r="A14" s="193" t="s">
        <v>215</v>
      </c>
      <c r="B14" s="199" t="s">
        <v>137</v>
      </c>
      <c r="C14" s="113">
        <v>7.5680526473227641</v>
      </c>
      <c r="D14" s="115">
        <v>759</v>
      </c>
      <c r="E14" s="114">
        <v>723</v>
      </c>
      <c r="F14" s="114">
        <v>1708</v>
      </c>
      <c r="G14" s="114">
        <v>764</v>
      </c>
      <c r="H14" s="140">
        <v>868</v>
      </c>
      <c r="I14" s="115">
        <v>-109</v>
      </c>
      <c r="J14" s="116">
        <v>-12.557603686635945</v>
      </c>
      <c r="K14" s="110"/>
      <c r="L14" s="110"/>
      <c r="M14" s="110"/>
      <c r="N14" s="110"/>
      <c r="O14" s="110"/>
    </row>
    <row r="15" spans="1:15" s="110" customFormat="1" ht="24.95" customHeight="1" x14ac:dyDescent="0.2">
      <c r="A15" s="193" t="s">
        <v>216</v>
      </c>
      <c r="B15" s="199" t="s">
        <v>217</v>
      </c>
      <c r="C15" s="113">
        <v>1.5554890816631768</v>
      </c>
      <c r="D15" s="115">
        <v>156</v>
      </c>
      <c r="E15" s="114">
        <v>170</v>
      </c>
      <c r="F15" s="114">
        <v>266</v>
      </c>
      <c r="G15" s="114">
        <v>192</v>
      </c>
      <c r="H15" s="140">
        <v>172</v>
      </c>
      <c r="I15" s="115">
        <v>-16</v>
      </c>
      <c r="J15" s="116">
        <v>-9.3023255813953494</v>
      </c>
    </row>
    <row r="16" spans="1:15" s="287" customFormat="1" ht="24.95" customHeight="1" x14ac:dyDescent="0.2">
      <c r="A16" s="193" t="s">
        <v>218</v>
      </c>
      <c r="B16" s="199" t="s">
        <v>141</v>
      </c>
      <c r="C16" s="113">
        <v>4.8958021736962811</v>
      </c>
      <c r="D16" s="115">
        <v>491</v>
      </c>
      <c r="E16" s="114">
        <v>450</v>
      </c>
      <c r="F16" s="114">
        <v>1317</v>
      </c>
      <c r="G16" s="114">
        <v>489</v>
      </c>
      <c r="H16" s="140">
        <v>569</v>
      </c>
      <c r="I16" s="115">
        <v>-78</v>
      </c>
      <c r="J16" s="116">
        <v>-13.708260105448154</v>
      </c>
      <c r="K16" s="110"/>
      <c r="L16" s="110"/>
      <c r="M16" s="110"/>
      <c r="N16" s="110"/>
      <c r="O16" s="110"/>
    </row>
    <row r="17" spans="1:15" s="110" customFormat="1" ht="24.95" customHeight="1" x14ac:dyDescent="0.2">
      <c r="A17" s="193" t="s">
        <v>142</v>
      </c>
      <c r="B17" s="199" t="s">
        <v>220</v>
      </c>
      <c r="C17" s="113">
        <v>1.1167613919633064</v>
      </c>
      <c r="D17" s="115">
        <v>112</v>
      </c>
      <c r="E17" s="114">
        <v>103</v>
      </c>
      <c r="F17" s="114">
        <v>125</v>
      </c>
      <c r="G17" s="114">
        <v>83</v>
      </c>
      <c r="H17" s="140">
        <v>127</v>
      </c>
      <c r="I17" s="115">
        <v>-15</v>
      </c>
      <c r="J17" s="116">
        <v>-11.811023622047244</v>
      </c>
    </row>
    <row r="18" spans="1:15" s="287" customFormat="1" ht="24.95" customHeight="1" x14ac:dyDescent="0.2">
      <c r="A18" s="201" t="s">
        <v>144</v>
      </c>
      <c r="B18" s="202" t="s">
        <v>145</v>
      </c>
      <c r="C18" s="113">
        <v>9.1733971482700163</v>
      </c>
      <c r="D18" s="115">
        <v>920</v>
      </c>
      <c r="E18" s="114">
        <v>733</v>
      </c>
      <c r="F18" s="114">
        <v>953</v>
      </c>
      <c r="G18" s="114">
        <v>885</v>
      </c>
      <c r="H18" s="140">
        <v>937</v>
      </c>
      <c r="I18" s="115">
        <v>-17</v>
      </c>
      <c r="J18" s="116">
        <v>-1.8143009605122733</v>
      </c>
      <c r="K18" s="110"/>
      <c r="L18" s="110"/>
      <c r="M18" s="110"/>
      <c r="N18" s="110"/>
      <c r="O18" s="110"/>
    </row>
    <row r="19" spans="1:15" s="110" customFormat="1" ht="24.95" customHeight="1" x14ac:dyDescent="0.2">
      <c r="A19" s="193" t="s">
        <v>146</v>
      </c>
      <c r="B19" s="199" t="s">
        <v>147</v>
      </c>
      <c r="C19" s="113">
        <v>20.101705055339515</v>
      </c>
      <c r="D19" s="115">
        <v>2016</v>
      </c>
      <c r="E19" s="114">
        <v>1353</v>
      </c>
      <c r="F19" s="114">
        <v>1710</v>
      </c>
      <c r="G19" s="114">
        <v>1315</v>
      </c>
      <c r="H19" s="140">
        <v>1652</v>
      </c>
      <c r="I19" s="115">
        <v>364</v>
      </c>
      <c r="J19" s="116">
        <v>22.033898305084747</v>
      </c>
    </row>
    <row r="20" spans="1:15" s="287" customFormat="1" ht="24.95" customHeight="1" x14ac:dyDescent="0.2">
      <c r="A20" s="193" t="s">
        <v>148</v>
      </c>
      <c r="B20" s="199" t="s">
        <v>149</v>
      </c>
      <c r="C20" s="113">
        <v>5.6436334629574239</v>
      </c>
      <c r="D20" s="115">
        <v>566</v>
      </c>
      <c r="E20" s="114">
        <v>559</v>
      </c>
      <c r="F20" s="114">
        <v>562</v>
      </c>
      <c r="G20" s="114">
        <v>515</v>
      </c>
      <c r="H20" s="140">
        <v>782</v>
      </c>
      <c r="I20" s="115">
        <v>-216</v>
      </c>
      <c r="J20" s="116">
        <v>-27.62148337595908</v>
      </c>
      <c r="K20" s="110"/>
      <c r="L20" s="110"/>
      <c r="M20" s="110"/>
      <c r="N20" s="110"/>
      <c r="O20" s="110"/>
    </row>
    <row r="21" spans="1:15" s="110" customFormat="1" ht="24.95" customHeight="1" x14ac:dyDescent="0.2">
      <c r="A21" s="201" t="s">
        <v>150</v>
      </c>
      <c r="B21" s="202" t="s">
        <v>151</v>
      </c>
      <c r="C21" s="113">
        <v>6.7504237710639146</v>
      </c>
      <c r="D21" s="115">
        <v>677</v>
      </c>
      <c r="E21" s="114">
        <v>643</v>
      </c>
      <c r="F21" s="114">
        <v>750</v>
      </c>
      <c r="G21" s="114">
        <v>451</v>
      </c>
      <c r="H21" s="140">
        <v>674</v>
      </c>
      <c r="I21" s="115">
        <v>3</v>
      </c>
      <c r="J21" s="116">
        <v>0.44510385756676557</v>
      </c>
    </row>
    <row r="22" spans="1:15" s="110" customFormat="1" ht="24.95" customHeight="1" x14ac:dyDescent="0.2">
      <c r="A22" s="201" t="s">
        <v>152</v>
      </c>
      <c r="B22" s="199" t="s">
        <v>153</v>
      </c>
      <c r="C22" s="113">
        <v>1.2065011466746436</v>
      </c>
      <c r="D22" s="115">
        <v>121</v>
      </c>
      <c r="E22" s="114">
        <v>104</v>
      </c>
      <c r="F22" s="114">
        <v>109</v>
      </c>
      <c r="G22" s="114">
        <v>107</v>
      </c>
      <c r="H22" s="140">
        <v>111</v>
      </c>
      <c r="I22" s="115">
        <v>10</v>
      </c>
      <c r="J22" s="116">
        <v>9.0090090090090094</v>
      </c>
    </row>
    <row r="23" spans="1:15" s="110" customFormat="1" ht="24.95" customHeight="1" x14ac:dyDescent="0.2">
      <c r="A23" s="193" t="s">
        <v>154</v>
      </c>
      <c r="B23" s="199" t="s">
        <v>155</v>
      </c>
      <c r="C23" s="113">
        <v>1.4458071592382091</v>
      </c>
      <c r="D23" s="115">
        <v>145</v>
      </c>
      <c r="E23" s="114">
        <v>224</v>
      </c>
      <c r="F23" s="114">
        <v>83</v>
      </c>
      <c r="G23" s="114">
        <v>89</v>
      </c>
      <c r="H23" s="140">
        <v>135</v>
      </c>
      <c r="I23" s="115">
        <v>10</v>
      </c>
      <c r="J23" s="116">
        <v>7.4074074074074074</v>
      </c>
    </row>
    <row r="24" spans="1:15" s="110" customFormat="1" ht="24.95" customHeight="1" x14ac:dyDescent="0.2">
      <c r="A24" s="193" t="s">
        <v>156</v>
      </c>
      <c r="B24" s="199" t="s">
        <v>221</v>
      </c>
      <c r="C24" s="113">
        <v>5.6635756306710539</v>
      </c>
      <c r="D24" s="115">
        <v>568</v>
      </c>
      <c r="E24" s="114">
        <v>767</v>
      </c>
      <c r="F24" s="114">
        <v>475</v>
      </c>
      <c r="G24" s="114">
        <v>415</v>
      </c>
      <c r="H24" s="140">
        <v>486</v>
      </c>
      <c r="I24" s="115">
        <v>82</v>
      </c>
      <c r="J24" s="116">
        <v>16.872427983539094</v>
      </c>
    </row>
    <row r="25" spans="1:15" s="110" customFormat="1" ht="24.95" customHeight="1" x14ac:dyDescent="0.2">
      <c r="A25" s="193" t="s">
        <v>222</v>
      </c>
      <c r="B25" s="204" t="s">
        <v>159</v>
      </c>
      <c r="C25" s="113">
        <v>8.7645827101405924</v>
      </c>
      <c r="D25" s="115">
        <v>879</v>
      </c>
      <c r="E25" s="114">
        <v>784</v>
      </c>
      <c r="F25" s="114">
        <v>870</v>
      </c>
      <c r="G25" s="114">
        <v>678</v>
      </c>
      <c r="H25" s="140">
        <v>806</v>
      </c>
      <c r="I25" s="115">
        <v>73</v>
      </c>
      <c r="J25" s="116">
        <v>9.0570719602977672</v>
      </c>
    </row>
    <row r="26" spans="1:15" s="110" customFormat="1" ht="24.95" customHeight="1" x14ac:dyDescent="0.2">
      <c r="A26" s="201">
        <v>782.78300000000002</v>
      </c>
      <c r="B26" s="203" t="s">
        <v>160</v>
      </c>
      <c r="C26" s="113">
        <v>2.8118456476218965</v>
      </c>
      <c r="D26" s="115">
        <v>282</v>
      </c>
      <c r="E26" s="114">
        <v>328</v>
      </c>
      <c r="F26" s="114">
        <v>363</v>
      </c>
      <c r="G26" s="114">
        <v>330</v>
      </c>
      <c r="H26" s="140">
        <v>290</v>
      </c>
      <c r="I26" s="115">
        <v>-8</v>
      </c>
      <c r="J26" s="116">
        <v>-2.7586206896551726</v>
      </c>
    </row>
    <row r="27" spans="1:15" s="110" customFormat="1" ht="24.95" customHeight="1" x14ac:dyDescent="0.2">
      <c r="A27" s="193" t="s">
        <v>161</v>
      </c>
      <c r="B27" s="199" t="s">
        <v>162</v>
      </c>
      <c r="C27" s="113">
        <v>3.1907468341808753</v>
      </c>
      <c r="D27" s="115">
        <v>320</v>
      </c>
      <c r="E27" s="114">
        <v>205</v>
      </c>
      <c r="F27" s="114">
        <v>317</v>
      </c>
      <c r="G27" s="114">
        <v>226</v>
      </c>
      <c r="H27" s="140">
        <v>279</v>
      </c>
      <c r="I27" s="115">
        <v>41</v>
      </c>
      <c r="J27" s="116">
        <v>14.695340501792115</v>
      </c>
    </row>
    <row r="28" spans="1:15" s="110" customFormat="1" ht="24.95" customHeight="1" x14ac:dyDescent="0.2">
      <c r="A28" s="193" t="s">
        <v>163</v>
      </c>
      <c r="B28" s="199" t="s">
        <v>164</v>
      </c>
      <c r="C28" s="113">
        <v>3.2206600857513212</v>
      </c>
      <c r="D28" s="115">
        <v>323</v>
      </c>
      <c r="E28" s="114">
        <v>206</v>
      </c>
      <c r="F28" s="114">
        <v>520</v>
      </c>
      <c r="G28" s="114">
        <v>203</v>
      </c>
      <c r="H28" s="140">
        <v>480</v>
      </c>
      <c r="I28" s="115">
        <v>-157</v>
      </c>
      <c r="J28" s="116">
        <v>-32.708333333333336</v>
      </c>
    </row>
    <row r="29" spans="1:15" s="110" customFormat="1" ht="24.95" customHeight="1" x14ac:dyDescent="0.2">
      <c r="A29" s="193">
        <v>86</v>
      </c>
      <c r="B29" s="199" t="s">
        <v>165</v>
      </c>
      <c r="C29" s="113">
        <v>6.3116960813640439</v>
      </c>
      <c r="D29" s="115">
        <v>633</v>
      </c>
      <c r="E29" s="114">
        <v>443</v>
      </c>
      <c r="F29" s="114">
        <v>577</v>
      </c>
      <c r="G29" s="114">
        <v>517</v>
      </c>
      <c r="H29" s="140">
        <v>546</v>
      </c>
      <c r="I29" s="115">
        <v>87</v>
      </c>
      <c r="J29" s="116">
        <v>15.934065934065934</v>
      </c>
    </row>
    <row r="30" spans="1:15" s="110" customFormat="1" ht="24.95" customHeight="1" x14ac:dyDescent="0.2">
      <c r="A30" s="193">
        <v>87.88</v>
      </c>
      <c r="B30" s="204" t="s">
        <v>166</v>
      </c>
      <c r="C30" s="113">
        <v>7.1991225446206002</v>
      </c>
      <c r="D30" s="115">
        <v>722</v>
      </c>
      <c r="E30" s="114">
        <v>681</v>
      </c>
      <c r="F30" s="114">
        <v>911</v>
      </c>
      <c r="G30" s="114">
        <v>741</v>
      </c>
      <c r="H30" s="140">
        <v>878</v>
      </c>
      <c r="I30" s="115">
        <v>-156</v>
      </c>
      <c r="J30" s="116">
        <v>-17.767653758542142</v>
      </c>
    </row>
    <row r="31" spans="1:15" s="110" customFormat="1" ht="24.95" customHeight="1" x14ac:dyDescent="0.2">
      <c r="A31" s="193" t="s">
        <v>167</v>
      </c>
      <c r="B31" s="199" t="s">
        <v>168</v>
      </c>
      <c r="C31" s="113">
        <v>5.1749925216871073</v>
      </c>
      <c r="D31" s="115">
        <v>519</v>
      </c>
      <c r="E31" s="114">
        <v>436</v>
      </c>
      <c r="F31" s="114">
        <v>480</v>
      </c>
      <c r="G31" s="114">
        <v>433</v>
      </c>
      <c r="H31" s="140">
        <v>481</v>
      </c>
      <c r="I31" s="115">
        <v>38</v>
      </c>
      <c r="J31" s="116">
        <v>7.9002079002079002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2.4429155449197326</v>
      </c>
      <c r="D34" s="115">
        <v>245</v>
      </c>
      <c r="E34" s="114">
        <v>326</v>
      </c>
      <c r="F34" s="114">
        <v>443</v>
      </c>
      <c r="G34" s="114">
        <v>210</v>
      </c>
      <c r="H34" s="140">
        <v>208</v>
      </c>
      <c r="I34" s="115">
        <v>37</v>
      </c>
      <c r="J34" s="116">
        <v>17.78846153846154</v>
      </c>
    </row>
    <row r="35" spans="1:10" s="110" customFormat="1" ht="24.95" customHeight="1" x14ac:dyDescent="0.2">
      <c r="A35" s="292" t="s">
        <v>171</v>
      </c>
      <c r="B35" s="293" t="s">
        <v>172</v>
      </c>
      <c r="C35" s="113">
        <v>20.07179180376907</v>
      </c>
      <c r="D35" s="115">
        <v>2013</v>
      </c>
      <c r="E35" s="114">
        <v>1533</v>
      </c>
      <c r="F35" s="114">
        <v>2801</v>
      </c>
      <c r="G35" s="114">
        <v>1751</v>
      </c>
      <c r="H35" s="140">
        <v>1997</v>
      </c>
      <c r="I35" s="115">
        <v>16</v>
      </c>
      <c r="J35" s="116">
        <v>0.80120180270405605</v>
      </c>
    </row>
    <row r="36" spans="1:10" s="110" customFormat="1" ht="24.95" customHeight="1" x14ac:dyDescent="0.2">
      <c r="A36" s="294" t="s">
        <v>173</v>
      </c>
      <c r="B36" s="295" t="s">
        <v>174</v>
      </c>
      <c r="C36" s="125">
        <v>77.485292651311198</v>
      </c>
      <c r="D36" s="143">
        <v>7771</v>
      </c>
      <c r="E36" s="144">
        <v>6733</v>
      </c>
      <c r="F36" s="144">
        <v>7727</v>
      </c>
      <c r="G36" s="144">
        <v>6020</v>
      </c>
      <c r="H36" s="145">
        <v>7600</v>
      </c>
      <c r="I36" s="143">
        <v>171</v>
      </c>
      <c r="J36" s="146">
        <v>2.25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10029</v>
      </c>
      <c r="F11" s="264">
        <v>8592</v>
      </c>
      <c r="G11" s="264">
        <v>10971</v>
      </c>
      <c r="H11" s="264">
        <v>7981</v>
      </c>
      <c r="I11" s="265">
        <v>9805</v>
      </c>
      <c r="J11" s="263">
        <v>224</v>
      </c>
      <c r="K11" s="266">
        <v>2.2845486996430391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21.11875560873467</v>
      </c>
      <c r="E13" s="115">
        <v>2118</v>
      </c>
      <c r="F13" s="114">
        <v>2311</v>
      </c>
      <c r="G13" s="114">
        <v>2725</v>
      </c>
      <c r="H13" s="114">
        <v>1901</v>
      </c>
      <c r="I13" s="140">
        <v>2207</v>
      </c>
      <c r="J13" s="115">
        <v>-89</v>
      </c>
      <c r="K13" s="116">
        <v>-4.0326234707748077</v>
      </c>
    </row>
    <row r="14" spans="1:17" ht="15.95" customHeight="1" x14ac:dyDescent="0.2">
      <c r="A14" s="306" t="s">
        <v>230</v>
      </c>
      <c r="B14" s="307"/>
      <c r="C14" s="308"/>
      <c r="D14" s="113">
        <v>62.518695782231525</v>
      </c>
      <c r="E14" s="115">
        <v>6270</v>
      </c>
      <c r="F14" s="114">
        <v>4872</v>
      </c>
      <c r="G14" s="114">
        <v>6196</v>
      </c>
      <c r="H14" s="114">
        <v>4953</v>
      </c>
      <c r="I14" s="140">
        <v>6127</v>
      </c>
      <c r="J14" s="115">
        <v>143</v>
      </c>
      <c r="K14" s="116">
        <v>2.3339317773788153</v>
      </c>
    </row>
    <row r="15" spans="1:17" ht="15.95" customHeight="1" x14ac:dyDescent="0.2">
      <c r="A15" s="306" t="s">
        <v>231</v>
      </c>
      <c r="B15" s="307"/>
      <c r="C15" s="308"/>
      <c r="D15" s="113">
        <v>7.6478213181772858</v>
      </c>
      <c r="E15" s="115">
        <v>767</v>
      </c>
      <c r="F15" s="114">
        <v>621</v>
      </c>
      <c r="G15" s="114">
        <v>890</v>
      </c>
      <c r="H15" s="114">
        <v>567</v>
      </c>
      <c r="I15" s="140">
        <v>677</v>
      </c>
      <c r="J15" s="115">
        <v>90</v>
      </c>
      <c r="K15" s="116">
        <v>13.293943870014772</v>
      </c>
    </row>
    <row r="16" spans="1:17" ht="15.95" customHeight="1" x14ac:dyDescent="0.2">
      <c r="A16" s="306" t="s">
        <v>232</v>
      </c>
      <c r="B16" s="307"/>
      <c r="C16" s="308"/>
      <c r="D16" s="113">
        <v>8.4953634460065803</v>
      </c>
      <c r="E16" s="115">
        <v>852</v>
      </c>
      <c r="F16" s="114">
        <v>779</v>
      </c>
      <c r="G16" s="114">
        <v>1140</v>
      </c>
      <c r="H16" s="114">
        <v>543</v>
      </c>
      <c r="I16" s="140">
        <v>778</v>
      </c>
      <c r="J16" s="115">
        <v>74</v>
      </c>
      <c r="K16" s="116">
        <v>9.5115681233933156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2.2434938677834282</v>
      </c>
      <c r="E18" s="115">
        <v>225</v>
      </c>
      <c r="F18" s="114">
        <v>247</v>
      </c>
      <c r="G18" s="114">
        <v>469</v>
      </c>
      <c r="H18" s="114">
        <v>215</v>
      </c>
      <c r="I18" s="140">
        <v>201</v>
      </c>
      <c r="J18" s="115">
        <v>24</v>
      </c>
      <c r="K18" s="116">
        <v>11.940298507462687</v>
      </c>
    </row>
    <row r="19" spans="1:11" ht="14.1" customHeight="1" x14ac:dyDescent="0.2">
      <c r="A19" s="306" t="s">
        <v>235</v>
      </c>
      <c r="B19" s="307" t="s">
        <v>236</v>
      </c>
      <c r="C19" s="308"/>
      <c r="D19" s="113">
        <v>1.6153155848040681</v>
      </c>
      <c r="E19" s="115">
        <v>162</v>
      </c>
      <c r="F19" s="114">
        <v>193</v>
      </c>
      <c r="G19" s="114">
        <v>389</v>
      </c>
      <c r="H19" s="114">
        <v>154</v>
      </c>
      <c r="I19" s="140">
        <v>150</v>
      </c>
      <c r="J19" s="115">
        <v>12</v>
      </c>
      <c r="K19" s="116">
        <v>8</v>
      </c>
    </row>
    <row r="20" spans="1:11" ht="14.1" customHeight="1" x14ac:dyDescent="0.2">
      <c r="A20" s="306">
        <v>12</v>
      </c>
      <c r="B20" s="307" t="s">
        <v>237</v>
      </c>
      <c r="C20" s="308"/>
      <c r="D20" s="113">
        <v>1.6851131718017749</v>
      </c>
      <c r="E20" s="115">
        <v>169</v>
      </c>
      <c r="F20" s="114">
        <v>223</v>
      </c>
      <c r="G20" s="114">
        <v>174</v>
      </c>
      <c r="H20" s="114">
        <v>109</v>
      </c>
      <c r="I20" s="140">
        <v>154</v>
      </c>
      <c r="J20" s="115">
        <v>15</v>
      </c>
      <c r="K20" s="116">
        <v>9.7402597402597397</v>
      </c>
    </row>
    <row r="21" spans="1:11" ht="14.1" customHeight="1" x14ac:dyDescent="0.2">
      <c r="A21" s="306">
        <v>21</v>
      </c>
      <c r="B21" s="307" t="s">
        <v>238</v>
      </c>
      <c r="C21" s="308"/>
      <c r="D21" s="113">
        <v>0.16950842556585902</v>
      </c>
      <c r="E21" s="115">
        <v>17</v>
      </c>
      <c r="F21" s="114">
        <v>28</v>
      </c>
      <c r="G21" s="114">
        <v>30</v>
      </c>
      <c r="H21" s="114">
        <v>14</v>
      </c>
      <c r="I21" s="140">
        <v>52</v>
      </c>
      <c r="J21" s="115">
        <v>-35</v>
      </c>
      <c r="K21" s="116">
        <v>-67.307692307692307</v>
      </c>
    </row>
    <row r="22" spans="1:11" ht="14.1" customHeight="1" x14ac:dyDescent="0.2">
      <c r="A22" s="306">
        <v>22</v>
      </c>
      <c r="B22" s="307" t="s">
        <v>239</v>
      </c>
      <c r="C22" s="308"/>
      <c r="D22" s="113">
        <v>1.3760095722405026</v>
      </c>
      <c r="E22" s="115">
        <v>138</v>
      </c>
      <c r="F22" s="114">
        <v>78</v>
      </c>
      <c r="G22" s="114">
        <v>157</v>
      </c>
      <c r="H22" s="114">
        <v>138</v>
      </c>
      <c r="I22" s="140">
        <v>127</v>
      </c>
      <c r="J22" s="115">
        <v>11</v>
      </c>
      <c r="K22" s="116">
        <v>8.6614173228346463</v>
      </c>
    </row>
    <row r="23" spans="1:11" ht="14.1" customHeight="1" x14ac:dyDescent="0.2">
      <c r="A23" s="306">
        <v>23</v>
      </c>
      <c r="B23" s="307" t="s">
        <v>240</v>
      </c>
      <c r="C23" s="308"/>
      <c r="D23" s="113">
        <v>0.4786120251271313</v>
      </c>
      <c r="E23" s="115">
        <v>48</v>
      </c>
      <c r="F23" s="114">
        <v>53</v>
      </c>
      <c r="G23" s="114">
        <v>63</v>
      </c>
      <c r="H23" s="114">
        <v>57</v>
      </c>
      <c r="I23" s="140">
        <v>50</v>
      </c>
      <c r="J23" s="115">
        <v>-2</v>
      </c>
      <c r="K23" s="116">
        <v>-4</v>
      </c>
    </row>
    <row r="24" spans="1:11" ht="14.1" customHeight="1" x14ac:dyDescent="0.2">
      <c r="A24" s="306">
        <v>24</v>
      </c>
      <c r="B24" s="307" t="s">
        <v>241</v>
      </c>
      <c r="C24" s="308"/>
      <c r="D24" s="113">
        <v>1.7947950942267425</v>
      </c>
      <c r="E24" s="115">
        <v>180</v>
      </c>
      <c r="F24" s="114">
        <v>120</v>
      </c>
      <c r="G24" s="114">
        <v>166</v>
      </c>
      <c r="H24" s="114">
        <v>202</v>
      </c>
      <c r="I24" s="140">
        <v>193</v>
      </c>
      <c r="J24" s="115">
        <v>-13</v>
      </c>
      <c r="K24" s="116">
        <v>-6.7357512953367875</v>
      </c>
    </row>
    <row r="25" spans="1:11" ht="14.1" customHeight="1" x14ac:dyDescent="0.2">
      <c r="A25" s="306">
        <v>25</v>
      </c>
      <c r="B25" s="307" t="s">
        <v>242</v>
      </c>
      <c r="C25" s="308"/>
      <c r="D25" s="113">
        <v>4.1778841360055834</v>
      </c>
      <c r="E25" s="115">
        <v>419</v>
      </c>
      <c r="F25" s="114">
        <v>273</v>
      </c>
      <c r="G25" s="114">
        <v>305</v>
      </c>
      <c r="H25" s="114">
        <v>327</v>
      </c>
      <c r="I25" s="140">
        <v>395</v>
      </c>
      <c r="J25" s="115">
        <v>24</v>
      </c>
      <c r="K25" s="116">
        <v>6.075949367088608</v>
      </c>
    </row>
    <row r="26" spans="1:11" ht="14.1" customHeight="1" x14ac:dyDescent="0.2">
      <c r="A26" s="306">
        <v>26</v>
      </c>
      <c r="B26" s="307" t="s">
        <v>243</v>
      </c>
      <c r="C26" s="308"/>
      <c r="D26" s="113">
        <v>4.1280287167215075</v>
      </c>
      <c r="E26" s="115">
        <v>414</v>
      </c>
      <c r="F26" s="114">
        <v>449</v>
      </c>
      <c r="G26" s="114">
        <v>688</v>
      </c>
      <c r="H26" s="114">
        <v>176</v>
      </c>
      <c r="I26" s="140">
        <v>273</v>
      </c>
      <c r="J26" s="115">
        <v>141</v>
      </c>
      <c r="K26" s="116">
        <v>51.64835164835165</v>
      </c>
    </row>
    <row r="27" spans="1:11" ht="14.1" customHeight="1" x14ac:dyDescent="0.2">
      <c r="A27" s="306">
        <v>27</v>
      </c>
      <c r="B27" s="307" t="s">
        <v>244</v>
      </c>
      <c r="C27" s="308"/>
      <c r="D27" s="113">
        <v>0.92731079868381694</v>
      </c>
      <c r="E27" s="115">
        <v>93</v>
      </c>
      <c r="F27" s="114">
        <v>93</v>
      </c>
      <c r="G27" s="114">
        <v>166</v>
      </c>
      <c r="H27" s="114">
        <v>97</v>
      </c>
      <c r="I27" s="140">
        <v>126</v>
      </c>
      <c r="J27" s="115">
        <v>-33</v>
      </c>
      <c r="K27" s="116">
        <v>-26.19047619047619</v>
      </c>
    </row>
    <row r="28" spans="1:11" ht="14.1" customHeight="1" x14ac:dyDescent="0.2">
      <c r="A28" s="306">
        <v>28</v>
      </c>
      <c r="B28" s="307" t="s">
        <v>245</v>
      </c>
      <c r="C28" s="308"/>
      <c r="D28" s="113">
        <v>0.2492770964203809</v>
      </c>
      <c r="E28" s="115">
        <v>25</v>
      </c>
      <c r="F28" s="114">
        <v>22</v>
      </c>
      <c r="G28" s="114">
        <v>18</v>
      </c>
      <c r="H28" s="114">
        <v>18</v>
      </c>
      <c r="I28" s="140">
        <v>28</v>
      </c>
      <c r="J28" s="115">
        <v>-3</v>
      </c>
      <c r="K28" s="116">
        <v>-10.714285714285714</v>
      </c>
    </row>
    <row r="29" spans="1:11" ht="14.1" customHeight="1" x14ac:dyDescent="0.2">
      <c r="A29" s="306">
        <v>29</v>
      </c>
      <c r="B29" s="307" t="s">
        <v>246</v>
      </c>
      <c r="C29" s="308"/>
      <c r="D29" s="113">
        <v>3.5098215175989629</v>
      </c>
      <c r="E29" s="115">
        <v>352</v>
      </c>
      <c r="F29" s="114">
        <v>333</v>
      </c>
      <c r="G29" s="114">
        <v>408</v>
      </c>
      <c r="H29" s="114">
        <v>297</v>
      </c>
      <c r="I29" s="140">
        <v>399</v>
      </c>
      <c r="J29" s="115">
        <v>-47</v>
      </c>
      <c r="K29" s="116">
        <v>-11.779448621553884</v>
      </c>
    </row>
    <row r="30" spans="1:11" ht="14.1" customHeight="1" x14ac:dyDescent="0.2">
      <c r="A30" s="306" t="s">
        <v>247</v>
      </c>
      <c r="B30" s="307" t="s">
        <v>248</v>
      </c>
      <c r="C30" s="308"/>
      <c r="D30" s="113">
        <v>0.87745537939974072</v>
      </c>
      <c r="E30" s="115">
        <v>88</v>
      </c>
      <c r="F30" s="114" t="s">
        <v>514</v>
      </c>
      <c r="G30" s="114">
        <v>108</v>
      </c>
      <c r="H30" s="114">
        <v>105</v>
      </c>
      <c r="I30" s="140">
        <v>94</v>
      </c>
      <c r="J30" s="115">
        <v>-6</v>
      </c>
      <c r="K30" s="116">
        <v>-6.3829787234042552</v>
      </c>
    </row>
    <row r="31" spans="1:11" ht="14.1" customHeight="1" x14ac:dyDescent="0.2">
      <c r="A31" s="306" t="s">
        <v>249</v>
      </c>
      <c r="B31" s="307" t="s">
        <v>250</v>
      </c>
      <c r="C31" s="308"/>
      <c r="D31" s="113">
        <v>2.632366138199222</v>
      </c>
      <c r="E31" s="115">
        <v>264</v>
      </c>
      <c r="F31" s="114">
        <v>226</v>
      </c>
      <c r="G31" s="114">
        <v>300</v>
      </c>
      <c r="H31" s="114">
        <v>192</v>
      </c>
      <c r="I31" s="140">
        <v>305</v>
      </c>
      <c r="J31" s="115">
        <v>-41</v>
      </c>
      <c r="K31" s="116">
        <v>-13.442622950819672</v>
      </c>
    </row>
    <row r="32" spans="1:11" ht="14.1" customHeight="1" x14ac:dyDescent="0.2">
      <c r="A32" s="306">
        <v>31</v>
      </c>
      <c r="B32" s="307" t="s">
        <v>251</v>
      </c>
      <c r="C32" s="308"/>
      <c r="D32" s="113">
        <v>0.58829394755209896</v>
      </c>
      <c r="E32" s="115">
        <v>59</v>
      </c>
      <c r="F32" s="114">
        <v>40</v>
      </c>
      <c r="G32" s="114">
        <v>44</v>
      </c>
      <c r="H32" s="114">
        <v>44</v>
      </c>
      <c r="I32" s="140">
        <v>50</v>
      </c>
      <c r="J32" s="115">
        <v>9</v>
      </c>
      <c r="K32" s="116">
        <v>18</v>
      </c>
    </row>
    <row r="33" spans="1:11" ht="14.1" customHeight="1" x14ac:dyDescent="0.2">
      <c r="A33" s="306">
        <v>32</v>
      </c>
      <c r="B33" s="307" t="s">
        <v>252</v>
      </c>
      <c r="C33" s="308"/>
      <c r="D33" s="113">
        <v>3.6793299431648219</v>
      </c>
      <c r="E33" s="115">
        <v>369</v>
      </c>
      <c r="F33" s="114">
        <v>360</v>
      </c>
      <c r="G33" s="114">
        <v>460</v>
      </c>
      <c r="H33" s="114">
        <v>351</v>
      </c>
      <c r="I33" s="140">
        <v>304</v>
      </c>
      <c r="J33" s="115">
        <v>65</v>
      </c>
      <c r="K33" s="116">
        <v>21.381578947368421</v>
      </c>
    </row>
    <row r="34" spans="1:11" ht="14.1" customHeight="1" x14ac:dyDescent="0.2">
      <c r="A34" s="306">
        <v>33</v>
      </c>
      <c r="B34" s="307" t="s">
        <v>253</v>
      </c>
      <c r="C34" s="308"/>
      <c r="D34" s="113">
        <v>1.8845348489380795</v>
      </c>
      <c r="E34" s="115">
        <v>189</v>
      </c>
      <c r="F34" s="114">
        <v>181</v>
      </c>
      <c r="G34" s="114">
        <v>236</v>
      </c>
      <c r="H34" s="114">
        <v>160</v>
      </c>
      <c r="I34" s="140">
        <v>191</v>
      </c>
      <c r="J34" s="115">
        <v>-2</v>
      </c>
      <c r="K34" s="116">
        <v>-1.0471204188481675</v>
      </c>
    </row>
    <row r="35" spans="1:11" ht="14.1" customHeight="1" x14ac:dyDescent="0.2">
      <c r="A35" s="306">
        <v>34</v>
      </c>
      <c r="B35" s="307" t="s">
        <v>254</v>
      </c>
      <c r="C35" s="308"/>
      <c r="D35" s="113">
        <v>2.6423372220560375</v>
      </c>
      <c r="E35" s="115">
        <v>265</v>
      </c>
      <c r="F35" s="114">
        <v>163</v>
      </c>
      <c r="G35" s="114">
        <v>219</v>
      </c>
      <c r="H35" s="114">
        <v>172</v>
      </c>
      <c r="I35" s="140">
        <v>313</v>
      </c>
      <c r="J35" s="115">
        <v>-48</v>
      </c>
      <c r="K35" s="116">
        <v>-15.335463258785943</v>
      </c>
    </row>
    <row r="36" spans="1:11" ht="14.1" customHeight="1" x14ac:dyDescent="0.2">
      <c r="A36" s="306">
        <v>41</v>
      </c>
      <c r="B36" s="307" t="s">
        <v>255</v>
      </c>
      <c r="C36" s="308"/>
      <c r="D36" s="113">
        <v>0.32904576727490276</v>
      </c>
      <c r="E36" s="115">
        <v>33</v>
      </c>
      <c r="F36" s="114">
        <v>26</v>
      </c>
      <c r="G36" s="114">
        <v>30</v>
      </c>
      <c r="H36" s="114">
        <v>32</v>
      </c>
      <c r="I36" s="140">
        <v>27</v>
      </c>
      <c r="J36" s="115">
        <v>6</v>
      </c>
      <c r="K36" s="116">
        <v>22.222222222222221</v>
      </c>
    </row>
    <row r="37" spans="1:11" ht="14.1" customHeight="1" x14ac:dyDescent="0.2">
      <c r="A37" s="306">
        <v>42</v>
      </c>
      <c r="B37" s="307" t="s">
        <v>256</v>
      </c>
      <c r="C37" s="308"/>
      <c r="D37" s="113">
        <v>0.11965300628178283</v>
      </c>
      <c r="E37" s="115">
        <v>12</v>
      </c>
      <c r="F37" s="114">
        <v>8</v>
      </c>
      <c r="G37" s="114">
        <v>11</v>
      </c>
      <c r="H37" s="114">
        <v>5</v>
      </c>
      <c r="I37" s="140" t="s">
        <v>514</v>
      </c>
      <c r="J37" s="115" t="s">
        <v>514</v>
      </c>
      <c r="K37" s="116" t="s">
        <v>514</v>
      </c>
    </row>
    <row r="38" spans="1:11" ht="14.1" customHeight="1" x14ac:dyDescent="0.2">
      <c r="A38" s="306">
        <v>43</v>
      </c>
      <c r="B38" s="307" t="s">
        <v>257</v>
      </c>
      <c r="C38" s="308"/>
      <c r="D38" s="113">
        <v>0.84754212782929506</v>
      </c>
      <c r="E38" s="115">
        <v>85</v>
      </c>
      <c r="F38" s="114">
        <v>62</v>
      </c>
      <c r="G38" s="114">
        <v>91</v>
      </c>
      <c r="H38" s="114">
        <v>71</v>
      </c>
      <c r="I38" s="140">
        <v>72</v>
      </c>
      <c r="J38" s="115">
        <v>13</v>
      </c>
      <c r="K38" s="116">
        <v>18.055555555555557</v>
      </c>
    </row>
    <row r="39" spans="1:11" ht="14.1" customHeight="1" x14ac:dyDescent="0.2">
      <c r="A39" s="306">
        <v>51</v>
      </c>
      <c r="B39" s="307" t="s">
        <v>258</v>
      </c>
      <c r="C39" s="308"/>
      <c r="D39" s="113">
        <v>6.4612623392162725</v>
      </c>
      <c r="E39" s="115">
        <v>648</v>
      </c>
      <c r="F39" s="114">
        <v>736</v>
      </c>
      <c r="G39" s="114">
        <v>792</v>
      </c>
      <c r="H39" s="114">
        <v>623</v>
      </c>
      <c r="I39" s="140">
        <v>756</v>
      </c>
      <c r="J39" s="115">
        <v>-108</v>
      </c>
      <c r="K39" s="116">
        <v>-14.285714285714286</v>
      </c>
    </row>
    <row r="40" spans="1:11" ht="14.1" customHeight="1" x14ac:dyDescent="0.2">
      <c r="A40" s="306" t="s">
        <v>259</v>
      </c>
      <c r="B40" s="307" t="s">
        <v>260</v>
      </c>
      <c r="C40" s="308"/>
      <c r="D40" s="113">
        <v>5.7632864692392065</v>
      </c>
      <c r="E40" s="115">
        <v>578</v>
      </c>
      <c r="F40" s="114">
        <v>648</v>
      </c>
      <c r="G40" s="114">
        <v>751</v>
      </c>
      <c r="H40" s="114">
        <v>567</v>
      </c>
      <c r="I40" s="140">
        <v>646</v>
      </c>
      <c r="J40" s="115">
        <v>-68</v>
      </c>
      <c r="K40" s="116">
        <v>-10.526315789473685</v>
      </c>
    </row>
    <row r="41" spans="1:11" ht="14.1" customHeight="1" x14ac:dyDescent="0.2">
      <c r="A41" s="306"/>
      <c r="B41" s="307" t="s">
        <v>261</v>
      </c>
      <c r="C41" s="308"/>
      <c r="D41" s="113">
        <v>4.5169009871373023</v>
      </c>
      <c r="E41" s="115">
        <v>453</v>
      </c>
      <c r="F41" s="114">
        <v>536</v>
      </c>
      <c r="G41" s="114">
        <v>621</v>
      </c>
      <c r="H41" s="114">
        <v>484</v>
      </c>
      <c r="I41" s="140">
        <v>521</v>
      </c>
      <c r="J41" s="115">
        <v>-68</v>
      </c>
      <c r="K41" s="116">
        <v>-13.051823416506718</v>
      </c>
    </row>
    <row r="42" spans="1:11" ht="14.1" customHeight="1" x14ac:dyDescent="0.2">
      <c r="A42" s="306">
        <v>52</v>
      </c>
      <c r="B42" s="307" t="s">
        <v>262</v>
      </c>
      <c r="C42" s="308"/>
      <c r="D42" s="113">
        <v>4.6465250772758999</v>
      </c>
      <c r="E42" s="115">
        <v>466</v>
      </c>
      <c r="F42" s="114">
        <v>362</v>
      </c>
      <c r="G42" s="114">
        <v>467</v>
      </c>
      <c r="H42" s="114">
        <v>438</v>
      </c>
      <c r="I42" s="140">
        <v>543</v>
      </c>
      <c r="J42" s="115">
        <v>-77</v>
      </c>
      <c r="K42" s="116">
        <v>-14.180478821362799</v>
      </c>
    </row>
    <row r="43" spans="1:11" ht="14.1" customHeight="1" x14ac:dyDescent="0.2">
      <c r="A43" s="306" t="s">
        <v>263</v>
      </c>
      <c r="B43" s="307" t="s">
        <v>264</v>
      </c>
      <c r="C43" s="308"/>
      <c r="D43" s="113">
        <v>4.2377106391464752</v>
      </c>
      <c r="E43" s="115">
        <v>425</v>
      </c>
      <c r="F43" s="114">
        <v>334</v>
      </c>
      <c r="G43" s="114">
        <v>426</v>
      </c>
      <c r="H43" s="114">
        <v>403</v>
      </c>
      <c r="I43" s="140">
        <v>499</v>
      </c>
      <c r="J43" s="115">
        <v>-74</v>
      </c>
      <c r="K43" s="116">
        <v>-14.829659318637274</v>
      </c>
    </row>
    <row r="44" spans="1:11" ht="14.1" customHeight="1" x14ac:dyDescent="0.2">
      <c r="A44" s="306">
        <v>53</v>
      </c>
      <c r="B44" s="307" t="s">
        <v>265</v>
      </c>
      <c r="C44" s="308"/>
      <c r="D44" s="113">
        <v>4.2476817230032902</v>
      </c>
      <c r="E44" s="115">
        <v>426</v>
      </c>
      <c r="F44" s="114">
        <v>350</v>
      </c>
      <c r="G44" s="114">
        <v>344</v>
      </c>
      <c r="H44" s="114">
        <v>329</v>
      </c>
      <c r="I44" s="140">
        <v>345</v>
      </c>
      <c r="J44" s="115">
        <v>81</v>
      </c>
      <c r="K44" s="116">
        <v>23.478260869565219</v>
      </c>
    </row>
    <row r="45" spans="1:11" ht="14.1" customHeight="1" x14ac:dyDescent="0.2">
      <c r="A45" s="306" t="s">
        <v>266</v>
      </c>
      <c r="B45" s="307" t="s">
        <v>267</v>
      </c>
      <c r="C45" s="308"/>
      <c r="D45" s="113">
        <v>4.2077973875760293</v>
      </c>
      <c r="E45" s="115">
        <v>422</v>
      </c>
      <c r="F45" s="114">
        <v>341</v>
      </c>
      <c r="G45" s="114">
        <v>340</v>
      </c>
      <c r="H45" s="114">
        <v>323</v>
      </c>
      <c r="I45" s="140">
        <v>342</v>
      </c>
      <c r="J45" s="115">
        <v>80</v>
      </c>
      <c r="K45" s="116">
        <v>23.391812865497077</v>
      </c>
    </row>
    <row r="46" spans="1:11" ht="14.1" customHeight="1" x14ac:dyDescent="0.2">
      <c r="A46" s="306">
        <v>54</v>
      </c>
      <c r="B46" s="307" t="s">
        <v>268</v>
      </c>
      <c r="C46" s="308"/>
      <c r="D46" s="113">
        <v>4.0781732974374316</v>
      </c>
      <c r="E46" s="115">
        <v>409</v>
      </c>
      <c r="F46" s="114">
        <v>431</v>
      </c>
      <c r="G46" s="114">
        <v>425</v>
      </c>
      <c r="H46" s="114">
        <v>384</v>
      </c>
      <c r="I46" s="140">
        <v>390</v>
      </c>
      <c r="J46" s="115">
        <v>19</v>
      </c>
      <c r="K46" s="116">
        <v>4.8717948717948714</v>
      </c>
    </row>
    <row r="47" spans="1:11" ht="14.1" customHeight="1" x14ac:dyDescent="0.2">
      <c r="A47" s="306">
        <v>61</v>
      </c>
      <c r="B47" s="307" t="s">
        <v>269</v>
      </c>
      <c r="C47" s="308"/>
      <c r="D47" s="113">
        <v>2.4827998803469935</v>
      </c>
      <c r="E47" s="115">
        <v>249</v>
      </c>
      <c r="F47" s="114">
        <v>153</v>
      </c>
      <c r="G47" s="114">
        <v>181</v>
      </c>
      <c r="H47" s="114">
        <v>182</v>
      </c>
      <c r="I47" s="140">
        <v>205</v>
      </c>
      <c r="J47" s="115">
        <v>44</v>
      </c>
      <c r="K47" s="116">
        <v>21.463414634146343</v>
      </c>
    </row>
    <row r="48" spans="1:11" ht="14.1" customHeight="1" x14ac:dyDescent="0.2">
      <c r="A48" s="306">
        <v>62</v>
      </c>
      <c r="B48" s="307" t="s">
        <v>270</v>
      </c>
      <c r="C48" s="308"/>
      <c r="D48" s="113">
        <v>10.718915146076379</v>
      </c>
      <c r="E48" s="115">
        <v>1075</v>
      </c>
      <c r="F48" s="114">
        <v>823</v>
      </c>
      <c r="G48" s="114">
        <v>1044</v>
      </c>
      <c r="H48" s="114">
        <v>689</v>
      </c>
      <c r="I48" s="140">
        <v>827</v>
      </c>
      <c r="J48" s="115">
        <v>248</v>
      </c>
      <c r="K48" s="116">
        <v>29.987908101571946</v>
      </c>
    </row>
    <row r="49" spans="1:11" ht="14.1" customHeight="1" x14ac:dyDescent="0.2">
      <c r="A49" s="306">
        <v>63</v>
      </c>
      <c r="B49" s="307" t="s">
        <v>271</v>
      </c>
      <c r="C49" s="308"/>
      <c r="D49" s="113">
        <v>3.8488383687306809</v>
      </c>
      <c r="E49" s="115">
        <v>386</v>
      </c>
      <c r="F49" s="114">
        <v>357</v>
      </c>
      <c r="G49" s="114">
        <v>439</v>
      </c>
      <c r="H49" s="114">
        <v>303</v>
      </c>
      <c r="I49" s="140">
        <v>393</v>
      </c>
      <c r="J49" s="115">
        <v>-7</v>
      </c>
      <c r="K49" s="116">
        <v>-1.7811704834605597</v>
      </c>
    </row>
    <row r="50" spans="1:11" ht="14.1" customHeight="1" x14ac:dyDescent="0.2">
      <c r="A50" s="306" t="s">
        <v>272</v>
      </c>
      <c r="B50" s="307" t="s">
        <v>273</v>
      </c>
      <c r="C50" s="308"/>
      <c r="D50" s="113">
        <v>0.59826503140891418</v>
      </c>
      <c r="E50" s="115">
        <v>60</v>
      </c>
      <c r="F50" s="114">
        <v>57</v>
      </c>
      <c r="G50" s="114">
        <v>81</v>
      </c>
      <c r="H50" s="114">
        <v>45</v>
      </c>
      <c r="I50" s="140">
        <v>55</v>
      </c>
      <c r="J50" s="115">
        <v>5</v>
      </c>
      <c r="K50" s="116">
        <v>9.0909090909090917</v>
      </c>
    </row>
    <row r="51" spans="1:11" ht="14.1" customHeight="1" x14ac:dyDescent="0.2">
      <c r="A51" s="306" t="s">
        <v>274</v>
      </c>
      <c r="B51" s="307" t="s">
        <v>275</v>
      </c>
      <c r="C51" s="308"/>
      <c r="D51" s="113">
        <v>2.8816432346196033</v>
      </c>
      <c r="E51" s="115">
        <v>289</v>
      </c>
      <c r="F51" s="114">
        <v>274</v>
      </c>
      <c r="G51" s="114">
        <v>308</v>
      </c>
      <c r="H51" s="114">
        <v>221</v>
      </c>
      <c r="I51" s="140">
        <v>309</v>
      </c>
      <c r="J51" s="115">
        <v>-20</v>
      </c>
      <c r="K51" s="116">
        <v>-6.4724919093851137</v>
      </c>
    </row>
    <row r="52" spans="1:11" ht="14.1" customHeight="1" x14ac:dyDescent="0.2">
      <c r="A52" s="306">
        <v>71</v>
      </c>
      <c r="B52" s="307" t="s">
        <v>276</v>
      </c>
      <c r="C52" s="308"/>
      <c r="D52" s="113">
        <v>8.1164622594476015</v>
      </c>
      <c r="E52" s="115">
        <v>814</v>
      </c>
      <c r="F52" s="114">
        <v>654</v>
      </c>
      <c r="G52" s="114">
        <v>780</v>
      </c>
      <c r="H52" s="114">
        <v>597</v>
      </c>
      <c r="I52" s="140">
        <v>790</v>
      </c>
      <c r="J52" s="115">
        <v>24</v>
      </c>
      <c r="K52" s="116">
        <v>3.037974683544304</v>
      </c>
    </row>
    <row r="53" spans="1:11" ht="14.1" customHeight="1" x14ac:dyDescent="0.2">
      <c r="A53" s="306" t="s">
        <v>277</v>
      </c>
      <c r="B53" s="307" t="s">
        <v>278</v>
      </c>
      <c r="C53" s="308"/>
      <c r="D53" s="113">
        <v>3.290457672749028</v>
      </c>
      <c r="E53" s="115">
        <v>330</v>
      </c>
      <c r="F53" s="114">
        <v>243</v>
      </c>
      <c r="G53" s="114">
        <v>274</v>
      </c>
      <c r="H53" s="114">
        <v>208</v>
      </c>
      <c r="I53" s="140">
        <v>265</v>
      </c>
      <c r="J53" s="115">
        <v>65</v>
      </c>
      <c r="K53" s="116">
        <v>24.528301886792452</v>
      </c>
    </row>
    <row r="54" spans="1:11" ht="14.1" customHeight="1" x14ac:dyDescent="0.2">
      <c r="A54" s="306" t="s">
        <v>279</v>
      </c>
      <c r="B54" s="307" t="s">
        <v>280</v>
      </c>
      <c r="C54" s="308"/>
      <c r="D54" s="113">
        <v>4.2377106391464752</v>
      </c>
      <c r="E54" s="115">
        <v>425</v>
      </c>
      <c r="F54" s="114">
        <v>365</v>
      </c>
      <c r="G54" s="114">
        <v>444</v>
      </c>
      <c r="H54" s="114">
        <v>341</v>
      </c>
      <c r="I54" s="140">
        <v>476</v>
      </c>
      <c r="J54" s="115">
        <v>-51</v>
      </c>
      <c r="K54" s="116">
        <v>-10.714285714285714</v>
      </c>
    </row>
    <row r="55" spans="1:11" ht="14.1" customHeight="1" x14ac:dyDescent="0.2">
      <c r="A55" s="306">
        <v>72</v>
      </c>
      <c r="B55" s="307" t="s">
        <v>281</v>
      </c>
      <c r="C55" s="308"/>
      <c r="D55" s="113">
        <v>2.5027420480606244</v>
      </c>
      <c r="E55" s="115">
        <v>251</v>
      </c>
      <c r="F55" s="114">
        <v>256</v>
      </c>
      <c r="G55" s="114">
        <v>188</v>
      </c>
      <c r="H55" s="114">
        <v>160</v>
      </c>
      <c r="I55" s="140">
        <v>242</v>
      </c>
      <c r="J55" s="115">
        <v>9</v>
      </c>
      <c r="K55" s="116">
        <v>3.71900826446281</v>
      </c>
    </row>
    <row r="56" spans="1:11" ht="14.1" customHeight="1" x14ac:dyDescent="0.2">
      <c r="A56" s="306" t="s">
        <v>282</v>
      </c>
      <c r="B56" s="307" t="s">
        <v>283</v>
      </c>
      <c r="C56" s="308"/>
      <c r="D56" s="113">
        <v>1.226443314388274</v>
      </c>
      <c r="E56" s="115">
        <v>123</v>
      </c>
      <c r="F56" s="114">
        <v>187</v>
      </c>
      <c r="G56" s="114">
        <v>69</v>
      </c>
      <c r="H56" s="114">
        <v>72</v>
      </c>
      <c r="I56" s="140">
        <v>106</v>
      </c>
      <c r="J56" s="115">
        <v>17</v>
      </c>
      <c r="K56" s="116">
        <v>16.037735849056602</v>
      </c>
    </row>
    <row r="57" spans="1:11" ht="14.1" customHeight="1" x14ac:dyDescent="0.2">
      <c r="A57" s="306" t="s">
        <v>284</v>
      </c>
      <c r="B57" s="307" t="s">
        <v>285</v>
      </c>
      <c r="C57" s="308"/>
      <c r="D57" s="113">
        <v>0.67803370226343607</v>
      </c>
      <c r="E57" s="115">
        <v>68</v>
      </c>
      <c r="F57" s="114">
        <v>45</v>
      </c>
      <c r="G57" s="114">
        <v>65</v>
      </c>
      <c r="H57" s="114">
        <v>53</v>
      </c>
      <c r="I57" s="140">
        <v>80</v>
      </c>
      <c r="J57" s="115">
        <v>-12</v>
      </c>
      <c r="K57" s="116">
        <v>-15</v>
      </c>
    </row>
    <row r="58" spans="1:11" ht="14.1" customHeight="1" x14ac:dyDescent="0.2">
      <c r="A58" s="306">
        <v>73</v>
      </c>
      <c r="B58" s="307" t="s">
        <v>286</v>
      </c>
      <c r="C58" s="308"/>
      <c r="D58" s="113">
        <v>1.7648818426562967</v>
      </c>
      <c r="E58" s="115">
        <v>177</v>
      </c>
      <c r="F58" s="114">
        <v>105</v>
      </c>
      <c r="G58" s="114">
        <v>166</v>
      </c>
      <c r="H58" s="114">
        <v>128</v>
      </c>
      <c r="I58" s="140">
        <v>159</v>
      </c>
      <c r="J58" s="115">
        <v>18</v>
      </c>
      <c r="K58" s="116">
        <v>11.320754716981131</v>
      </c>
    </row>
    <row r="59" spans="1:11" ht="14.1" customHeight="1" x14ac:dyDescent="0.2">
      <c r="A59" s="306" t="s">
        <v>287</v>
      </c>
      <c r="B59" s="307" t="s">
        <v>288</v>
      </c>
      <c r="C59" s="308"/>
      <c r="D59" s="113">
        <v>1.395951739954133</v>
      </c>
      <c r="E59" s="115">
        <v>140</v>
      </c>
      <c r="F59" s="114">
        <v>81</v>
      </c>
      <c r="G59" s="114">
        <v>123</v>
      </c>
      <c r="H59" s="114">
        <v>90</v>
      </c>
      <c r="I59" s="140">
        <v>120</v>
      </c>
      <c r="J59" s="115">
        <v>20</v>
      </c>
      <c r="K59" s="116">
        <v>16.666666666666668</v>
      </c>
    </row>
    <row r="60" spans="1:11" ht="14.1" customHeight="1" x14ac:dyDescent="0.2">
      <c r="A60" s="306">
        <v>81</v>
      </c>
      <c r="B60" s="307" t="s">
        <v>289</v>
      </c>
      <c r="C60" s="308"/>
      <c r="D60" s="113">
        <v>7.7874164921726994</v>
      </c>
      <c r="E60" s="115">
        <v>781</v>
      </c>
      <c r="F60" s="114">
        <v>630</v>
      </c>
      <c r="G60" s="114">
        <v>772</v>
      </c>
      <c r="H60" s="114">
        <v>651</v>
      </c>
      <c r="I60" s="140">
        <v>735</v>
      </c>
      <c r="J60" s="115">
        <v>46</v>
      </c>
      <c r="K60" s="116">
        <v>6.2585034013605441</v>
      </c>
    </row>
    <row r="61" spans="1:11" ht="14.1" customHeight="1" x14ac:dyDescent="0.2">
      <c r="A61" s="306" t="s">
        <v>290</v>
      </c>
      <c r="B61" s="307" t="s">
        <v>291</v>
      </c>
      <c r="C61" s="308"/>
      <c r="D61" s="113">
        <v>2.1338119453584605</v>
      </c>
      <c r="E61" s="115">
        <v>214</v>
      </c>
      <c r="F61" s="114">
        <v>187</v>
      </c>
      <c r="G61" s="114">
        <v>246</v>
      </c>
      <c r="H61" s="114">
        <v>253</v>
      </c>
      <c r="I61" s="140">
        <v>215</v>
      </c>
      <c r="J61" s="115">
        <v>-1</v>
      </c>
      <c r="K61" s="116">
        <v>-0.46511627906976744</v>
      </c>
    </row>
    <row r="62" spans="1:11" ht="14.1" customHeight="1" x14ac:dyDescent="0.2">
      <c r="A62" s="306" t="s">
        <v>292</v>
      </c>
      <c r="B62" s="307" t="s">
        <v>293</v>
      </c>
      <c r="C62" s="308"/>
      <c r="D62" s="113">
        <v>2.961411905474125</v>
      </c>
      <c r="E62" s="115">
        <v>297</v>
      </c>
      <c r="F62" s="114">
        <v>281</v>
      </c>
      <c r="G62" s="114">
        <v>342</v>
      </c>
      <c r="H62" s="114">
        <v>235</v>
      </c>
      <c r="I62" s="140">
        <v>279</v>
      </c>
      <c r="J62" s="115">
        <v>18</v>
      </c>
      <c r="K62" s="116">
        <v>6.4516129032258061</v>
      </c>
    </row>
    <row r="63" spans="1:11" ht="14.1" customHeight="1" x14ac:dyDescent="0.2">
      <c r="A63" s="306"/>
      <c r="B63" s="307" t="s">
        <v>294</v>
      </c>
      <c r="C63" s="308"/>
      <c r="D63" s="113">
        <v>2.6024528866287766</v>
      </c>
      <c r="E63" s="115">
        <v>261</v>
      </c>
      <c r="F63" s="114">
        <v>244</v>
      </c>
      <c r="G63" s="114">
        <v>309</v>
      </c>
      <c r="H63" s="114">
        <v>204</v>
      </c>
      <c r="I63" s="140">
        <v>252</v>
      </c>
      <c r="J63" s="115">
        <v>9</v>
      </c>
      <c r="K63" s="116">
        <v>3.5714285714285716</v>
      </c>
    </row>
    <row r="64" spans="1:11" ht="14.1" customHeight="1" x14ac:dyDescent="0.2">
      <c r="A64" s="306" t="s">
        <v>295</v>
      </c>
      <c r="B64" s="307" t="s">
        <v>296</v>
      </c>
      <c r="C64" s="308"/>
      <c r="D64" s="113">
        <v>0.96719513411107783</v>
      </c>
      <c r="E64" s="115">
        <v>97</v>
      </c>
      <c r="F64" s="114">
        <v>64</v>
      </c>
      <c r="G64" s="114">
        <v>69</v>
      </c>
      <c r="H64" s="114">
        <v>64</v>
      </c>
      <c r="I64" s="140">
        <v>103</v>
      </c>
      <c r="J64" s="115">
        <v>-6</v>
      </c>
      <c r="K64" s="116">
        <v>-5.825242718446602</v>
      </c>
    </row>
    <row r="65" spans="1:11" ht="14.1" customHeight="1" x14ac:dyDescent="0.2">
      <c r="A65" s="306" t="s">
        <v>297</v>
      </c>
      <c r="B65" s="307" t="s">
        <v>298</v>
      </c>
      <c r="C65" s="308"/>
      <c r="D65" s="113">
        <v>0.91733971482700172</v>
      </c>
      <c r="E65" s="115">
        <v>92</v>
      </c>
      <c r="F65" s="114">
        <v>48</v>
      </c>
      <c r="G65" s="114">
        <v>43</v>
      </c>
      <c r="H65" s="114">
        <v>55</v>
      </c>
      <c r="I65" s="140">
        <v>58</v>
      </c>
      <c r="J65" s="115">
        <v>34</v>
      </c>
      <c r="K65" s="116">
        <v>58.620689655172413</v>
      </c>
    </row>
    <row r="66" spans="1:11" ht="14.1" customHeight="1" x14ac:dyDescent="0.2">
      <c r="A66" s="306">
        <v>82</v>
      </c>
      <c r="B66" s="307" t="s">
        <v>299</v>
      </c>
      <c r="C66" s="308"/>
      <c r="D66" s="113">
        <v>3.5098215175989629</v>
      </c>
      <c r="E66" s="115">
        <v>352</v>
      </c>
      <c r="F66" s="114">
        <v>348</v>
      </c>
      <c r="G66" s="114">
        <v>373</v>
      </c>
      <c r="H66" s="114">
        <v>366</v>
      </c>
      <c r="I66" s="140">
        <v>469</v>
      </c>
      <c r="J66" s="115">
        <v>-117</v>
      </c>
      <c r="K66" s="116">
        <v>-24.946695095948826</v>
      </c>
    </row>
    <row r="67" spans="1:11" ht="14.1" customHeight="1" x14ac:dyDescent="0.2">
      <c r="A67" s="306" t="s">
        <v>300</v>
      </c>
      <c r="B67" s="307" t="s">
        <v>301</v>
      </c>
      <c r="C67" s="308"/>
      <c r="D67" s="113">
        <v>2.0739854422175692</v>
      </c>
      <c r="E67" s="115">
        <v>208</v>
      </c>
      <c r="F67" s="114">
        <v>251</v>
      </c>
      <c r="G67" s="114">
        <v>207</v>
      </c>
      <c r="H67" s="114">
        <v>215</v>
      </c>
      <c r="I67" s="140">
        <v>265</v>
      </c>
      <c r="J67" s="115">
        <v>-57</v>
      </c>
      <c r="K67" s="116">
        <v>-21.509433962264151</v>
      </c>
    </row>
    <row r="68" spans="1:11" ht="14.1" customHeight="1" x14ac:dyDescent="0.2">
      <c r="A68" s="306" t="s">
        <v>302</v>
      </c>
      <c r="B68" s="307" t="s">
        <v>303</v>
      </c>
      <c r="C68" s="308"/>
      <c r="D68" s="113">
        <v>0.9971083856815236</v>
      </c>
      <c r="E68" s="115">
        <v>100</v>
      </c>
      <c r="F68" s="114">
        <v>71</v>
      </c>
      <c r="G68" s="114">
        <v>109</v>
      </c>
      <c r="H68" s="114">
        <v>112</v>
      </c>
      <c r="I68" s="140">
        <v>152</v>
      </c>
      <c r="J68" s="115">
        <v>-52</v>
      </c>
      <c r="K68" s="116">
        <v>-34.210526315789473</v>
      </c>
    </row>
    <row r="69" spans="1:11" ht="14.1" customHeight="1" x14ac:dyDescent="0.2">
      <c r="A69" s="306">
        <v>83</v>
      </c>
      <c r="B69" s="307" t="s">
        <v>304</v>
      </c>
      <c r="C69" s="308"/>
      <c r="D69" s="113">
        <v>4.8160335028417585</v>
      </c>
      <c r="E69" s="115">
        <v>483</v>
      </c>
      <c r="F69" s="114">
        <v>359</v>
      </c>
      <c r="G69" s="114">
        <v>777</v>
      </c>
      <c r="H69" s="114">
        <v>393</v>
      </c>
      <c r="I69" s="140">
        <v>623</v>
      </c>
      <c r="J69" s="115">
        <v>-140</v>
      </c>
      <c r="K69" s="116">
        <v>-22.471910112359552</v>
      </c>
    </row>
    <row r="70" spans="1:11" ht="14.1" customHeight="1" x14ac:dyDescent="0.2">
      <c r="A70" s="306" t="s">
        <v>305</v>
      </c>
      <c r="B70" s="307" t="s">
        <v>306</v>
      </c>
      <c r="C70" s="308"/>
      <c r="D70" s="113">
        <v>4.1878552198623993</v>
      </c>
      <c r="E70" s="115">
        <v>420</v>
      </c>
      <c r="F70" s="114">
        <v>287</v>
      </c>
      <c r="G70" s="114">
        <v>688</v>
      </c>
      <c r="H70" s="114">
        <v>301</v>
      </c>
      <c r="I70" s="140">
        <v>542</v>
      </c>
      <c r="J70" s="115">
        <v>-122</v>
      </c>
      <c r="K70" s="116">
        <v>-22.509225092250922</v>
      </c>
    </row>
    <row r="71" spans="1:11" ht="14.1" customHeight="1" x14ac:dyDescent="0.2">
      <c r="A71" s="306"/>
      <c r="B71" s="307" t="s">
        <v>307</v>
      </c>
      <c r="C71" s="308"/>
      <c r="D71" s="113">
        <v>2.791903479908266</v>
      </c>
      <c r="E71" s="115">
        <v>280</v>
      </c>
      <c r="F71" s="114">
        <v>201</v>
      </c>
      <c r="G71" s="114">
        <v>496</v>
      </c>
      <c r="H71" s="114">
        <v>186</v>
      </c>
      <c r="I71" s="140">
        <v>400</v>
      </c>
      <c r="J71" s="115">
        <v>-120</v>
      </c>
      <c r="K71" s="116">
        <v>-30</v>
      </c>
    </row>
    <row r="72" spans="1:11" ht="14.1" customHeight="1" x14ac:dyDescent="0.2">
      <c r="A72" s="306">
        <v>84</v>
      </c>
      <c r="B72" s="307" t="s">
        <v>308</v>
      </c>
      <c r="C72" s="308"/>
      <c r="D72" s="113">
        <v>1.8945059327948948</v>
      </c>
      <c r="E72" s="115">
        <v>190</v>
      </c>
      <c r="F72" s="114">
        <v>98</v>
      </c>
      <c r="G72" s="114">
        <v>269</v>
      </c>
      <c r="H72" s="114">
        <v>105</v>
      </c>
      <c r="I72" s="140">
        <v>185</v>
      </c>
      <c r="J72" s="115">
        <v>5</v>
      </c>
      <c r="K72" s="116">
        <v>2.7027027027027026</v>
      </c>
    </row>
    <row r="73" spans="1:11" ht="14.1" customHeight="1" x14ac:dyDescent="0.2">
      <c r="A73" s="306" t="s">
        <v>309</v>
      </c>
      <c r="B73" s="307" t="s">
        <v>310</v>
      </c>
      <c r="C73" s="308"/>
      <c r="D73" s="113">
        <v>1.0868481403928607</v>
      </c>
      <c r="E73" s="115">
        <v>109</v>
      </c>
      <c r="F73" s="114">
        <v>51</v>
      </c>
      <c r="G73" s="114">
        <v>170</v>
      </c>
      <c r="H73" s="114">
        <v>56</v>
      </c>
      <c r="I73" s="140">
        <v>115</v>
      </c>
      <c r="J73" s="115">
        <v>-6</v>
      </c>
      <c r="K73" s="116">
        <v>-5.2173913043478262</v>
      </c>
    </row>
    <row r="74" spans="1:11" ht="14.1" customHeight="1" x14ac:dyDescent="0.2">
      <c r="A74" s="306" t="s">
        <v>311</v>
      </c>
      <c r="B74" s="307" t="s">
        <v>312</v>
      </c>
      <c r="C74" s="308"/>
      <c r="D74" s="113">
        <v>0.29913251570445709</v>
      </c>
      <c r="E74" s="115">
        <v>30</v>
      </c>
      <c r="F74" s="114">
        <v>8</v>
      </c>
      <c r="G74" s="114">
        <v>44</v>
      </c>
      <c r="H74" s="114">
        <v>13</v>
      </c>
      <c r="I74" s="140">
        <v>21</v>
      </c>
      <c r="J74" s="115">
        <v>9</v>
      </c>
      <c r="K74" s="116">
        <v>42.857142857142854</v>
      </c>
    </row>
    <row r="75" spans="1:11" ht="14.1" customHeight="1" x14ac:dyDescent="0.2">
      <c r="A75" s="306" t="s">
        <v>313</v>
      </c>
      <c r="B75" s="307" t="s">
        <v>314</v>
      </c>
      <c r="C75" s="308"/>
      <c r="D75" s="113">
        <v>4.9855419284076177E-2</v>
      </c>
      <c r="E75" s="115">
        <v>5</v>
      </c>
      <c r="F75" s="114">
        <v>3</v>
      </c>
      <c r="G75" s="114">
        <v>7</v>
      </c>
      <c r="H75" s="114">
        <v>6</v>
      </c>
      <c r="I75" s="140">
        <v>8</v>
      </c>
      <c r="J75" s="115">
        <v>-3</v>
      </c>
      <c r="K75" s="116">
        <v>-37.5</v>
      </c>
    </row>
    <row r="76" spans="1:11" ht="14.1" customHeight="1" x14ac:dyDescent="0.2">
      <c r="A76" s="306">
        <v>91</v>
      </c>
      <c r="B76" s="307" t="s">
        <v>315</v>
      </c>
      <c r="C76" s="308"/>
      <c r="D76" s="113">
        <v>0.59826503140891418</v>
      </c>
      <c r="E76" s="115">
        <v>60</v>
      </c>
      <c r="F76" s="114">
        <v>37</v>
      </c>
      <c r="G76" s="114">
        <v>65</v>
      </c>
      <c r="H76" s="114">
        <v>31</v>
      </c>
      <c r="I76" s="140">
        <v>44</v>
      </c>
      <c r="J76" s="115">
        <v>16</v>
      </c>
      <c r="K76" s="116">
        <v>36.363636363636367</v>
      </c>
    </row>
    <row r="77" spans="1:11" ht="14.1" customHeight="1" x14ac:dyDescent="0.2">
      <c r="A77" s="306">
        <v>92</v>
      </c>
      <c r="B77" s="307" t="s">
        <v>316</v>
      </c>
      <c r="C77" s="308"/>
      <c r="D77" s="113">
        <v>0.9572240502542626</v>
      </c>
      <c r="E77" s="115">
        <v>96</v>
      </c>
      <c r="F77" s="114">
        <v>65</v>
      </c>
      <c r="G77" s="114">
        <v>79</v>
      </c>
      <c r="H77" s="114">
        <v>51</v>
      </c>
      <c r="I77" s="140">
        <v>73</v>
      </c>
      <c r="J77" s="115">
        <v>23</v>
      </c>
      <c r="K77" s="116">
        <v>31.506849315068493</v>
      </c>
    </row>
    <row r="78" spans="1:11" ht="14.1" customHeight="1" x14ac:dyDescent="0.2">
      <c r="A78" s="306">
        <v>93</v>
      </c>
      <c r="B78" s="307" t="s">
        <v>317</v>
      </c>
      <c r="C78" s="308"/>
      <c r="D78" s="113">
        <v>0.1395951739954133</v>
      </c>
      <c r="E78" s="115">
        <v>14</v>
      </c>
      <c r="F78" s="114">
        <v>11</v>
      </c>
      <c r="G78" s="114">
        <v>13</v>
      </c>
      <c r="H78" s="114">
        <v>8</v>
      </c>
      <c r="I78" s="140">
        <v>13</v>
      </c>
      <c r="J78" s="115">
        <v>1</v>
      </c>
      <c r="K78" s="116">
        <v>7.6923076923076925</v>
      </c>
    </row>
    <row r="79" spans="1:11" ht="14.1" customHeight="1" x14ac:dyDescent="0.2">
      <c r="A79" s="306">
        <v>94</v>
      </c>
      <c r="B79" s="307" t="s">
        <v>318</v>
      </c>
      <c r="C79" s="308"/>
      <c r="D79" s="113">
        <v>0.37890118655897898</v>
      </c>
      <c r="E79" s="115">
        <v>38</v>
      </c>
      <c r="F79" s="114">
        <v>49</v>
      </c>
      <c r="G79" s="114">
        <v>42</v>
      </c>
      <c r="H79" s="114">
        <v>41</v>
      </c>
      <c r="I79" s="140">
        <v>29</v>
      </c>
      <c r="J79" s="115">
        <v>9</v>
      </c>
      <c r="K79" s="116">
        <v>31.03448275862069</v>
      </c>
    </row>
    <row r="80" spans="1:11" ht="14.1" customHeight="1" x14ac:dyDescent="0.2">
      <c r="A80" s="306" t="s">
        <v>319</v>
      </c>
      <c r="B80" s="307" t="s">
        <v>320</v>
      </c>
      <c r="C80" s="308"/>
      <c r="D80" s="113">
        <v>0</v>
      </c>
      <c r="E80" s="115">
        <v>0</v>
      </c>
      <c r="F80" s="114">
        <v>0</v>
      </c>
      <c r="G80" s="114">
        <v>0</v>
      </c>
      <c r="H80" s="114">
        <v>0</v>
      </c>
      <c r="I80" s="140" t="s">
        <v>514</v>
      </c>
      <c r="J80" s="115" t="s">
        <v>514</v>
      </c>
      <c r="K80" s="116" t="s">
        <v>514</v>
      </c>
    </row>
    <row r="81" spans="1:11" ht="14.1" customHeight="1" x14ac:dyDescent="0.2">
      <c r="A81" s="310" t="s">
        <v>321</v>
      </c>
      <c r="B81" s="311" t="s">
        <v>334</v>
      </c>
      <c r="C81" s="312"/>
      <c r="D81" s="125">
        <v>0.21936384484993518</v>
      </c>
      <c r="E81" s="143">
        <v>22</v>
      </c>
      <c r="F81" s="144">
        <v>9</v>
      </c>
      <c r="G81" s="144">
        <v>20</v>
      </c>
      <c r="H81" s="144">
        <v>17</v>
      </c>
      <c r="I81" s="145">
        <v>16</v>
      </c>
      <c r="J81" s="143">
        <v>6</v>
      </c>
      <c r="K81" s="146">
        <v>37.5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98582</v>
      </c>
      <c r="C10" s="114">
        <v>52865</v>
      </c>
      <c r="D10" s="114">
        <v>45717</v>
      </c>
      <c r="E10" s="114">
        <v>73854</v>
      </c>
      <c r="F10" s="114">
        <v>22409</v>
      </c>
      <c r="G10" s="114">
        <v>12831</v>
      </c>
      <c r="H10" s="114">
        <v>25360</v>
      </c>
      <c r="I10" s="115">
        <v>29804</v>
      </c>
      <c r="J10" s="114">
        <v>22253</v>
      </c>
      <c r="K10" s="114">
        <v>7551</v>
      </c>
      <c r="L10" s="423">
        <v>7973</v>
      </c>
      <c r="M10" s="424">
        <v>9316</v>
      </c>
    </row>
    <row r="11" spans="1:13" ht="11.1" customHeight="1" x14ac:dyDescent="0.2">
      <c r="A11" s="422" t="s">
        <v>388</v>
      </c>
      <c r="B11" s="115">
        <v>99650</v>
      </c>
      <c r="C11" s="114">
        <v>53908</v>
      </c>
      <c r="D11" s="114">
        <v>45742</v>
      </c>
      <c r="E11" s="114">
        <v>74690</v>
      </c>
      <c r="F11" s="114">
        <v>22667</v>
      </c>
      <c r="G11" s="114">
        <v>12465</v>
      </c>
      <c r="H11" s="114">
        <v>25865</v>
      </c>
      <c r="I11" s="115">
        <v>30744</v>
      </c>
      <c r="J11" s="114">
        <v>22770</v>
      </c>
      <c r="K11" s="114">
        <v>7974</v>
      </c>
      <c r="L11" s="423">
        <v>7769</v>
      </c>
      <c r="M11" s="424">
        <v>6873</v>
      </c>
    </row>
    <row r="12" spans="1:13" ht="11.1" customHeight="1" x14ac:dyDescent="0.2">
      <c r="A12" s="422" t="s">
        <v>389</v>
      </c>
      <c r="B12" s="115">
        <v>101651</v>
      </c>
      <c r="C12" s="114">
        <v>55128</v>
      </c>
      <c r="D12" s="114">
        <v>46523</v>
      </c>
      <c r="E12" s="114">
        <v>76464</v>
      </c>
      <c r="F12" s="114">
        <v>22810</v>
      </c>
      <c r="G12" s="114">
        <v>13988</v>
      </c>
      <c r="H12" s="114">
        <v>26174</v>
      </c>
      <c r="I12" s="115">
        <v>30834</v>
      </c>
      <c r="J12" s="114">
        <v>22659</v>
      </c>
      <c r="K12" s="114">
        <v>8175</v>
      </c>
      <c r="L12" s="423">
        <v>11221</v>
      </c>
      <c r="M12" s="424">
        <v>9459</v>
      </c>
    </row>
    <row r="13" spans="1:13" s="110" customFormat="1" ht="11.1" customHeight="1" x14ac:dyDescent="0.2">
      <c r="A13" s="422" t="s">
        <v>390</v>
      </c>
      <c r="B13" s="115">
        <v>100499</v>
      </c>
      <c r="C13" s="114">
        <v>54231</v>
      </c>
      <c r="D13" s="114">
        <v>46268</v>
      </c>
      <c r="E13" s="114">
        <v>74844</v>
      </c>
      <c r="F13" s="114">
        <v>23259</v>
      </c>
      <c r="G13" s="114">
        <v>13560</v>
      </c>
      <c r="H13" s="114">
        <v>26373</v>
      </c>
      <c r="I13" s="115">
        <v>30561</v>
      </c>
      <c r="J13" s="114">
        <v>22465</v>
      </c>
      <c r="K13" s="114">
        <v>8096</v>
      </c>
      <c r="L13" s="423">
        <v>6500</v>
      </c>
      <c r="M13" s="424">
        <v>7729</v>
      </c>
    </row>
    <row r="14" spans="1:13" ht="15" customHeight="1" x14ac:dyDescent="0.2">
      <c r="A14" s="422" t="s">
        <v>391</v>
      </c>
      <c r="B14" s="115">
        <v>100360</v>
      </c>
      <c r="C14" s="114">
        <v>54159</v>
      </c>
      <c r="D14" s="114">
        <v>46201</v>
      </c>
      <c r="E14" s="114">
        <v>72788</v>
      </c>
      <c r="F14" s="114">
        <v>25758</v>
      </c>
      <c r="G14" s="114">
        <v>13068</v>
      </c>
      <c r="H14" s="114">
        <v>26697</v>
      </c>
      <c r="I14" s="115">
        <v>30069</v>
      </c>
      <c r="J14" s="114">
        <v>22211</v>
      </c>
      <c r="K14" s="114">
        <v>7858</v>
      </c>
      <c r="L14" s="423">
        <v>8546</v>
      </c>
      <c r="M14" s="424">
        <v>8859</v>
      </c>
    </row>
    <row r="15" spans="1:13" ht="11.1" customHeight="1" x14ac:dyDescent="0.2">
      <c r="A15" s="422" t="s">
        <v>388</v>
      </c>
      <c r="B15" s="115">
        <v>101431</v>
      </c>
      <c r="C15" s="114">
        <v>55143</v>
      </c>
      <c r="D15" s="114">
        <v>46288</v>
      </c>
      <c r="E15" s="114">
        <v>73345</v>
      </c>
      <c r="F15" s="114">
        <v>26321</v>
      </c>
      <c r="G15" s="114">
        <v>12635</v>
      </c>
      <c r="H15" s="114">
        <v>27349</v>
      </c>
      <c r="I15" s="115">
        <v>30646</v>
      </c>
      <c r="J15" s="114">
        <v>22569</v>
      </c>
      <c r="K15" s="114">
        <v>8077</v>
      </c>
      <c r="L15" s="423">
        <v>8358</v>
      </c>
      <c r="M15" s="424">
        <v>7377</v>
      </c>
    </row>
    <row r="16" spans="1:13" ht="11.1" customHeight="1" x14ac:dyDescent="0.2">
      <c r="A16" s="422" t="s">
        <v>389</v>
      </c>
      <c r="B16" s="115">
        <v>103754</v>
      </c>
      <c r="C16" s="114">
        <v>56731</v>
      </c>
      <c r="D16" s="114">
        <v>47023</v>
      </c>
      <c r="E16" s="114">
        <v>76300</v>
      </c>
      <c r="F16" s="114">
        <v>26655</v>
      </c>
      <c r="G16" s="114">
        <v>14436</v>
      </c>
      <c r="H16" s="114">
        <v>27713</v>
      </c>
      <c r="I16" s="115">
        <v>30707</v>
      </c>
      <c r="J16" s="114">
        <v>22279</v>
      </c>
      <c r="K16" s="114">
        <v>8428</v>
      </c>
      <c r="L16" s="423">
        <v>11609</v>
      </c>
      <c r="M16" s="424">
        <v>9273</v>
      </c>
    </row>
    <row r="17" spans="1:13" s="110" customFormat="1" ht="11.1" customHeight="1" x14ac:dyDescent="0.2">
      <c r="A17" s="422" t="s">
        <v>390</v>
      </c>
      <c r="B17" s="115">
        <v>103272</v>
      </c>
      <c r="C17" s="114">
        <v>56322</v>
      </c>
      <c r="D17" s="114">
        <v>46950</v>
      </c>
      <c r="E17" s="114">
        <v>76425</v>
      </c>
      <c r="F17" s="114">
        <v>26715</v>
      </c>
      <c r="G17" s="114">
        <v>13901</v>
      </c>
      <c r="H17" s="114">
        <v>28057</v>
      </c>
      <c r="I17" s="115">
        <v>30594</v>
      </c>
      <c r="J17" s="114">
        <v>22258</v>
      </c>
      <c r="K17" s="114">
        <v>8336</v>
      </c>
      <c r="L17" s="423">
        <v>6607</v>
      </c>
      <c r="M17" s="424">
        <v>7519</v>
      </c>
    </row>
    <row r="18" spans="1:13" ht="15" customHeight="1" x14ac:dyDescent="0.2">
      <c r="A18" s="422" t="s">
        <v>392</v>
      </c>
      <c r="B18" s="115">
        <v>103198</v>
      </c>
      <c r="C18" s="114">
        <v>56231</v>
      </c>
      <c r="D18" s="114">
        <v>46967</v>
      </c>
      <c r="E18" s="114">
        <v>75657</v>
      </c>
      <c r="F18" s="114">
        <v>27393</v>
      </c>
      <c r="G18" s="114">
        <v>13262</v>
      </c>
      <c r="H18" s="114">
        <v>28416</v>
      </c>
      <c r="I18" s="115">
        <v>30198</v>
      </c>
      <c r="J18" s="114">
        <v>22058</v>
      </c>
      <c r="K18" s="114">
        <v>8140</v>
      </c>
      <c r="L18" s="423">
        <v>9169</v>
      </c>
      <c r="M18" s="424">
        <v>9406</v>
      </c>
    </row>
    <row r="19" spans="1:13" ht="11.1" customHeight="1" x14ac:dyDescent="0.2">
      <c r="A19" s="422" t="s">
        <v>388</v>
      </c>
      <c r="B19" s="115">
        <v>103657</v>
      </c>
      <c r="C19" s="114">
        <v>56696</v>
      </c>
      <c r="D19" s="114">
        <v>46961</v>
      </c>
      <c r="E19" s="114">
        <v>75583</v>
      </c>
      <c r="F19" s="114">
        <v>27895</v>
      </c>
      <c r="G19" s="114">
        <v>12694</v>
      </c>
      <c r="H19" s="114">
        <v>28909</v>
      </c>
      <c r="I19" s="115">
        <v>31142</v>
      </c>
      <c r="J19" s="114">
        <v>22676</v>
      </c>
      <c r="K19" s="114">
        <v>8466</v>
      </c>
      <c r="L19" s="423">
        <v>8243</v>
      </c>
      <c r="M19" s="424">
        <v>7877</v>
      </c>
    </row>
    <row r="20" spans="1:13" ht="11.1" customHeight="1" x14ac:dyDescent="0.2">
      <c r="A20" s="422" t="s">
        <v>389</v>
      </c>
      <c r="B20" s="115">
        <v>105786</v>
      </c>
      <c r="C20" s="114">
        <v>57833</v>
      </c>
      <c r="D20" s="114">
        <v>47953</v>
      </c>
      <c r="E20" s="114">
        <v>77356</v>
      </c>
      <c r="F20" s="114">
        <v>28279</v>
      </c>
      <c r="G20" s="114">
        <v>14085</v>
      </c>
      <c r="H20" s="114">
        <v>29461</v>
      </c>
      <c r="I20" s="115">
        <v>30919</v>
      </c>
      <c r="J20" s="114">
        <v>22128</v>
      </c>
      <c r="K20" s="114">
        <v>8791</v>
      </c>
      <c r="L20" s="423">
        <v>10856</v>
      </c>
      <c r="M20" s="424">
        <v>9044</v>
      </c>
    </row>
    <row r="21" spans="1:13" s="110" customFormat="1" ht="11.1" customHeight="1" x14ac:dyDescent="0.2">
      <c r="A21" s="422" t="s">
        <v>390</v>
      </c>
      <c r="B21" s="115">
        <v>104974</v>
      </c>
      <c r="C21" s="114">
        <v>56846</v>
      </c>
      <c r="D21" s="114">
        <v>48128</v>
      </c>
      <c r="E21" s="114">
        <v>76728</v>
      </c>
      <c r="F21" s="114">
        <v>28154</v>
      </c>
      <c r="G21" s="114">
        <v>13640</v>
      </c>
      <c r="H21" s="114">
        <v>29671</v>
      </c>
      <c r="I21" s="115">
        <v>30725</v>
      </c>
      <c r="J21" s="114">
        <v>22022</v>
      </c>
      <c r="K21" s="114">
        <v>8703</v>
      </c>
      <c r="L21" s="423">
        <v>6220</v>
      </c>
      <c r="M21" s="424">
        <v>7610</v>
      </c>
    </row>
    <row r="22" spans="1:13" ht="15" customHeight="1" x14ac:dyDescent="0.2">
      <c r="A22" s="422" t="s">
        <v>393</v>
      </c>
      <c r="B22" s="115">
        <v>105052</v>
      </c>
      <c r="C22" s="114">
        <v>56785</v>
      </c>
      <c r="D22" s="114">
        <v>48267</v>
      </c>
      <c r="E22" s="114">
        <v>76282</v>
      </c>
      <c r="F22" s="114">
        <v>28465</v>
      </c>
      <c r="G22" s="114">
        <v>13025</v>
      </c>
      <c r="H22" s="114">
        <v>30253</v>
      </c>
      <c r="I22" s="115">
        <v>30562</v>
      </c>
      <c r="J22" s="114">
        <v>21968</v>
      </c>
      <c r="K22" s="114">
        <v>8594</v>
      </c>
      <c r="L22" s="423">
        <v>8170</v>
      </c>
      <c r="M22" s="424">
        <v>8352</v>
      </c>
    </row>
    <row r="23" spans="1:13" ht="11.1" customHeight="1" x14ac:dyDescent="0.2">
      <c r="A23" s="422" t="s">
        <v>388</v>
      </c>
      <c r="B23" s="115">
        <v>105406</v>
      </c>
      <c r="C23" s="114">
        <v>57364</v>
      </c>
      <c r="D23" s="114">
        <v>48042</v>
      </c>
      <c r="E23" s="114">
        <v>76247</v>
      </c>
      <c r="F23" s="114">
        <v>28805</v>
      </c>
      <c r="G23" s="114">
        <v>12507</v>
      </c>
      <c r="H23" s="114">
        <v>30796</v>
      </c>
      <c r="I23" s="115">
        <v>31449</v>
      </c>
      <c r="J23" s="114">
        <v>22619</v>
      </c>
      <c r="K23" s="114">
        <v>8830</v>
      </c>
      <c r="L23" s="423">
        <v>7743</v>
      </c>
      <c r="M23" s="424">
        <v>7393</v>
      </c>
    </row>
    <row r="24" spans="1:13" ht="11.1" customHeight="1" x14ac:dyDescent="0.2">
      <c r="A24" s="422" t="s">
        <v>389</v>
      </c>
      <c r="B24" s="115">
        <v>107329</v>
      </c>
      <c r="C24" s="114">
        <v>58326</v>
      </c>
      <c r="D24" s="114">
        <v>49003</v>
      </c>
      <c r="E24" s="114">
        <v>75908</v>
      </c>
      <c r="F24" s="114">
        <v>29189</v>
      </c>
      <c r="G24" s="114">
        <v>13790</v>
      </c>
      <c r="H24" s="114">
        <v>31331</v>
      </c>
      <c r="I24" s="115">
        <v>31629</v>
      </c>
      <c r="J24" s="114">
        <v>22440</v>
      </c>
      <c r="K24" s="114">
        <v>9189</v>
      </c>
      <c r="L24" s="423">
        <v>10521</v>
      </c>
      <c r="M24" s="424">
        <v>8966</v>
      </c>
    </row>
    <row r="25" spans="1:13" s="110" customFormat="1" ht="11.1" customHeight="1" x14ac:dyDescent="0.2">
      <c r="A25" s="422" t="s">
        <v>390</v>
      </c>
      <c r="B25" s="115">
        <v>106250</v>
      </c>
      <c r="C25" s="114">
        <v>57410</v>
      </c>
      <c r="D25" s="114">
        <v>48840</v>
      </c>
      <c r="E25" s="114">
        <v>74704</v>
      </c>
      <c r="F25" s="114">
        <v>29306</v>
      </c>
      <c r="G25" s="114">
        <v>13204</v>
      </c>
      <c r="H25" s="114">
        <v>31567</v>
      </c>
      <c r="I25" s="115">
        <v>31226</v>
      </c>
      <c r="J25" s="114">
        <v>22264</v>
      </c>
      <c r="K25" s="114">
        <v>8962</v>
      </c>
      <c r="L25" s="423">
        <v>6055</v>
      </c>
      <c r="M25" s="424">
        <v>7382</v>
      </c>
    </row>
    <row r="26" spans="1:13" ht="15" customHeight="1" x14ac:dyDescent="0.2">
      <c r="A26" s="422" t="s">
        <v>394</v>
      </c>
      <c r="B26" s="115">
        <v>105944</v>
      </c>
      <c r="C26" s="114">
        <v>57403</v>
      </c>
      <c r="D26" s="114">
        <v>48541</v>
      </c>
      <c r="E26" s="114">
        <v>74295</v>
      </c>
      <c r="F26" s="114">
        <v>29404</v>
      </c>
      <c r="G26" s="114">
        <v>12729</v>
      </c>
      <c r="H26" s="114">
        <v>31927</v>
      </c>
      <c r="I26" s="115">
        <v>31110</v>
      </c>
      <c r="J26" s="114">
        <v>22206</v>
      </c>
      <c r="K26" s="114">
        <v>8904</v>
      </c>
      <c r="L26" s="423">
        <v>8148</v>
      </c>
      <c r="M26" s="424">
        <v>8316</v>
      </c>
    </row>
    <row r="27" spans="1:13" ht="11.1" customHeight="1" x14ac:dyDescent="0.2">
      <c r="A27" s="422" t="s">
        <v>388</v>
      </c>
      <c r="B27" s="115">
        <v>106051</v>
      </c>
      <c r="C27" s="114">
        <v>57588</v>
      </c>
      <c r="D27" s="114">
        <v>48463</v>
      </c>
      <c r="E27" s="114">
        <v>74054</v>
      </c>
      <c r="F27" s="114">
        <v>29770</v>
      </c>
      <c r="G27" s="114">
        <v>12104</v>
      </c>
      <c r="H27" s="114">
        <v>32549</v>
      </c>
      <c r="I27" s="115">
        <v>31739</v>
      </c>
      <c r="J27" s="114">
        <v>22596</v>
      </c>
      <c r="K27" s="114">
        <v>9143</v>
      </c>
      <c r="L27" s="423">
        <v>7018</v>
      </c>
      <c r="M27" s="424">
        <v>6982</v>
      </c>
    </row>
    <row r="28" spans="1:13" ht="11.1" customHeight="1" x14ac:dyDescent="0.2">
      <c r="A28" s="422" t="s">
        <v>389</v>
      </c>
      <c r="B28" s="115">
        <v>107994</v>
      </c>
      <c r="C28" s="114">
        <v>58441</v>
      </c>
      <c r="D28" s="114">
        <v>49553</v>
      </c>
      <c r="E28" s="114">
        <v>77187</v>
      </c>
      <c r="F28" s="114">
        <v>30129</v>
      </c>
      <c r="G28" s="114">
        <v>13521</v>
      </c>
      <c r="H28" s="114">
        <v>33028</v>
      </c>
      <c r="I28" s="115">
        <v>31991</v>
      </c>
      <c r="J28" s="114">
        <v>22529</v>
      </c>
      <c r="K28" s="114">
        <v>9462</v>
      </c>
      <c r="L28" s="423">
        <v>10626</v>
      </c>
      <c r="M28" s="424">
        <v>9070</v>
      </c>
    </row>
    <row r="29" spans="1:13" s="110" customFormat="1" ht="11.1" customHeight="1" x14ac:dyDescent="0.2">
      <c r="A29" s="422" t="s">
        <v>390</v>
      </c>
      <c r="B29" s="115">
        <v>106606</v>
      </c>
      <c r="C29" s="114">
        <v>57372</v>
      </c>
      <c r="D29" s="114">
        <v>49234</v>
      </c>
      <c r="E29" s="114">
        <v>76424</v>
      </c>
      <c r="F29" s="114">
        <v>30115</v>
      </c>
      <c r="G29" s="114">
        <v>12813</v>
      </c>
      <c r="H29" s="114">
        <v>33085</v>
      </c>
      <c r="I29" s="115">
        <v>31500</v>
      </c>
      <c r="J29" s="114">
        <v>22289</v>
      </c>
      <c r="K29" s="114">
        <v>9211</v>
      </c>
      <c r="L29" s="423">
        <v>5833</v>
      </c>
      <c r="M29" s="424">
        <v>7238</v>
      </c>
    </row>
    <row r="30" spans="1:13" ht="15" customHeight="1" x14ac:dyDescent="0.2">
      <c r="A30" s="422" t="s">
        <v>395</v>
      </c>
      <c r="B30" s="115">
        <v>106954</v>
      </c>
      <c r="C30" s="114">
        <v>57463</v>
      </c>
      <c r="D30" s="114">
        <v>49491</v>
      </c>
      <c r="E30" s="114">
        <v>76220</v>
      </c>
      <c r="F30" s="114">
        <v>30691</v>
      </c>
      <c r="G30" s="114">
        <v>12352</v>
      </c>
      <c r="H30" s="114">
        <v>33522</v>
      </c>
      <c r="I30" s="115">
        <v>30612</v>
      </c>
      <c r="J30" s="114">
        <v>21584</v>
      </c>
      <c r="K30" s="114">
        <v>9028</v>
      </c>
      <c r="L30" s="423">
        <v>9661</v>
      </c>
      <c r="M30" s="424">
        <v>9316</v>
      </c>
    </row>
    <row r="31" spans="1:13" ht="11.1" customHeight="1" x14ac:dyDescent="0.2">
      <c r="A31" s="422" t="s">
        <v>388</v>
      </c>
      <c r="B31" s="115">
        <v>107775</v>
      </c>
      <c r="C31" s="114">
        <v>58016</v>
      </c>
      <c r="D31" s="114">
        <v>49759</v>
      </c>
      <c r="E31" s="114">
        <v>76375</v>
      </c>
      <c r="F31" s="114">
        <v>31379</v>
      </c>
      <c r="G31" s="114">
        <v>11980</v>
      </c>
      <c r="H31" s="114">
        <v>34189</v>
      </c>
      <c r="I31" s="115">
        <v>31201</v>
      </c>
      <c r="J31" s="114">
        <v>21790</v>
      </c>
      <c r="K31" s="114">
        <v>9411</v>
      </c>
      <c r="L31" s="423">
        <v>7382</v>
      </c>
      <c r="M31" s="424">
        <v>6679</v>
      </c>
    </row>
    <row r="32" spans="1:13" ht="11.1" customHeight="1" x14ac:dyDescent="0.2">
      <c r="A32" s="422" t="s">
        <v>389</v>
      </c>
      <c r="B32" s="115">
        <v>110334</v>
      </c>
      <c r="C32" s="114">
        <v>59525</v>
      </c>
      <c r="D32" s="114">
        <v>50809</v>
      </c>
      <c r="E32" s="114">
        <v>78420</v>
      </c>
      <c r="F32" s="114">
        <v>31904</v>
      </c>
      <c r="G32" s="114">
        <v>13271</v>
      </c>
      <c r="H32" s="114">
        <v>34845</v>
      </c>
      <c r="I32" s="115">
        <v>31534</v>
      </c>
      <c r="J32" s="114">
        <v>21768</v>
      </c>
      <c r="K32" s="114">
        <v>9766</v>
      </c>
      <c r="L32" s="423">
        <v>11214</v>
      </c>
      <c r="M32" s="424">
        <v>9166</v>
      </c>
    </row>
    <row r="33" spans="1:13" s="110" customFormat="1" ht="11.1" customHeight="1" x14ac:dyDescent="0.2">
      <c r="A33" s="422" t="s">
        <v>390</v>
      </c>
      <c r="B33" s="115">
        <v>110022</v>
      </c>
      <c r="C33" s="114">
        <v>59159</v>
      </c>
      <c r="D33" s="114">
        <v>50863</v>
      </c>
      <c r="E33" s="114">
        <v>77876</v>
      </c>
      <c r="F33" s="114">
        <v>32139</v>
      </c>
      <c r="G33" s="114">
        <v>12850</v>
      </c>
      <c r="H33" s="114">
        <v>35070</v>
      </c>
      <c r="I33" s="115">
        <v>31136</v>
      </c>
      <c r="J33" s="114">
        <v>21491</v>
      </c>
      <c r="K33" s="114">
        <v>9645</v>
      </c>
      <c r="L33" s="423">
        <v>6917</v>
      </c>
      <c r="M33" s="424">
        <v>7367</v>
      </c>
    </row>
    <row r="34" spans="1:13" ht="15" customHeight="1" x14ac:dyDescent="0.2">
      <c r="A34" s="422" t="s">
        <v>396</v>
      </c>
      <c r="B34" s="115">
        <v>110730</v>
      </c>
      <c r="C34" s="114">
        <v>59647</v>
      </c>
      <c r="D34" s="114">
        <v>51083</v>
      </c>
      <c r="E34" s="114">
        <v>78155</v>
      </c>
      <c r="F34" s="114">
        <v>32571</v>
      </c>
      <c r="G34" s="114">
        <v>12459</v>
      </c>
      <c r="H34" s="114">
        <v>35840</v>
      </c>
      <c r="I34" s="115">
        <v>31060</v>
      </c>
      <c r="J34" s="114">
        <v>21429</v>
      </c>
      <c r="K34" s="114">
        <v>9631</v>
      </c>
      <c r="L34" s="423">
        <v>8960</v>
      </c>
      <c r="M34" s="424">
        <v>8363</v>
      </c>
    </row>
    <row r="35" spans="1:13" ht="11.1" customHeight="1" x14ac:dyDescent="0.2">
      <c r="A35" s="422" t="s">
        <v>388</v>
      </c>
      <c r="B35" s="115">
        <v>111727</v>
      </c>
      <c r="C35" s="114">
        <v>60402</v>
      </c>
      <c r="D35" s="114">
        <v>51325</v>
      </c>
      <c r="E35" s="114">
        <v>78552</v>
      </c>
      <c r="F35" s="114">
        <v>33175</v>
      </c>
      <c r="G35" s="114">
        <v>12058</v>
      </c>
      <c r="H35" s="114">
        <v>36674</v>
      </c>
      <c r="I35" s="115">
        <v>31720</v>
      </c>
      <c r="J35" s="114">
        <v>21791</v>
      </c>
      <c r="K35" s="114">
        <v>9929</v>
      </c>
      <c r="L35" s="423">
        <v>7427</v>
      </c>
      <c r="M35" s="424">
        <v>6619</v>
      </c>
    </row>
    <row r="36" spans="1:13" ht="11.1" customHeight="1" x14ac:dyDescent="0.2">
      <c r="A36" s="422" t="s">
        <v>389</v>
      </c>
      <c r="B36" s="115">
        <v>114252</v>
      </c>
      <c r="C36" s="114">
        <v>61804</v>
      </c>
      <c r="D36" s="114">
        <v>52448</v>
      </c>
      <c r="E36" s="114">
        <v>80650</v>
      </c>
      <c r="F36" s="114">
        <v>33602</v>
      </c>
      <c r="G36" s="114">
        <v>13483</v>
      </c>
      <c r="H36" s="114">
        <v>37366</v>
      </c>
      <c r="I36" s="115">
        <v>31742</v>
      </c>
      <c r="J36" s="114">
        <v>21503</v>
      </c>
      <c r="K36" s="114">
        <v>10239</v>
      </c>
      <c r="L36" s="423">
        <v>11514</v>
      </c>
      <c r="M36" s="424">
        <v>9636</v>
      </c>
    </row>
    <row r="37" spans="1:13" s="110" customFormat="1" ht="11.1" customHeight="1" x14ac:dyDescent="0.2">
      <c r="A37" s="422" t="s">
        <v>390</v>
      </c>
      <c r="B37" s="115">
        <v>113618</v>
      </c>
      <c r="C37" s="114">
        <v>61327</v>
      </c>
      <c r="D37" s="114">
        <v>52291</v>
      </c>
      <c r="E37" s="114">
        <v>79883</v>
      </c>
      <c r="F37" s="114">
        <v>33735</v>
      </c>
      <c r="G37" s="114">
        <v>13015</v>
      </c>
      <c r="H37" s="114">
        <v>37695</v>
      </c>
      <c r="I37" s="115">
        <v>31096</v>
      </c>
      <c r="J37" s="114">
        <v>21092</v>
      </c>
      <c r="K37" s="114">
        <v>10004</v>
      </c>
      <c r="L37" s="423">
        <v>6858</v>
      </c>
      <c r="M37" s="424">
        <v>8160</v>
      </c>
    </row>
    <row r="38" spans="1:13" ht="15" customHeight="1" x14ac:dyDescent="0.2">
      <c r="A38" s="425" t="s">
        <v>397</v>
      </c>
      <c r="B38" s="115">
        <v>114108</v>
      </c>
      <c r="C38" s="114">
        <v>61479</v>
      </c>
      <c r="D38" s="114">
        <v>52629</v>
      </c>
      <c r="E38" s="114">
        <v>79821</v>
      </c>
      <c r="F38" s="114">
        <v>34287</v>
      </c>
      <c r="G38" s="114">
        <v>12536</v>
      </c>
      <c r="H38" s="114">
        <v>38350</v>
      </c>
      <c r="I38" s="115">
        <v>30946</v>
      </c>
      <c r="J38" s="114">
        <v>20897</v>
      </c>
      <c r="K38" s="114">
        <v>10049</v>
      </c>
      <c r="L38" s="423">
        <v>8652</v>
      </c>
      <c r="M38" s="424">
        <v>8428</v>
      </c>
    </row>
    <row r="39" spans="1:13" ht="11.1" customHeight="1" x14ac:dyDescent="0.2">
      <c r="A39" s="422" t="s">
        <v>388</v>
      </c>
      <c r="B39" s="115">
        <v>115048</v>
      </c>
      <c r="C39" s="114">
        <v>61992</v>
      </c>
      <c r="D39" s="114">
        <v>53056</v>
      </c>
      <c r="E39" s="114">
        <v>80038</v>
      </c>
      <c r="F39" s="114">
        <v>35010</v>
      </c>
      <c r="G39" s="114">
        <v>12232</v>
      </c>
      <c r="H39" s="114">
        <v>39184</v>
      </c>
      <c r="I39" s="115">
        <v>31765</v>
      </c>
      <c r="J39" s="114">
        <v>21319</v>
      </c>
      <c r="K39" s="114">
        <v>10446</v>
      </c>
      <c r="L39" s="423">
        <v>7485</v>
      </c>
      <c r="M39" s="424">
        <v>6788</v>
      </c>
    </row>
    <row r="40" spans="1:13" ht="11.1" customHeight="1" x14ac:dyDescent="0.2">
      <c r="A40" s="425" t="s">
        <v>389</v>
      </c>
      <c r="B40" s="115">
        <v>117981</v>
      </c>
      <c r="C40" s="114">
        <v>63649</v>
      </c>
      <c r="D40" s="114">
        <v>54332</v>
      </c>
      <c r="E40" s="114">
        <v>82127</v>
      </c>
      <c r="F40" s="114">
        <v>35854</v>
      </c>
      <c r="G40" s="114">
        <v>13749</v>
      </c>
      <c r="H40" s="114">
        <v>40066</v>
      </c>
      <c r="I40" s="115">
        <v>32023</v>
      </c>
      <c r="J40" s="114">
        <v>21131</v>
      </c>
      <c r="K40" s="114">
        <v>10892</v>
      </c>
      <c r="L40" s="423">
        <v>12072</v>
      </c>
      <c r="M40" s="424">
        <v>10007</v>
      </c>
    </row>
    <row r="41" spans="1:13" s="110" customFormat="1" ht="11.1" customHeight="1" x14ac:dyDescent="0.2">
      <c r="A41" s="422" t="s">
        <v>390</v>
      </c>
      <c r="B41" s="115">
        <v>117398</v>
      </c>
      <c r="C41" s="114">
        <v>63118</v>
      </c>
      <c r="D41" s="114">
        <v>54280</v>
      </c>
      <c r="E41" s="114">
        <v>81393</v>
      </c>
      <c r="F41" s="114">
        <v>36005</v>
      </c>
      <c r="G41" s="114">
        <v>13388</v>
      </c>
      <c r="H41" s="114">
        <v>40365</v>
      </c>
      <c r="I41" s="115">
        <v>31490</v>
      </c>
      <c r="J41" s="114">
        <v>20785</v>
      </c>
      <c r="K41" s="114">
        <v>10705</v>
      </c>
      <c r="L41" s="423">
        <v>7215</v>
      </c>
      <c r="M41" s="424">
        <v>7969</v>
      </c>
    </row>
    <row r="42" spans="1:13" ht="15" customHeight="1" x14ac:dyDescent="0.2">
      <c r="A42" s="422" t="s">
        <v>398</v>
      </c>
      <c r="B42" s="115">
        <v>117769</v>
      </c>
      <c r="C42" s="114">
        <v>63252</v>
      </c>
      <c r="D42" s="114">
        <v>54517</v>
      </c>
      <c r="E42" s="114">
        <v>81375</v>
      </c>
      <c r="F42" s="114">
        <v>36394</v>
      </c>
      <c r="G42" s="114">
        <v>12908</v>
      </c>
      <c r="H42" s="114">
        <v>40976</v>
      </c>
      <c r="I42" s="115">
        <v>31413</v>
      </c>
      <c r="J42" s="114">
        <v>20707</v>
      </c>
      <c r="K42" s="114">
        <v>10706</v>
      </c>
      <c r="L42" s="423">
        <v>11095</v>
      </c>
      <c r="M42" s="424">
        <v>10898</v>
      </c>
    </row>
    <row r="43" spans="1:13" ht="11.1" customHeight="1" x14ac:dyDescent="0.2">
      <c r="A43" s="422" t="s">
        <v>388</v>
      </c>
      <c r="B43" s="115">
        <v>118311</v>
      </c>
      <c r="C43" s="114">
        <v>63862</v>
      </c>
      <c r="D43" s="114">
        <v>54449</v>
      </c>
      <c r="E43" s="114">
        <v>81495</v>
      </c>
      <c r="F43" s="114">
        <v>36816</v>
      </c>
      <c r="G43" s="114">
        <v>12497</v>
      </c>
      <c r="H43" s="114">
        <v>41633</v>
      </c>
      <c r="I43" s="115">
        <v>32198</v>
      </c>
      <c r="J43" s="114">
        <v>21221</v>
      </c>
      <c r="K43" s="114">
        <v>10977</v>
      </c>
      <c r="L43" s="423">
        <v>8306</v>
      </c>
      <c r="M43" s="424">
        <v>7751</v>
      </c>
    </row>
    <row r="44" spans="1:13" ht="11.1" customHeight="1" x14ac:dyDescent="0.2">
      <c r="A44" s="422" t="s">
        <v>389</v>
      </c>
      <c r="B44" s="115">
        <v>120182</v>
      </c>
      <c r="C44" s="114">
        <v>65289</v>
      </c>
      <c r="D44" s="114">
        <v>54893</v>
      </c>
      <c r="E44" s="114">
        <v>83408</v>
      </c>
      <c r="F44" s="114">
        <v>36774</v>
      </c>
      <c r="G44" s="114">
        <v>13984</v>
      </c>
      <c r="H44" s="114">
        <v>41852</v>
      </c>
      <c r="I44" s="115">
        <v>32279</v>
      </c>
      <c r="J44" s="114">
        <v>20794</v>
      </c>
      <c r="K44" s="114">
        <v>11485</v>
      </c>
      <c r="L44" s="423">
        <v>12471</v>
      </c>
      <c r="M44" s="424">
        <v>10305</v>
      </c>
    </row>
    <row r="45" spans="1:13" s="110" customFormat="1" ht="11.1" customHeight="1" x14ac:dyDescent="0.2">
      <c r="A45" s="422" t="s">
        <v>390</v>
      </c>
      <c r="B45" s="115">
        <v>119341</v>
      </c>
      <c r="C45" s="114">
        <v>64534</v>
      </c>
      <c r="D45" s="114">
        <v>54807</v>
      </c>
      <c r="E45" s="114">
        <v>82546</v>
      </c>
      <c r="F45" s="114">
        <v>36795</v>
      </c>
      <c r="G45" s="114">
        <v>13454</v>
      </c>
      <c r="H45" s="114">
        <v>42052</v>
      </c>
      <c r="I45" s="115">
        <v>31802</v>
      </c>
      <c r="J45" s="114">
        <v>20486</v>
      </c>
      <c r="K45" s="114">
        <v>11316</v>
      </c>
      <c r="L45" s="423">
        <v>7138</v>
      </c>
      <c r="M45" s="424">
        <v>8065</v>
      </c>
    </row>
    <row r="46" spans="1:13" ht="15" customHeight="1" x14ac:dyDescent="0.2">
      <c r="A46" s="422" t="s">
        <v>399</v>
      </c>
      <c r="B46" s="115">
        <v>119859</v>
      </c>
      <c r="C46" s="114">
        <v>64865</v>
      </c>
      <c r="D46" s="114">
        <v>54994</v>
      </c>
      <c r="E46" s="114">
        <v>82745</v>
      </c>
      <c r="F46" s="114">
        <v>37114</v>
      </c>
      <c r="G46" s="114">
        <v>13049</v>
      </c>
      <c r="H46" s="114">
        <v>42583</v>
      </c>
      <c r="I46" s="115">
        <v>31650</v>
      </c>
      <c r="J46" s="114">
        <v>20417</v>
      </c>
      <c r="K46" s="114">
        <v>11233</v>
      </c>
      <c r="L46" s="423">
        <v>9828</v>
      </c>
      <c r="M46" s="424">
        <v>9805</v>
      </c>
    </row>
    <row r="47" spans="1:13" ht="11.1" customHeight="1" x14ac:dyDescent="0.2">
      <c r="A47" s="422" t="s">
        <v>388</v>
      </c>
      <c r="B47" s="115">
        <v>120544</v>
      </c>
      <c r="C47" s="114">
        <v>65329</v>
      </c>
      <c r="D47" s="114">
        <v>55215</v>
      </c>
      <c r="E47" s="114">
        <v>82771</v>
      </c>
      <c r="F47" s="114">
        <v>37773</v>
      </c>
      <c r="G47" s="114">
        <v>12665</v>
      </c>
      <c r="H47" s="114">
        <v>43167</v>
      </c>
      <c r="I47" s="115">
        <v>32226</v>
      </c>
      <c r="J47" s="114">
        <v>20691</v>
      </c>
      <c r="K47" s="114">
        <v>11535</v>
      </c>
      <c r="L47" s="423">
        <v>8572</v>
      </c>
      <c r="M47" s="424">
        <v>7981</v>
      </c>
    </row>
    <row r="48" spans="1:13" ht="11.1" customHeight="1" x14ac:dyDescent="0.2">
      <c r="A48" s="422" t="s">
        <v>389</v>
      </c>
      <c r="B48" s="115">
        <v>123146</v>
      </c>
      <c r="C48" s="114">
        <v>66700</v>
      </c>
      <c r="D48" s="114">
        <v>56446</v>
      </c>
      <c r="E48" s="114">
        <v>85005</v>
      </c>
      <c r="F48" s="114">
        <v>38141</v>
      </c>
      <c r="G48" s="114">
        <v>14117</v>
      </c>
      <c r="H48" s="114">
        <v>43987</v>
      </c>
      <c r="I48" s="115">
        <v>32083</v>
      </c>
      <c r="J48" s="114">
        <v>20118</v>
      </c>
      <c r="K48" s="114">
        <v>11965</v>
      </c>
      <c r="L48" s="423">
        <v>13286</v>
      </c>
      <c r="M48" s="424">
        <v>10971</v>
      </c>
    </row>
    <row r="49" spans="1:17" s="110" customFormat="1" ht="11.1" customHeight="1" x14ac:dyDescent="0.2">
      <c r="A49" s="422" t="s">
        <v>390</v>
      </c>
      <c r="B49" s="115">
        <v>122020</v>
      </c>
      <c r="C49" s="114">
        <v>65784</v>
      </c>
      <c r="D49" s="114">
        <v>56236</v>
      </c>
      <c r="E49" s="114">
        <v>83913</v>
      </c>
      <c r="F49" s="114">
        <v>38107</v>
      </c>
      <c r="G49" s="114">
        <v>13745</v>
      </c>
      <c r="H49" s="114">
        <v>44057</v>
      </c>
      <c r="I49" s="115">
        <v>31634</v>
      </c>
      <c r="J49" s="114">
        <v>19925</v>
      </c>
      <c r="K49" s="114">
        <v>11709</v>
      </c>
      <c r="L49" s="423">
        <v>7339</v>
      </c>
      <c r="M49" s="424">
        <v>8592</v>
      </c>
    </row>
    <row r="50" spans="1:17" ht="15" customHeight="1" x14ac:dyDescent="0.2">
      <c r="A50" s="422" t="s">
        <v>400</v>
      </c>
      <c r="B50" s="143">
        <v>122054</v>
      </c>
      <c r="C50" s="144">
        <v>65691</v>
      </c>
      <c r="D50" s="144">
        <v>56363</v>
      </c>
      <c r="E50" s="144">
        <v>83864</v>
      </c>
      <c r="F50" s="144">
        <v>38190</v>
      </c>
      <c r="G50" s="144">
        <v>13413</v>
      </c>
      <c r="H50" s="144">
        <v>44377</v>
      </c>
      <c r="I50" s="143">
        <v>30599</v>
      </c>
      <c r="J50" s="144">
        <v>19311</v>
      </c>
      <c r="K50" s="144">
        <v>11288</v>
      </c>
      <c r="L50" s="426">
        <v>9819</v>
      </c>
      <c r="M50" s="427">
        <v>10029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1.8313184658640569</v>
      </c>
      <c r="C6" s="480">
        <f>'Tabelle 3.3'!J11</f>
        <v>-3.3206951026856242</v>
      </c>
      <c r="D6" s="481">
        <f t="shared" ref="D6:E9" si="0">IF(OR(AND(B6&gt;=-50,B6&lt;=50),ISNUMBER(B6)=FALSE),B6,"")</f>
        <v>1.8313184658640569</v>
      </c>
      <c r="E6" s="481">
        <f t="shared" si="0"/>
        <v>-3.3206951026856242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1.8313184658640569</v>
      </c>
      <c r="C14" s="480">
        <f>'Tabelle 3.3'!J11</f>
        <v>-3.3206951026856242</v>
      </c>
      <c r="D14" s="481">
        <f>IF(OR(AND(B14&gt;=-50,B14&lt;=50),ISNUMBER(B14)=FALSE),B14,"")</f>
        <v>1.8313184658640569</v>
      </c>
      <c r="E14" s="481">
        <f>IF(OR(AND(C14&gt;=-50,C14&lt;=50),ISNUMBER(C14)=FALSE),C14,"")</f>
        <v>-3.3206951026856242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2.0111253744116389</v>
      </c>
      <c r="C15" s="480">
        <f>'Tabelle 3.3'!J12</f>
        <v>6.1467889908256881</v>
      </c>
      <c r="D15" s="481">
        <f t="shared" ref="D15:E45" si="3">IF(OR(AND(B15&gt;=-50,B15&lt;=50),ISNUMBER(B15)=FALSE),B15,"")</f>
        <v>2.0111253744116389</v>
      </c>
      <c r="E15" s="481">
        <f t="shared" si="3"/>
        <v>6.1467889908256881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9.2585622882950691</v>
      </c>
      <c r="C16" s="480">
        <f>'Tabelle 3.3'!J13</f>
        <v>0.77519379844961245</v>
      </c>
      <c r="D16" s="481">
        <f t="shared" si="3"/>
        <v>9.2585622882950691</v>
      </c>
      <c r="E16" s="481">
        <f t="shared" si="3"/>
        <v>0.77519379844961245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-3.5259614743717922</v>
      </c>
      <c r="C17" s="480">
        <f>'Tabelle 3.3'!J14</f>
        <v>-1.7188459177409454</v>
      </c>
      <c r="D17" s="481">
        <f t="shared" si="3"/>
        <v>-3.5259614743717922</v>
      </c>
      <c r="E17" s="481">
        <f t="shared" si="3"/>
        <v>-1.7188459177409454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-3.813369223867205</v>
      </c>
      <c r="C18" s="480">
        <f>'Tabelle 3.3'!J15</f>
        <v>-3.9845758354755785</v>
      </c>
      <c r="D18" s="481">
        <f t="shared" si="3"/>
        <v>-3.813369223867205</v>
      </c>
      <c r="E18" s="481">
        <f t="shared" si="3"/>
        <v>-3.9845758354755785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-4.0773318673263699</v>
      </c>
      <c r="C19" s="480">
        <f>'Tabelle 3.3'!J16</f>
        <v>0.14836795252225518</v>
      </c>
      <c r="D19" s="481">
        <f t="shared" si="3"/>
        <v>-4.0773318673263699</v>
      </c>
      <c r="E19" s="481">
        <f t="shared" si="3"/>
        <v>0.14836795252225518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5.3763440860215055E-2</v>
      </c>
      <c r="C20" s="480">
        <f>'Tabelle 3.3'!J17</f>
        <v>1.1299435028248588</v>
      </c>
      <c r="D20" s="481">
        <f t="shared" si="3"/>
        <v>5.3763440860215055E-2</v>
      </c>
      <c r="E20" s="481">
        <f t="shared" si="3"/>
        <v>1.1299435028248588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0.55738031253110376</v>
      </c>
      <c r="C21" s="480">
        <f>'Tabelle 3.3'!J18</f>
        <v>-5.6818181818181817</v>
      </c>
      <c r="D21" s="481">
        <f t="shared" si="3"/>
        <v>0.55738031253110376</v>
      </c>
      <c r="E21" s="481">
        <f t="shared" si="3"/>
        <v>-5.6818181818181817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1.8253930329239738</v>
      </c>
      <c r="C22" s="480">
        <f>'Tabelle 3.3'!J19</f>
        <v>-1.9134477825464951</v>
      </c>
      <c r="D22" s="481">
        <f t="shared" si="3"/>
        <v>1.8253930329239738</v>
      </c>
      <c r="E22" s="481">
        <f t="shared" si="3"/>
        <v>-1.9134477825464951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1.1586034131830281</v>
      </c>
      <c r="C23" s="480">
        <f>'Tabelle 3.3'!J20</f>
        <v>-5.6230319388214127</v>
      </c>
      <c r="D23" s="481">
        <f t="shared" si="3"/>
        <v>1.1586034131830281</v>
      </c>
      <c r="E23" s="481">
        <f t="shared" si="3"/>
        <v>-5.6230319388214127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0.37528146109582189</v>
      </c>
      <c r="C24" s="480">
        <f>'Tabelle 3.3'!J21</f>
        <v>-14.885586223165841</v>
      </c>
      <c r="D24" s="481">
        <f t="shared" si="3"/>
        <v>0.37528146109582189</v>
      </c>
      <c r="E24" s="481">
        <f t="shared" si="3"/>
        <v>-14.885586223165841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-0.72853975292999684</v>
      </c>
      <c r="C25" s="480">
        <f>'Tabelle 3.3'!J22</f>
        <v>1.7857142857142858</v>
      </c>
      <c r="D25" s="481">
        <f t="shared" si="3"/>
        <v>-0.72853975292999684</v>
      </c>
      <c r="E25" s="481">
        <f t="shared" si="3"/>
        <v>1.7857142857142858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1.1279826464208242</v>
      </c>
      <c r="C26" s="480">
        <f>'Tabelle 3.3'!J23</f>
        <v>-2.1021021021021022</v>
      </c>
      <c r="D26" s="481">
        <f t="shared" si="3"/>
        <v>1.1279826464208242</v>
      </c>
      <c r="E26" s="481">
        <f t="shared" si="3"/>
        <v>-2.1021021021021022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15.23703821151102</v>
      </c>
      <c r="C27" s="480">
        <f>'Tabelle 3.3'!J24</f>
        <v>1.9915254237288136</v>
      </c>
      <c r="D27" s="481">
        <f t="shared" si="3"/>
        <v>15.23703821151102</v>
      </c>
      <c r="E27" s="481">
        <f t="shared" si="3"/>
        <v>1.9915254237288136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5.9018483110261313</v>
      </c>
      <c r="C28" s="480">
        <f>'Tabelle 3.3'!J25</f>
        <v>2.4056408129406885</v>
      </c>
      <c r="D28" s="481">
        <f t="shared" si="3"/>
        <v>5.9018483110261313</v>
      </c>
      <c r="E28" s="481">
        <f t="shared" si="3"/>
        <v>2.4056408129406885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2.0809248554913293</v>
      </c>
      <c r="C29" s="480">
        <f>'Tabelle 3.3'!J26</f>
        <v>4</v>
      </c>
      <c r="D29" s="481">
        <f t="shared" si="3"/>
        <v>2.0809248554913293</v>
      </c>
      <c r="E29" s="481">
        <f t="shared" si="3"/>
        <v>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3.7488766208755937</v>
      </c>
      <c r="C30" s="480">
        <f>'Tabelle 3.3'!J27</f>
        <v>1.2016021361815754</v>
      </c>
      <c r="D30" s="481">
        <f t="shared" si="3"/>
        <v>3.7488766208755937</v>
      </c>
      <c r="E30" s="481">
        <f t="shared" si="3"/>
        <v>1.2016021361815754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1.6405667412378822</v>
      </c>
      <c r="C31" s="480">
        <f>'Tabelle 3.3'!J28</f>
        <v>-2.3703703703703702</v>
      </c>
      <c r="D31" s="481">
        <f t="shared" si="3"/>
        <v>1.6405667412378822</v>
      </c>
      <c r="E31" s="481">
        <f t="shared" si="3"/>
        <v>-2.3703703703703702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2.7713625866050808</v>
      </c>
      <c r="C32" s="480">
        <f>'Tabelle 3.3'!J29</f>
        <v>-0.30659172202350538</v>
      </c>
      <c r="D32" s="481">
        <f t="shared" si="3"/>
        <v>2.7713625866050808</v>
      </c>
      <c r="E32" s="481">
        <f t="shared" si="3"/>
        <v>-0.30659172202350538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0.35143208574942891</v>
      </c>
      <c r="C33" s="480">
        <f>'Tabelle 3.3'!J30</f>
        <v>-6.3580591187953148</v>
      </c>
      <c r="D33" s="481">
        <f t="shared" si="3"/>
        <v>0.35143208574942891</v>
      </c>
      <c r="E33" s="481">
        <f t="shared" si="3"/>
        <v>-6.3580591187953148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-3.8468791250235714</v>
      </c>
      <c r="C34" s="480">
        <f>'Tabelle 3.3'!J31</f>
        <v>-3.2026768642447419</v>
      </c>
      <c r="D34" s="481">
        <f t="shared" si="3"/>
        <v>-3.8468791250235714</v>
      </c>
      <c r="E34" s="481">
        <f t="shared" si="3"/>
        <v>-3.2026768642447419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2.0111253744116389</v>
      </c>
      <c r="C37" s="480">
        <f>'Tabelle 3.3'!J34</f>
        <v>6.1467889908256881</v>
      </c>
      <c r="D37" s="481">
        <f t="shared" si="3"/>
        <v>2.0111253744116389</v>
      </c>
      <c r="E37" s="481">
        <f t="shared" si="3"/>
        <v>6.1467889908256881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-0.81928754466380338</v>
      </c>
      <c r="C38" s="480">
        <f>'Tabelle 3.3'!J35</f>
        <v>-3.2169954476479514</v>
      </c>
      <c r="D38" s="481">
        <f t="shared" si="3"/>
        <v>-0.81928754466380338</v>
      </c>
      <c r="E38" s="481">
        <f t="shared" si="3"/>
        <v>-3.2169954476479514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2.6432699052475699</v>
      </c>
      <c r="C39" s="480">
        <f>'Tabelle 3.3'!J36</f>
        <v>-3.7083226350731762</v>
      </c>
      <c r="D39" s="481">
        <f t="shared" si="3"/>
        <v>2.6432699052475699</v>
      </c>
      <c r="E39" s="481">
        <f t="shared" si="3"/>
        <v>-3.7083226350731762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2.6432699052475699</v>
      </c>
      <c r="C45" s="480">
        <f>'Tabelle 3.3'!J36</f>
        <v>-3.7083226350731762</v>
      </c>
      <c r="D45" s="481">
        <f t="shared" si="3"/>
        <v>2.6432699052475699</v>
      </c>
      <c r="E45" s="481">
        <f t="shared" si="3"/>
        <v>-3.7083226350731762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105944</v>
      </c>
      <c r="C51" s="487">
        <v>22206</v>
      </c>
      <c r="D51" s="487">
        <v>8904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106051</v>
      </c>
      <c r="C52" s="487">
        <v>22596</v>
      </c>
      <c r="D52" s="487">
        <v>9143</v>
      </c>
      <c r="E52" s="488">
        <f t="shared" ref="E52:G70" si="11">IF($A$51=37802,IF(COUNTBLANK(B$51:B$70)&gt;0,#N/A,B52/B$51*100),IF(COUNTBLANK(B$51:B$75)&gt;0,#N/A,B52/B$51*100))</f>
        <v>100.1009967530016</v>
      </c>
      <c r="F52" s="488">
        <f t="shared" si="11"/>
        <v>101.75628208592273</v>
      </c>
      <c r="G52" s="488">
        <f t="shared" si="11"/>
        <v>102.6841868823001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107994</v>
      </c>
      <c r="C53" s="487">
        <v>22529</v>
      </c>
      <c r="D53" s="487">
        <v>9462</v>
      </c>
      <c r="E53" s="488">
        <f t="shared" si="11"/>
        <v>101.93498452012383</v>
      </c>
      <c r="F53" s="488">
        <f t="shared" si="11"/>
        <v>101.45456183013599</v>
      </c>
      <c r="G53" s="488">
        <f t="shared" si="11"/>
        <v>106.26684636118597</v>
      </c>
      <c r="H53" s="489">
        <f>IF(ISERROR(L53)=TRUE,IF(MONTH(A53)=MONTH(MAX(A$51:A$75)),A53,""),"")</f>
        <v>41883</v>
      </c>
      <c r="I53" s="488">
        <f t="shared" si="12"/>
        <v>101.93498452012383</v>
      </c>
      <c r="J53" s="488">
        <f t="shared" si="10"/>
        <v>101.45456183013599</v>
      </c>
      <c r="K53" s="488">
        <f t="shared" si="10"/>
        <v>106.26684636118597</v>
      </c>
      <c r="L53" s="488" t="e">
        <f t="shared" si="13"/>
        <v>#N/A</v>
      </c>
    </row>
    <row r="54" spans="1:14" ht="15" customHeight="1" x14ac:dyDescent="0.2">
      <c r="A54" s="490" t="s">
        <v>463</v>
      </c>
      <c r="B54" s="487">
        <v>106606</v>
      </c>
      <c r="C54" s="487">
        <v>22289</v>
      </c>
      <c r="D54" s="487">
        <v>9211</v>
      </c>
      <c r="E54" s="488">
        <f t="shared" si="11"/>
        <v>100.62485841576682</v>
      </c>
      <c r="F54" s="488">
        <f t="shared" si="11"/>
        <v>100.37377285418356</v>
      </c>
      <c r="G54" s="488">
        <f t="shared" si="11"/>
        <v>103.44788858939802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106954</v>
      </c>
      <c r="C55" s="487">
        <v>21584</v>
      </c>
      <c r="D55" s="487">
        <v>9028</v>
      </c>
      <c r="E55" s="488">
        <f t="shared" si="11"/>
        <v>100.95333383674394</v>
      </c>
      <c r="F55" s="488">
        <f t="shared" si="11"/>
        <v>97.198955237323247</v>
      </c>
      <c r="G55" s="488">
        <f t="shared" si="11"/>
        <v>101.39263252470801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107775</v>
      </c>
      <c r="C56" s="487">
        <v>21790</v>
      </c>
      <c r="D56" s="487">
        <v>9411</v>
      </c>
      <c r="E56" s="488">
        <f t="shared" si="11"/>
        <v>101.72827153968133</v>
      </c>
      <c r="F56" s="488">
        <f t="shared" si="11"/>
        <v>98.126632441682432</v>
      </c>
      <c r="G56" s="488">
        <f t="shared" si="11"/>
        <v>105.69407008086253</v>
      </c>
      <c r="H56" s="489" t="str">
        <f t="shared" si="14"/>
        <v/>
      </c>
      <c r="I56" s="488" t="str">
        <f t="shared" si="12"/>
        <v/>
      </c>
      <c r="J56" s="488" t="str">
        <f t="shared" si="10"/>
        <v/>
      </c>
      <c r="K56" s="488" t="str">
        <f t="shared" si="10"/>
        <v/>
      </c>
      <c r="L56" s="488" t="e">
        <f t="shared" si="13"/>
        <v>#N/A</v>
      </c>
    </row>
    <row r="57" spans="1:14" ht="15" customHeight="1" x14ac:dyDescent="0.2">
      <c r="A57" s="490">
        <v>42248</v>
      </c>
      <c r="B57" s="487">
        <v>110334</v>
      </c>
      <c r="C57" s="487">
        <v>21768</v>
      </c>
      <c r="D57" s="487">
        <v>9766</v>
      </c>
      <c r="E57" s="488">
        <f t="shared" si="11"/>
        <v>104.1436985577286</v>
      </c>
      <c r="F57" s="488">
        <f t="shared" si="11"/>
        <v>98.027560118886797</v>
      </c>
      <c r="G57" s="488">
        <f t="shared" si="11"/>
        <v>109.68104222821205</v>
      </c>
      <c r="H57" s="489">
        <f t="shared" si="14"/>
        <v>42248</v>
      </c>
      <c r="I57" s="488">
        <f t="shared" si="12"/>
        <v>104.1436985577286</v>
      </c>
      <c r="J57" s="488">
        <f t="shared" si="10"/>
        <v>98.027560118886797</v>
      </c>
      <c r="K57" s="488">
        <f t="shared" si="10"/>
        <v>109.68104222821205</v>
      </c>
      <c r="L57" s="488" t="e">
        <f t="shared" si="13"/>
        <v>#N/A</v>
      </c>
    </row>
    <row r="58" spans="1:14" ht="15" customHeight="1" x14ac:dyDescent="0.2">
      <c r="A58" s="490" t="s">
        <v>466</v>
      </c>
      <c r="B58" s="487">
        <v>110022</v>
      </c>
      <c r="C58" s="487">
        <v>21491</v>
      </c>
      <c r="D58" s="487">
        <v>9645</v>
      </c>
      <c r="E58" s="488">
        <f t="shared" si="11"/>
        <v>103.84920335271464</v>
      </c>
      <c r="F58" s="488">
        <f t="shared" si="11"/>
        <v>96.78014950914168</v>
      </c>
      <c r="G58" s="488">
        <f t="shared" si="11"/>
        <v>108.32210242587601</v>
      </c>
      <c r="H58" s="489" t="str">
        <f t="shared" si="14"/>
        <v/>
      </c>
      <c r="I58" s="488" t="str">
        <f t="shared" si="12"/>
        <v/>
      </c>
      <c r="J58" s="488" t="str">
        <f t="shared" si="10"/>
        <v/>
      </c>
      <c r="K58" s="488" t="str">
        <f t="shared" si="10"/>
        <v/>
      </c>
      <c r="L58" s="488" t="e">
        <f t="shared" si="13"/>
        <v>#N/A</v>
      </c>
    </row>
    <row r="59" spans="1:14" ht="15" customHeight="1" x14ac:dyDescent="0.2">
      <c r="A59" s="490" t="s">
        <v>467</v>
      </c>
      <c r="B59" s="487">
        <v>110730</v>
      </c>
      <c r="C59" s="487">
        <v>21429</v>
      </c>
      <c r="D59" s="487">
        <v>9631</v>
      </c>
      <c r="E59" s="488">
        <f t="shared" si="11"/>
        <v>104.51748093332327</v>
      </c>
      <c r="F59" s="488">
        <f t="shared" si="11"/>
        <v>96.500945690353959</v>
      </c>
      <c r="G59" s="488">
        <f t="shared" si="11"/>
        <v>108.16486972147349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111727</v>
      </c>
      <c r="C60" s="487">
        <v>21791</v>
      </c>
      <c r="D60" s="487">
        <v>9929</v>
      </c>
      <c r="E60" s="488">
        <f t="shared" si="11"/>
        <v>105.45854413652495</v>
      </c>
      <c r="F60" s="488">
        <f t="shared" si="11"/>
        <v>98.131135729082231</v>
      </c>
      <c r="G60" s="488">
        <f t="shared" si="11"/>
        <v>111.51168014375561</v>
      </c>
      <c r="H60" s="489" t="str">
        <f t="shared" si="14"/>
        <v/>
      </c>
      <c r="I60" s="488" t="str">
        <f t="shared" si="12"/>
        <v/>
      </c>
      <c r="J60" s="488" t="str">
        <f t="shared" si="10"/>
        <v/>
      </c>
      <c r="K60" s="488" t="str">
        <f t="shared" si="10"/>
        <v/>
      </c>
      <c r="L60" s="488" t="e">
        <f t="shared" si="13"/>
        <v>#N/A</v>
      </c>
    </row>
    <row r="61" spans="1:14" ht="15" customHeight="1" x14ac:dyDescent="0.2">
      <c r="A61" s="490">
        <v>42614</v>
      </c>
      <c r="B61" s="487">
        <v>114252</v>
      </c>
      <c r="C61" s="487">
        <v>21503</v>
      </c>
      <c r="D61" s="487">
        <v>10239</v>
      </c>
      <c r="E61" s="488">
        <f t="shared" si="11"/>
        <v>107.8418787283848</v>
      </c>
      <c r="F61" s="488">
        <f t="shared" si="11"/>
        <v>96.83418895793929</v>
      </c>
      <c r="G61" s="488">
        <f t="shared" si="11"/>
        <v>114.9932614555256</v>
      </c>
      <c r="H61" s="489">
        <f t="shared" si="14"/>
        <v>42614</v>
      </c>
      <c r="I61" s="488">
        <f t="shared" si="12"/>
        <v>107.8418787283848</v>
      </c>
      <c r="J61" s="488">
        <f t="shared" si="10"/>
        <v>96.83418895793929</v>
      </c>
      <c r="K61" s="488">
        <f t="shared" si="10"/>
        <v>114.9932614555256</v>
      </c>
      <c r="L61" s="488" t="e">
        <f t="shared" si="13"/>
        <v>#N/A</v>
      </c>
    </row>
    <row r="62" spans="1:14" ht="15" customHeight="1" x14ac:dyDescent="0.2">
      <c r="A62" s="490" t="s">
        <v>469</v>
      </c>
      <c r="B62" s="487">
        <v>113618</v>
      </c>
      <c r="C62" s="487">
        <v>21092</v>
      </c>
      <c r="D62" s="487">
        <v>10004</v>
      </c>
      <c r="E62" s="488">
        <f t="shared" si="11"/>
        <v>107.2434493694782</v>
      </c>
      <c r="F62" s="488">
        <f t="shared" si="11"/>
        <v>94.983337836620734</v>
      </c>
      <c r="G62" s="488">
        <f t="shared" si="11"/>
        <v>112.3539982030548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114108</v>
      </c>
      <c r="C63" s="487">
        <v>20897</v>
      </c>
      <c r="D63" s="487">
        <v>10049</v>
      </c>
      <c r="E63" s="488">
        <f t="shared" si="11"/>
        <v>107.70595786453221</v>
      </c>
      <c r="F63" s="488">
        <f t="shared" si="11"/>
        <v>94.105196793659374</v>
      </c>
      <c r="G63" s="488">
        <f t="shared" si="11"/>
        <v>112.85938903863433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115048</v>
      </c>
      <c r="C64" s="487">
        <v>21319</v>
      </c>
      <c r="D64" s="487">
        <v>10446</v>
      </c>
      <c r="E64" s="488">
        <f t="shared" si="11"/>
        <v>108.59321905912557</v>
      </c>
      <c r="F64" s="488">
        <f t="shared" si="11"/>
        <v>96.005584076375754</v>
      </c>
      <c r="G64" s="488">
        <f t="shared" si="11"/>
        <v>117.31805929919136</v>
      </c>
      <c r="H64" s="489" t="str">
        <f t="shared" si="14"/>
        <v/>
      </c>
      <c r="I64" s="488" t="str">
        <f t="shared" si="12"/>
        <v/>
      </c>
      <c r="J64" s="488" t="str">
        <f t="shared" si="10"/>
        <v/>
      </c>
      <c r="K64" s="488" t="str">
        <f t="shared" si="10"/>
        <v/>
      </c>
      <c r="L64" s="488" t="e">
        <f t="shared" si="13"/>
        <v>#N/A</v>
      </c>
    </row>
    <row r="65" spans="1:12" ht="15" customHeight="1" x14ac:dyDescent="0.2">
      <c r="A65" s="490">
        <v>42979</v>
      </c>
      <c r="B65" s="487">
        <v>117981</v>
      </c>
      <c r="C65" s="487">
        <v>21131</v>
      </c>
      <c r="D65" s="487">
        <v>10892</v>
      </c>
      <c r="E65" s="488">
        <f t="shared" si="11"/>
        <v>111.36166276523447</v>
      </c>
      <c r="F65" s="488">
        <f t="shared" si="11"/>
        <v>95.158966045213006</v>
      </c>
      <c r="G65" s="488">
        <f t="shared" si="11"/>
        <v>122.32704402515724</v>
      </c>
      <c r="H65" s="489">
        <f t="shared" si="14"/>
        <v>42979</v>
      </c>
      <c r="I65" s="488">
        <f t="shared" si="12"/>
        <v>111.36166276523447</v>
      </c>
      <c r="J65" s="488">
        <f t="shared" si="10"/>
        <v>95.158966045213006</v>
      </c>
      <c r="K65" s="488">
        <f t="shared" si="10"/>
        <v>122.32704402515724</v>
      </c>
      <c r="L65" s="488" t="e">
        <f t="shared" si="13"/>
        <v>#N/A</v>
      </c>
    </row>
    <row r="66" spans="1:12" ht="15" customHeight="1" x14ac:dyDescent="0.2">
      <c r="A66" s="490" t="s">
        <v>472</v>
      </c>
      <c r="B66" s="487">
        <v>117398</v>
      </c>
      <c r="C66" s="487">
        <v>20785</v>
      </c>
      <c r="D66" s="487">
        <v>10705</v>
      </c>
      <c r="E66" s="488">
        <f t="shared" si="11"/>
        <v>110.811372045609</v>
      </c>
      <c r="F66" s="488">
        <f t="shared" si="11"/>
        <v>93.600828604881556</v>
      </c>
      <c r="G66" s="488">
        <f t="shared" si="11"/>
        <v>120.22686433063792</v>
      </c>
      <c r="H66" s="489" t="str">
        <f t="shared" si="14"/>
        <v/>
      </c>
      <c r="I66" s="488" t="str">
        <f t="shared" si="12"/>
        <v/>
      </c>
      <c r="J66" s="488" t="str">
        <f t="shared" si="10"/>
        <v/>
      </c>
      <c r="K66" s="488" t="str">
        <f t="shared" si="10"/>
        <v/>
      </c>
      <c r="L66" s="488" t="e">
        <f t="shared" si="13"/>
        <v>#N/A</v>
      </c>
    </row>
    <row r="67" spans="1:12" ht="15" customHeight="1" x14ac:dyDescent="0.2">
      <c r="A67" s="490" t="s">
        <v>473</v>
      </c>
      <c r="B67" s="487">
        <v>117769</v>
      </c>
      <c r="C67" s="487">
        <v>20707</v>
      </c>
      <c r="D67" s="487">
        <v>10706</v>
      </c>
      <c r="E67" s="488">
        <f t="shared" si="11"/>
        <v>111.16155704900703</v>
      </c>
      <c r="F67" s="488">
        <f t="shared" si="11"/>
        <v>93.249572187697012</v>
      </c>
      <c r="G67" s="488">
        <f t="shared" si="11"/>
        <v>120.23809523809523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118311</v>
      </c>
      <c r="C68" s="487">
        <v>21221</v>
      </c>
      <c r="D68" s="487">
        <v>10977</v>
      </c>
      <c r="E68" s="488">
        <f t="shared" si="11"/>
        <v>111.67314807823001</v>
      </c>
      <c r="F68" s="488">
        <f t="shared" si="11"/>
        <v>95.564261911195175</v>
      </c>
      <c r="G68" s="488">
        <f t="shared" si="11"/>
        <v>123.28167115902966</v>
      </c>
      <c r="H68" s="489" t="str">
        <f t="shared" si="14"/>
        <v/>
      </c>
      <c r="I68" s="488" t="str">
        <f t="shared" si="12"/>
        <v/>
      </c>
      <c r="J68" s="488" t="str">
        <f t="shared" si="12"/>
        <v/>
      </c>
      <c r="K68" s="488" t="str">
        <f t="shared" si="12"/>
        <v/>
      </c>
      <c r="L68" s="488" t="e">
        <f t="shared" si="13"/>
        <v>#N/A</v>
      </c>
    </row>
    <row r="69" spans="1:12" ht="15" customHeight="1" x14ac:dyDescent="0.2">
      <c r="A69" s="490">
        <v>43344</v>
      </c>
      <c r="B69" s="487">
        <v>120182</v>
      </c>
      <c r="C69" s="487">
        <v>20794</v>
      </c>
      <c r="D69" s="487">
        <v>11485</v>
      </c>
      <c r="E69" s="488">
        <f t="shared" si="11"/>
        <v>113.43917541342596</v>
      </c>
      <c r="F69" s="488">
        <f t="shared" si="11"/>
        <v>93.641358191479782</v>
      </c>
      <c r="G69" s="488">
        <f t="shared" si="11"/>
        <v>128.98697214734952</v>
      </c>
      <c r="H69" s="489">
        <f t="shared" si="14"/>
        <v>43344</v>
      </c>
      <c r="I69" s="488">
        <f t="shared" si="12"/>
        <v>113.43917541342596</v>
      </c>
      <c r="J69" s="488">
        <f t="shared" si="12"/>
        <v>93.641358191479782</v>
      </c>
      <c r="K69" s="488">
        <f t="shared" si="12"/>
        <v>128.98697214734952</v>
      </c>
      <c r="L69" s="488" t="e">
        <f t="shared" si="13"/>
        <v>#N/A</v>
      </c>
    </row>
    <row r="70" spans="1:12" ht="15" customHeight="1" x14ac:dyDescent="0.2">
      <c r="A70" s="490" t="s">
        <v>475</v>
      </c>
      <c r="B70" s="487">
        <v>119341</v>
      </c>
      <c r="C70" s="487">
        <v>20486</v>
      </c>
      <c r="D70" s="487">
        <v>11316</v>
      </c>
      <c r="E70" s="488">
        <f t="shared" si="11"/>
        <v>112.64535981273124</v>
      </c>
      <c r="F70" s="488">
        <f t="shared" si="11"/>
        <v>92.254345672340804</v>
      </c>
      <c r="G70" s="488">
        <f t="shared" si="11"/>
        <v>127.08894878706198</v>
      </c>
      <c r="H70" s="489" t="str">
        <f t="shared" si="14"/>
        <v/>
      </c>
      <c r="I70" s="488" t="str">
        <f t="shared" si="12"/>
        <v/>
      </c>
      <c r="J70" s="488" t="str">
        <f t="shared" si="12"/>
        <v/>
      </c>
      <c r="K70" s="488" t="str">
        <f t="shared" si="12"/>
        <v/>
      </c>
      <c r="L70" s="488" t="e">
        <f t="shared" si="13"/>
        <v>#N/A</v>
      </c>
    </row>
    <row r="71" spans="1:12" ht="15" customHeight="1" x14ac:dyDescent="0.2">
      <c r="A71" s="490" t="s">
        <v>476</v>
      </c>
      <c r="B71" s="487">
        <v>119859</v>
      </c>
      <c r="C71" s="487">
        <v>20417</v>
      </c>
      <c r="D71" s="487">
        <v>11233</v>
      </c>
      <c r="E71" s="491">
        <f t="shared" ref="E71:G75" si="15">IF($A$51=37802,IF(COUNTBLANK(B$51:B$70)&gt;0,#N/A,IF(ISBLANK(B71)=FALSE,B71/B$51*100,#N/A)),IF(COUNTBLANK(B$51:B$75)&gt;0,#N/A,B71/B$51*100))</f>
        <v>113.13429736464546</v>
      </c>
      <c r="F71" s="491">
        <f t="shared" si="15"/>
        <v>91.943618841754486</v>
      </c>
      <c r="G71" s="491">
        <f t="shared" si="15"/>
        <v>126.15678346810422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120544</v>
      </c>
      <c r="C72" s="487">
        <v>20691</v>
      </c>
      <c r="D72" s="487">
        <v>11535</v>
      </c>
      <c r="E72" s="491">
        <f t="shared" si="15"/>
        <v>113.78086536283321</v>
      </c>
      <c r="F72" s="491">
        <f t="shared" si="15"/>
        <v>93.177519589300189</v>
      </c>
      <c r="G72" s="491">
        <f t="shared" si="15"/>
        <v>129.54851752021563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123146</v>
      </c>
      <c r="C73" s="487">
        <v>20118</v>
      </c>
      <c r="D73" s="487">
        <v>11965</v>
      </c>
      <c r="E73" s="491">
        <f t="shared" si="15"/>
        <v>116.23687986105867</v>
      </c>
      <c r="F73" s="491">
        <f t="shared" si="15"/>
        <v>90.597135909213719</v>
      </c>
      <c r="G73" s="491">
        <f t="shared" si="15"/>
        <v>134.37780772686435</v>
      </c>
      <c r="H73" s="492">
        <f>IF(A$51=37802,IF(ISERROR(L73)=TRUE,IF(ISBLANK(A73)=FALSE,IF(MONTH(A73)=MONTH(MAX(A$51:A$75)),A73,""),""),""),IF(ISERROR(L73)=TRUE,IF(MONTH(A73)=MONTH(MAX(A$51:A$75)),A73,""),""))</f>
        <v>43709</v>
      </c>
      <c r="I73" s="488">
        <f t="shared" si="12"/>
        <v>116.23687986105867</v>
      </c>
      <c r="J73" s="488">
        <f t="shared" si="12"/>
        <v>90.597135909213719</v>
      </c>
      <c r="K73" s="488">
        <f t="shared" si="12"/>
        <v>134.37780772686435</v>
      </c>
      <c r="L73" s="488" t="e">
        <f t="shared" si="13"/>
        <v>#N/A</v>
      </c>
    </row>
    <row r="74" spans="1:12" ht="15" customHeight="1" x14ac:dyDescent="0.2">
      <c r="A74" s="490" t="s">
        <v>478</v>
      </c>
      <c r="B74" s="487">
        <v>122020</v>
      </c>
      <c r="C74" s="487">
        <v>19925</v>
      </c>
      <c r="D74" s="487">
        <v>11709</v>
      </c>
      <c r="E74" s="491">
        <f t="shared" si="15"/>
        <v>115.17405421732236</v>
      </c>
      <c r="F74" s="491">
        <f t="shared" si="15"/>
        <v>89.728001441051958</v>
      </c>
      <c r="G74" s="491">
        <f t="shared" si="15"/>
        <v>131.50269541778977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122054</v>
      </c>
      <c r="C75" s="493">
        <v>19311</v>
      </c>
      <c r="D75" s="493">
        <v>11288</v>
      </c>
      <c r="E75" s="491">
        <f t="shared" si="15"/>
        <v>115.20614664350978</v>
      </c>
      <c r="F75" s="491">
        <f t="shared" si="15"/>
        <v>86.962982977573631</v>
      </c>
      <c r="G75" s="491">
        <f t="shared" si="15"/>
        <v>126.77448337825696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116.23687986105867</v>
      </c>
      <c r="J77" s="488">
        <f>IF(J75&lt;&gt;"",J75,IF(J74&lt;&gt;"",J74,IF(J73&lt;&gt;"",J73,IF(J72&lt;&gt;"",J72,IF(J71&lt;&gt;"",J71,IF(J70&lt;&gt;"",J70,""))))))</f>
        <v>90.597135909213719</v>
      </c>
      <c r="K77" s="488">
        <f>IF(K75&lt;&gt;"",K75,IF(K74&lt;&gt;"",K74,IF(K73&lt;&gt;"",K73,IF(K72&lt;&gt;"",K72,IF(K71&lt;&gt;"",K71,IF(K70&lt;&gt;"",K70,""))))))</f>
        <v>134.37780772686435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+16,2%</v>
      </c>
      <c r="J79" s="488" t="str">
        <f>"GeB - ausschließlich: "&amp;IF(J77&gt;100,"+","")&amp;TEXT(J77-100,"0,0")&amp;"%"</f>
        <v>GeB - ausschließlich: -9,4%</v>
      </c>
      <c r="K79" s="488" t="str">
        <f>"GeB - im Nebenjob: "&amp;IF(K77&gt;100,"+","")&amp;TEXT(K77-100,"0,0")&amp;"%"</f>
        <v>GeB - im Nebenjob: +34,4%</v>
      </c>
    </row>
    <row r="81" spans="9:9" ht="15" customHeight="1" x14ac:dyDescent="0.2">
      <c r="I81" s="488" t="str">
        <f>IF(ISERROR(HLOOKUP(1,I$78:K$79,2,FALSE)),"",HLOOKUP(1,I$78:K$79,2,FALSE))</f>
        <v>GeB - im Nebenjob: +34,4%</v>
      </c>
    </row>
    <row r="82" spans="9:9" ht="15" customHeight="1" x14ac:dyDescent="0.2">
      <c r="I82" s="488" t="str">
        <f>IF(ISERROR(HLOOKUP(2,I$78:K$79,2,FALSE)),"",HLOOKUP(2,I$78:K$79,2,FALSE))</f>
        <v>SvB: +16,2%</v>
      </c>
    </row>
    <row r="83" spans="9:9" ht="15" customHeight="1" x14ac:dyDescent="0.2">
      <c r="I83" s="488" t="str">
        <f>IF(ISERROR(HLOOKUP(3,I$78:K$79,2,FALSE)),"",HLOOKUP(3,I$78:K$79,2,FALSE))</f>
        <v>GeB - ausschließlich: -9,4%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122054</v>
      </c>
      <c r="E12" s="114">
        <v>122020</v>
      </c>
      <c r="F12" s="114">
        <v>123146</v>
      </c>
      <c r="G12" s="114">
        <v>120544</v>
      </c>
      <c r="H12" s="114">
        <v>119859</v>
      </c>
      <c r="I12" s="115">
        <v>2195</v>
      </c>
      <c r="J12" s="116">
        <v>1.8313184658640569</v>
      </c>
      <c r="N12" s="117"/>
    </row>
    <row r="13" spans="1:15" s="110" customFormat="1" ht="13.5" customHeight="1" x14ac:dyDescent="0.2">
      <c r="A13" s="118" t="s">
        <v>105</v>
      </c>
      <c r="B13" s="119" t="s">
        <v>106</v>
      </c>
      <c r="C13" s="113">
        <v>53.821259442541823</v>
      </c>
      <c r="D13" s="114">
        <v>65691</v>
      </c>
      <c r="E13" s="114">
        <v>65784</v>
      </c>
      <c r="F13" s="114">
        <v>66700</v>
      </c>
      <c r="G13" s="114">
        <v>65329</v>
      </c>
      <c r="H13" s="114">
        <v>64865</v>
      </c>
      <c r="I13" s="115">
        <v>826</v>
      </c>
      <c r="J13" s="116">
        <v>1.2734140137208048</v>
      </c>
    </row>
    <row r="14" spans="1:15" s="110" customFormat="1" ht="13.5" customHeight="1" x14ac:dyDescent="0.2">
      <c r="A14" s="120"/>
      <c r="B14" s="119" t="s">
        <v>107</v>
      </c>
      <c r="C14" s="113">
        <v>46.178740557458177</v>
      </c>
      <c r="D14" s="114">
        <v>56363</v>
      </c>
      <c r="E14" s="114">
        <v>56236</v>
      </c>
      <c r="F14" s="114">
        <v>56446</v>
      </c>
      <c r="G14" s="114">
        <v>55215</v>
      </c>
      <c r="H14" s="114">
        <v>54994</v>
      </c>
      <c r="I14" s="115">
        <v>1369</v>
      </c>
      <c r="J14" s="116">
        <v>2.4893624759064625</v>
      </c>
    </row>
    <row r="15" spans="1:15" s="110" customFormat="1" ht="13.5" customHeight="1" x14ac:dyDescent="0.2">
      <c r="A15" s="118" t="s">
        <v>105</v>
      </c>
      <c r="B15" s="121" t="s">
        <v>108</v>
      </c>
      <c r="C15" s="113">
        <v>10.98939813525161</v>
      </c>
      <c r="D15" s="114">
        <v>13413</v>
      </c>
      <c r="E15" s="114">
        <v>13745</v>
      </c>
      <c r="F15" s="114">
        <v>14117</v>
      </c>
      <c r="G15" s="114">
        <v>12665</v>
      </c>
      <c r="H15" s="114">
        <v>13049</v>
      </c>
      <c r="I15" s="115">
        <v>364</v>
      </c>
      <c r="J15" s="116">
        <v>2.7894857843512915</v>
      </c>
    </row>
    <row r="16" spans="1:15" s="110" customFormat="1" ht="13.5" customHeight="1" x14ac:dyDescent="0.2">
      <c r="A16" s="118"/>
      <c r="B16" s="121" t="s">
        <v>109</v>
      </c>
      <c r="C16" s="113">
        <v>66.374719386501056</v>
      </c>
      <c r="D16" s="114">
        <v>81013</v>
      </c>
      <c r="E16" s="114">
        <v>81001</v>
      </c>
      <c r="F16" s="114">
        <v>82058</v>
      </c>
      <c r="G16" s="114">
        <v>81621</v>
      </c>
      <c r="H16" s="114">
        <v>81212</v>
      </c>
      <c r="I16" s="115">
        <v>-199</v>
      </c>
      <c r="J16" s="116">
        <v>-0.24503767916071517</v>
      </c>
    </row>
    <row r="17" spans="1:10" s="110" customFormat="1" ht="13.5" customHeight="1" x14ac:dyDescent="0.2">
      <c r="A17" s="118"/>
      <c r="B17" s="121" t="s">
        <v>110</v>
      </c>
      <c r="C17" s="113">
        <v>21.241417733134515</v>
      </c>
      <c r="D17" s="114">
        <v>25926</v>
      </c>
      <c r="E17" s="114">
        <v>25557</v>
      </c>
      <c r="F17" s="114">
        <v>25285</v>
      </c>
      <c r="G17" s="114">
        <v>24636</v>
      </c>
      <c r="H17" s="114">
        <v>24048</v>
      </c>
      <c r="I17" s="115">
        <v>1878</v>
      </c>
      <c r="J17" s="116">
        <v>7.8093812375249501</v>
      </c>
    </row>
    <row r="18" spans="1:10" s="110" customFormat="1" ht="13.5" customHeight="1" x14ac:dyDescent="0.2">
      <c r="A18" s="120"/>
      <c r="B18" s="121" t="s">
        <v>111</v>
      </c>
      <c r="C18" s="113">
        <v>1.3944647451128189</v>
      </c>
      <c r="D18" s="114">
        <v>1702</v>
      </c>
      <c r="E18" s="114">
        <v>1717</v>
      </c>
      <c r="F18" s="114">
        <v>1686</v>
      </c>
      <c r="G18" s="114">
        <v>1622</v>
      </c>
      <c r="H18" s="114">
        <v>1550</v>
      </c>
      <c r="I18" s="115">
        <v>152</v>
      </c>
      <c r="J18" s="116">
        <v>9.806451612903226</v>
      </c>
    </row>
    <row r="19" spans="1:10" s="110" customFormat="1" ht="13.5" customHeight="1" x14ac:dyDescent="0.2">
      <c r="A19" s="120"/>
      <c r="B19" s="121" t="s">
        <v>112</v>
      </c>
      <c r="C19" s="113">
        <v>0.36377341176856148</v>
      </c>
      <c r="D19" s="114">
        <v>444</v>
      </c>
      <c r="E19" s="114">
        <v>430</v>
      </c>
      <c r="F19" s="114">
        <v>437</v>
      </c>
      <c r="G19" s="114">
        <v>391</v>
      </c>
      <c r="H19" s="114">
        <v>376</v>
      </c>
      <c r="I19" s="115">
        <v>68</v>
      </c>
      <c r="J19" s="116">
        <v>18.085106382978722</v>
      </c>
    </row>
    <row r="20" spans="1:10" s="110" customFormat="1" ht="13.5" customHeight="1" x14ac:dyDescent="0.2">
      <c r="A20" s="118" t="s">
        <v>113</v>
      </c>
      <c r="B20" s="122" t="s">
        <v>114</v>
      </c>
      <c r="C20" s="113">
        <v>68.710570730987925</v>
      </c>
      <c r="D20" s="114">
        <v>83864</v>
      </c>
      <c r="E20" s="114">
        <v>83913</v>
      </c>
      <c r="F20" s="114">
        <v>85005</v>
      </c>
      <c r="G20" s="114">
        <v>82771</v>
      </c>
      <c r="H20" s="114">
        <v>82745</v>
      </c>
      <c r="I20" s="115">
        <v>1119</v>
      </c>
      <c r="J20" s="116">
        <v>1.3523475738715329</v>
      </c>
    </row>
    <row r="21" spans="1:10" s="110" customFormat="1" ht="13.5" customHeight="1" x14ac:dyDescent="0.2">
      <c r="A21" s="120"/>
      <c r="B21" s="122" t="s">
        <v>115</v>
      </c>
      <c r="C21" s="113">
        <v>31.289429269012075</v>
      </c>
      <c r="D21" s="114">
        <v>38190</v>
      </c>
      <c r="E21" s="114">
        <v>38107</v>
      </c>
      <c r="F21" s="114">
        <v>38141</v>
      </c>
      <c r="G21" s="114">
        <v>37773</v>
      </c>
      <c r="H21" s="114">
        <v>37114</v>
      </c>
      <c r="I21" s="115">
        <v>1076</v>
      </c>
      <c r="J21" s="116">
        <v>2.8991755132833972</v>
      </c>
    </row>
    <row r="22" spans="1:10" s="110" customFormat="1" ht="13.5" customHeight="1" x14ac:dyDescent="0.2">
      <c r="A22" s="118" t="s">
        <v>113</v>
      </c>
      <c r="B22" s="122" t="s">
        <v>116</v>
      </c>
      <c r="C22" s="113">
        <v>94.430334114408382</v>
      </c>
      <c r="D22" s="114">
        <v>115256</v>
      </c>
      <c r="E22" s="114">
        <v>115432</v>
      </c>
      <c r="F22" s="114">
        <v>116472</v>
      </c>
      <c r="G22" s="114">
        <v>114054</v>
      </c>
      <c r="H22" s="114">
        <v>113668</v>
      </c>
      <c r="I22" s="115">
        <v>1588</v>
      </c>
      <c r="J22" s="116">
        <v>1.3970510609846218</v>
      </c>
    </row>
    <row r="23" spans="1:10" s="110" customFormat="1" ht="13.5" customHeight="1" x14ac:dyDescent="0.2">
      <c r="A23" s="123"/>
      <c r="B23" s="124" t="s">
        <v>117</v>
      </c>
      <c r="C23" s="125">
        <v>5.5401707440968755</v>
      </c>
      <c r="D23" s="114">
        <v>6762</v>
      </c>
      <c r="E23" s="114">
        <v>6558</v>
      </c>
      <c r="F23" s="114">
        <v>6646</v>
      </c>
      <c r="G23" s="114">
        <v>6464</v>
      </c>
      <c r="H23" s="114">
        <v>6159</v>
      </c>
      <c r="I23" s="115">
        <v>603</v>
      </c>
      <c r="J23" s="116">
        <v>9.7905504140282513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30599</v>
      </c>
      <c r="E26" s="114">
        <v>31634</v>
      </c>
      <c r="F26" s="114">
        <v>32083</v>
      </c>
      <c r="G26" s="114">
        <v>32226</v>
      </c>
      <c r="H26" s="140">
        <v>31650</v>
      </c>
      <c r="I26" s="115">
        <v>-1051</v>
      </c>
      <c r="J26" s="116">
        <v>-3.3206951026856242</v>
      </c>
    </row>
    <row r="27" spans="1:10" s="110" customFormat="1" ht="13.5" customHeight="1" x14ac:dyDescent="0.2">
      <c r="A27" s="118" t="s">
        <v>105</v>
      </c>
      <c r="B27" s="119" t="s">
        <v>106</v>
      </c>
      <c r="C27" s="113">
        <v>41.161475865224354</v>
      </c>
      <c r="D27" s="115">
        <v>12595</v>
      </c>
      <c r="E27" s="114">
        <v>12871</v>
      </c>
      <c r="F27" s="114">
        <v>13061</v>
      </c>
      <c r="G27" s="114">
        <v>13118</v>
      </c>
      <c r="H27" s="140">
        <v>12834</v>
      </c>
      <c r="I27" s="115">
        <v>-239</v>
      </c>
      <c r="J27" s="116">
        <v>-1.862240922549478</v>
      </c>
    </row>
    <row r="28" spans="1:10" s="110" customFormat="1" ht="13.5" customHeight="1" x14ac:dyDescent="0.2">
      <c r="A28" s="120"/>
      <c r="B28" s="119" t="s">
        <v>107</v>
      </c>
      <c r="C28" s="113">
        <v>58.838524134775646</v>
      </c>
      <c r="D28" s="115">
        <v>18004</v>
      </c>
      <c r="E28" s="114">
        <v>18763</v>
      </c>
      <c r="F28" s="114">
        <v>19022</v>
      </c>
      <c r="G28" s="114">
        <v>19108</v>
      </c>
      <c r="H28" s="140">
        <v>18816</v>
      </c>
      <c r="I28" s="115">
        <v>-812</v>
      </c>
      <c r="J28" s="116">
        <v>-4.3154761904761907</v>
      </c>
    </row>
    <row r="29" spans="1:10" s="110" customFormat="1" ht="13.5" customHeight="1" x14ac:dyDescent="0.2">
      <c r="A29" s="118" t="s">
        <v>105</v>
      </c>
      <c r="B29" s="121" t="s">
        <v>108</v>
      </c>
      <c r="C29" s="113">
        <v>16.72603679858819</v>
      </c>
      <c r="D29" s="115">
        <v>5118</v>
      </c>
      <c r="E29" s="114">
        <v>5360</v>
      </c>
      <c r="F29" s="114">
        <v>5556</v>
      </c>
      <c r="G29" s="114">
        <v>5768</v>
      </c>
      <c r="H29" s="140">
        <v>5424</v>
      </c>
      <c r="I29" s="115">
        <v>-306</v>
      </c>
      <c r="J29" s="116">
        <v>-5.6415929203539825</v>
      </c>
    </row>
    <row r="30" spans="1:10" s="110" customFormat="1" ht="13.5" customHeight="1" x14ac:dyDescent="0.2">
      <c r="A30" s="118"/>
      <c r="B30" s="121" t="s">
        <v>109</v>
      </c>
      <c r="C30" s="113">
        <v>45.119121539919604</v>
      </c>
      <c r="D30" s="115">
        <v>13806</v>
      </c>
      <c r="E30" s="114">
        <v>14446</v>
      </c>
      <c r="F30" s="114">
        <v>14672</v>
      </c>
      <c r="G30" s="114">
        <v>14732</v>
      </c>
      <c r="H30" s="140">
        <v>14668</v>
      </c>
      <c r="I30" s="115">
        <v>-862</v>
      </c>
      <c r="J30" s="116">
        <v>-5.8767384783201528</v>
      </c>
    </row>
    <row r="31" spans="1:10" s="110" customFormat="1" ht="13.5" customHeight="1" x14ac:dyDescent="0.2">
      <c r="A31" s="118"/>
      <c r="B31" s="121" t="s">
        <v>110</v>
      </c>
      <c r="C31" s="113">
        <v>20.311121278473152</v>
      </c>
      <c r="D31" s="115">
        <v>6215</v>
      </c>
      <c r="E31" s="114">
        <v>6316</v>
      </c>
      <c r="F31" s="114">
        <v>6337</v>
      </c>
      <c r="G31" s="114">
        <v>6317</v>
      </c>
      <c r="H31" s="140">
        <v>6261</v>
      </c>
      <c r="I31" s="115">
        <v>-46</v>
      </c>
      <c r="J31" s="116">
        <v>-0.73470691582814251</v>
      </c>
    </row>
    <row r="32" spans="1:10" s="110" customFormat="1" ht="13.5" customHeight="1" x14ac:dyDescent="0.2">
      <c r="A32" s="120"/>
      <c r="B32" s="121" t="s">
        <v>111</v>
      </c>
      <c r="C32" s="113">
        <v>17.843720383019054</v>
      </c>
      <c r="D32" s="115">
        <v>5460</v>
      </c>
      <c r="E32" s="114">
        <v>5512</v>
      </c>
      <c r="F32" s="114">
        <v>5518</v>
      </c>
      <c r="G32" s="114">
        <v>5409</v>
      </c>
      <c r="H32" s="140">
        <v>5297</v>
      </c>
      <c r="I32" s="115">
        <v>163</v>
      </c>
      <c r="J32" s="116">
        <v>3.0772135170851427</v>
      </c>
    </row>
    <row r="33" spans="1:10" s="110" customFormat="1" ht="13.5" customHeight="1" x14ac:dyDescent="0.2">
      <c r="A33" s="120"/>
      <c r="B33" s="121" t="s">
        <v>112</v>
      </c>
      <c r="C33" s="113">
        <v>1.7288146671459852</v>
      </c>
      <c r="D33" s="115">
        <v>529</v>
      </c>
      <c r="E33" s="114">
        <v>528</v>
      </c>
      <c r="F33" s="114">
        <v>560</v>
      </c>
      <c r="G33" s="114">
        <v>476</v>
      </c>
      <c r="H33" s="140">
        <v>447</v>
      </c>
      <c r="I33" s="115">
        <v>82</v>
      </c>
      <c r="J33" s="116">
        <v>18.344519015659955</v>
      </c>
    </row>
    <row r="34" spans="1:10" s="110" customFormat="1" ht="13.5" customHeight="1" x14ac:dyDescent="0.2">
      <c r="A34" s="118" t="s">
        <v>113</v>
      </c>
      <c r="B34" s="122" t="s">
        <v>116</v>
      </c>
      <c r="C34" s="113">
        <v>94.60113075590705</v>
      </c>
      <c r="D34" s="115">
        <v>28947</v>
      </c>
      <c r="E34" s="114">
        <v>29867</v>
      </c>
      <c r="F34" s="114">
        <v>30353</v>
      </c>
      <c r="G34" s="114">
        <v>30488</v>
      </c>
      <c r="H34" s="140">
        <v>29950</v>
      </c>
      <c r="I34" s="115">
        <v>-1003</v>
      </c>
      <c r="J34" s="116">
        <v>-3.348914858096828</v>
      </c>
    </row>
    <row r="35" spans="1:10" s="110" customFormat="1" ht="13.5" customHeight="1" x14ac:dyDescent="0.2">
      <c r="A35" s="118"/>
      <c r="B35" s="119" t="s">
        <v>117</v>
      </c>
      <c r="C35" s="113">
        <v>5.2420013725938759</v>
      </c>
      <c r="D35" s="115">
        <v>1604</v>
      </c>
      <c r="E35" s="114">
        <v>1718</v>
      </c>
      <c r="F35" s="114">
        <v>1688</v>
      </c>
      <c r="G35" s="114">
        <v>1687</v>
      </c>
      <c r="H35" s="140">
        <v>1643</v>
      </c>
      <c r="I35" s="115">
        <v>-39</v>
      </c>
      <c r="J35" s="116">
        <v>-2.3737066342057211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19311</v>
      </c>
      <c r="E37" s="114">
        <v>19925</v>
      </c>
      <c r="F37" s="114">
        <v>20118</v>
      </c>
      <c r="G37" s="114">
        <v>20691</v>
      </c>
      <c r="H37" s="140">
        <v>20417</v>
      </c>
      <c r="I37" s="115">
        <v>-1106</v>
      </c>
      <c r="J37" s="116">
        <v>-5.4170544154381153</v>
      </c>
    </row>
    <row r="38" spans="1:10" s="110" customFormat="1" ht="13.5" customHeight="1" x14ac:dyDescent="0.2">
      <c r="A38" s="118" t="s">
        <v>105</v>
      </c>
      <c r="B38" s="119" t="s">
        <v>106</v>
      </c>
      <c r="C38" s="113">
        <v>41.38056030241831</v>
      </c>
      <c r="D38" s="115">
        <v>7991</v>
      </c>
      <c r="E38" s="114">
        <v>8153</v>
      </c>
      <c r="F38" s="114">
        <v>8191</v>
      </c>
      <c r="G38" s="114">
        <v>8447</v>
      </c>
      <c r="H38" s="140">
        <v>8311</v>
      </c>
      <c r="I38" s="115">
        <v>-320</v>
      </c>
      <c r="J38" s="116">
        <v>-3.8503188545301406</v>
      </c>
    </row>
    <row r="39" spans="1:10" s="110" customFormat="1" ht="13.5" customHeight="1" x14ac:dyDescent="0.2">
      <c r="A39" s="120"/>
      <c r="B39" s="119" t="s">
        <v>107</v>
      </c>
      <c r="C39" s="113">
        <v>58.61943969758169</v>
      </c>
      <c r="D39" s="115">
        <v>11320</v>
      </c>
      <c r="E39" s="114">
        <v>11772</v>
      </c>
      <c r="F39" s="114">
        <v>11927</v>
      </c>
      <c r="G39" s="114">
        <v>12244</v>
      </c>
      <c r="H39" s="140">
        <v>12106</v>
      </c>
      <c r="I39" s="115">
        <v>-786</v>
      </c>
      <c r="J39" s="116">
        <v>-6.4926482735833471</v>
      </c>
    </row>
    <row r="40" spans="1:10" s="110" customFormat="1" ht="13.5" customHeight="1" x14ac:dyDescent="0.2">
      <c r="A40" s="118" t="s">
        <v>105</v>
      </c>
      <c r="B40" s="121" t="s">
        <v>108</v>
      </c>
      <c r="C40" s="113">
        <v>19.822898865931336</v>
      </c>
      <c r="D40" s="115">
        <v>3828</v>
      </c>
      <c r="E40" s="114">
        <v>3972</v>
      </c>
      <c r="F40" s="114">
        <v>4086</v>
      </c>
      <c r="G40" s="114">
        <v>4506</v>
      </c>
      <c r="H40" s="140">
        <v>4179</v>
      </c>
      <c r="I40" s="115">
        <v>-351</v>
      </c>
      <c r="J40" s="116">
        <v>-8.399138549892319</v>
      </c>
    </row>
    <row r="41" spans="1:10" s="110" customFormat="1" ht="13.5" customHeight="1" x14ac:dyDescent="0.2">
      <c r="A41" s="118"/>
      <c r="B41" s="121" t="s">
        <v>109</v>
      </c>
      <c r="C41" s="113">
        <v>31.779814613432759</v>
      </c>
      <c r="D41" s="115">
        <v>6137</v>
      </c>
      <c r="E41" s="114">
        <v>6490</v>
      </c>
      <c r="F41" s="114">
        <v>6535</v>
      </c>
      <c r="G41" s="114">
        <v>6746</v>
      </c>
      <c r="H41" s="140">
        <v>6866</v>
      </c>
      <c r="I41" s="115">
        <v>-729</v>
      </c>
      <c r="J41" s="116">
        <v>-10.617535683076026</v>
      </c>
    </row>
    <row r="42" spans="1:10" s="110" customFormat="1" ht="13.5" customHeight="1" x14ac:dyDescent="0.2">
      <c r="A42" s="118"/>
      <c r="B42" s="121" t="s">
        <v>110</v>
      </c>
      <c r="C42" s="113">
        <v>20.967324322924757</v>
      </c>
      <c r="D42" s="115">
        <v>4049</v>
      </c>
      <c r="E42" s="114">
        <v>4110</v>
      </c>
      <c r="F42" s="114">
        <v>4135</v>
      </c>
      <c r="G42" s="114">
        <v>4182</v>
      </c>
      <c r="H42" s="140">
        <v>4223</v>
      </c>
      <c r="I42" s="115">
        <v>-174</v>
      </c>
      <c r="J42" s="116">
        <v>-4.1202936301207673</v>
      </c>
    </row>
    <row r="43" spans="1:10" s="110" customFormat="1" ht="13.5" customHeight="1" x14ac:dyDescent="0.2">
      <c r="A43" s="120"/>
      <c r="B43" s="121" t="s">
        <v>111</v>
      </c>
      <c r="C43" s="113">
        <v>27.429962197711149</v>
      </c>
      <c r="D43" s="115">
        <v>5297</v>
      </c>
      <c r="E43" s="114">
        <v>5353</v>
      </c>
      <c r="F43" s="114">
        <v>5362</v>
      </c>
      <c r="G43" s="114">
        <v>5257</v>
      </c>
      <c r="H43" s="140">
        <v>5149</v>
      </c>
      <c r="I43" s="115">
        <v>148</v>
      </c>
      <c r="J43" s="116">
        <v>2.8743445329190136</v>
      </c>
    </row>
    <row r="44" spans="1:10" s="110" customFormat="1" ht="13.5" customHeight="1" x14ac:dyDescent="0.2">
      <c r="A44" s="120"/>
      <c r="B44" s="121" t="s">
        <v>112</v>
      </c>
      <c r="C44" s="113">
        <v>2.4959867433069234</v>
      </c>
      <c r="D44" s="115">
        <v>482</v>
      </c>
      <c r="E44" s="114">
        <v>490</v>
      </c>
      <c r="F44" s="114">
        <v>527</v>
      </c>
      <c r="G44" s="114">
        <v>446</v>
      </c>
      <c r="H44" s="140">
        <v>414</v>
      </c>
      <c r="I44" s="115">
        <v>68</v>
      </c>
      <c r="J44" s="116">
        <v>16.425120772946858</v>
      </c>
    </row>
    <row r="45" spans="1:10" s="110" customFormat="1" ht="13.5" customHeight="1" x14ac:dyDescent="0.2">
      <c r="A45" s="118" t="s">
        <v>113</v>
      </c>
      <c r="B45" s="122" t="s">
        <v>116</v>
      </c>
      <c r="C45" s="113">
        <v>93.951633783853765</v>
      </c>
      <c r="D45" s="115">
        <v>18143</v>
      </c>
      <c r="E45" s="114">
        <v>18665</v>
      </c>
      <c r="F45" s="114">
        <v>18892</v>
      </c>
      <c r="G45" s="114">
        <v>19439</v>
      </c>
      <c r="H45" s="140">
        <v>19178</v>
      </c>
      <c r="I45" s="115">
        <v>-1035</v>
      </c>
      <c r="J45" s="116">
        <v>-5.3968088434664718</v>
      </c>
    </row>
    <row r="46" spans="1:10" s="110" customFormat="1" ht="13.5" customHeight="1" x14ac:dyDescent="0.2">
      <c r="A46" s="118"/>
      <c r="B46" s="119" t="s">
        <v>117</v>
      </c>
      <c r="C46" s="113">
        <v>5.7998032209621462</v>
      </c>
      <c r="D46" s="115">
        <v>1120</v>
      </c>
      <c r="E46" s="114">
        <v>1211</v>
      </c>
      <c r="F46" s="114">
        <v>1184</v>
      </c>
      <c r="G46" s="114">
        <v>1201</v>
      </c>
      <c r="H46" s="140">
        <v>1182</v>
      </c>
      <c r="I46" s="115">
        <v>-62</v>
      </c>
      <c r="J46" s="116">
        <v>-5.2453468697123515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11288</v>
      </c>
      <c r="E48" s="114">
        <v>11709</v>
      </c>
      <c r="F48" s="114">
        <v>11965</v>
      </c>
      <c r="G48" s="114">
        <v>11535</v>
      </c>
      <c r="H48" s="140">
        <v>11233</v>
      </c>
      <c r="I48" s="115">
        <v>55</v>
      </c>
      <c r="J48" s="116">
        <v>0.48962877236713254</v>
      </c>
    </row>
    <row r="49" spans="1:12" s="110" customFormat="1" ht="13.5" customHeight="1" x14ac:dyDescent="0.2">
      <c r="A49" s="118" t="s">
        <v>105</v>
      </c>
      <c r="B49" s="119" t="s">
        <v>106</v>
      </c>
      <c r="C49" s="113">
        <v>40.786676116229621</v>
      </c>
      <c r="D49" s="115">
        <v>4604</v>
      </c>
      <c r="E49" s="114">
        <v>4718</v>
      </c>
      <c r="F49" s="114">
        <v>4870</v>
      </c>
      <c r="G49" s="114">
        <v>4671</v>
      </c>
      <c r="H49" s="140">
        <v>4523</v>
      </c>
      <c r="I49" s="115">
        <v>81</v>
      </c>
      <c r="J49" s="116">
        <v>1.7908467831085562</v>
      </c>
    </row>
    <row r="50" spans="1:12" s="110" customFormat="1" ht="13.5" customHeight="1" x14ac:dyDescent="0.2">
      <c r="A50" s="120"/>
      <c r="B50" s="119" t="s">
        <v>107</v>
      </c>
      <c r="C50" s="113">
        <v>59.213323883770379</v>
      </c>
      <c r="D50" s="115">
        <v>6684</v>
      </c>
      <c r="E50" s="114">
        <v>6991</v>
      </c>
      <c r="F50" s="114">
        <v>7095</v>
      </c>
      <c r="G50" s="114">
        <v>6864</v>
      </c>
      <c r="H50" s="140">
        <v>6710</v>
      </c>
      <c r="I50" s="115">
        <v>-26</v>
      </c>
      <c r="J50" s="116">
        <v>-0.38748137108792846</v>
      </c>
    </row>
    <row r="51" spans="1:12" s="110" customFormat="1" ht="13.5" customHeight="1" x14ac:dyDescent="0.2">
      <c r="A51" s="118" t="s">
        <v>105</v>
      </c>
      <c r="B51" s="121" t="s">
        <v>108</v>
      </c>
      <c r="C51" s="113">
        <v>11.428065201984408</v>
      </c>
      <c r="D51" s="115">
        <v>1290</v>
      </c>
      <c r="E51" s="114">
        <v>1388</v>
      </c>
      <c r="F51" s="114">
        <v>1470</v>
      </c>
      <c r="G51" s="114">
        <v>1262</v>
      </c>
      <c r="H51" s="140">
        <v>1245</v>
      </c>
      <c r="I51" s="115">
        <v>45</v>
      </c>
      <c r="J51" s="116">
        <v>3.6144578313253013</v>
      </c>
    </row>
    <row r="52" spans="1:12" s="110" customFormat="1" ht="13.5" customHeight="1" x14ac:dyDescent="0.2">
      <c r="A52" s="118"/>
      <c r="B52" s="121" t="s">
        <v>109</v>
      </c>
      <c r="C52" s="113">
        <v>67.939404677533659</v>
      </c>
      <c r="D52" s="115">
        <v>7669</v>
      </c>
      <c r="E52" s="114">
        <v>7956</v>
      </c>
      <c r="F52" s="114">
        <v>8137</v>
      </c>
      <c r="G52" s="114">
        <v>7986</v>
      </c>
      <c r="H52" s="140">
        <v>7802</v>
      </c>
      <c r="I52" s="115">
        <v>-133</v>
      </c>
      <c r="J52" s="116">
        <v>-1.7046911048449116</v>
      </c>
    </row>
    <row r="53" spans="1:12" s="110" customFormat="1" ht="13.5" customHeight="1" x14ac:dyDescent="0.2">
      <c r="A53" s="118"/>
      <c r="B53" s="121" t="s">
        <v>110</v>
      </c>
      <c r="C53" s="113">
        <v>19.18851878100638</v>
      </c>
      <c r="D53" s="115">
        <v>2166</v>
      </c>
      <c r="E53" s="114">
        <v>2206</v>
      </c>
      <c r="F53" s="114">
        <v>2202</v>
      </c>
      <c r="G53" s="114">
        <v>2135</v>
      </c>
      <c r="H53" s="140">
        <v>2038</v>
      </c>
      <c r="I53" s="115">
        <v>128</v>
      </c>
      <c r="J53" s="116">
        <v>6.2806673209028459</v>
      </c>
    </row>
    <row r="54" spans="1:12" s="110" customFormat="1" ht="13.5" customHeight="1" x14ac:dyDescent="0.2">
      <c r="A54" s="120"/>
      <c r="B54" s="121" t="s">
        <v>111</v>
      </c>
      <c r="C54" s="113">
        <v>1.4440113394755492</v>
      </c>
      <c r="D54" s="115">
        <v>163</v>
      </c>
      <c r="E54" s="114">
        <v>159</v>
      </c>
      <c r="F54" s="114">
        <v>156</v>
      </c>
      <c r="G54" s="114">
        <v>152</v>
      </c>
      <c r="H54" s="140">
        <v>148</v>
      </c>
      <c r="I54" s="115">
        <v>15</v>
      </c>
      <c r="J54" s="116">
        <v>10.135135135135135</v>
      </c>
    </row>
    <row r="55" spans="1:12" s="110" customFormat="1" ht="13.5" customHeight="1" x14ac:dyDescent="0.2">
      <c r="A55" s="120"/>
      <c r="B55" s="121" t="s">
        <v>112</v>
      </c>
      <c r="C55" s="113">
        <v>0.41637136782423811</v>
      </c>
      <c r="D55" s="115">
        <v>47</v>
      </c>
      <c r="E55" s="114">
        <v>38</v>
      </c>
      <c r="F55" s="114">
        <v>33</v>
      </c>
      <c r="G55" s="114">
        <v>30</v>
      </c>
      <c r="H55" s="140">
        <v>33</v>
      </c>
      <c r="I55" s="115">
        <v>14</v>
      </c>
      <c r="J55" s="116">
        <v>42.424242424242422</v>
      </c>
    </row>
    <row r="56" spans="1:12" s="110" customFormat="1" ht="13.5" customHeight="1" x14ac:dyDescent="0.2">
      <c r="A56" s="118" t="s">
        <v>113</v>
      </c>
      <c r="B56" s="122" t="s">
        <v>116</v>
      </c>
      <c r="C56" s="113">
        <v>95.712260807937639</v>
      </c>
      <c r="D56" s="115">
        <v>10804</v>
      </c>
      <c r="E56" s="114">
        <v>11202</v>
      </c>
      <c r="F56" s="114">
        <v>11461</v>
      </c>
      <c r="G56" s="114">
        <v>11049</v>
      </c>
      <c r="H56" s="140">
        <v>10772</v>
      </c>
      <c r="I56" s="115">
        <v>32</v>
      </c>
      <c r="J56" s="116">
        <v>0.29706646862235425</v>
      </c>
    </row>
    <row r="57" spans="1:12" s="110" customFormat="1" ht="13.5" customHeight="1" x14ac:dyDescent="0.2">
      <c r="A57" s="142"/>
      <c r="B57" s="124" t="s">
        <v>117</v>
      </c>
      <c r="C57" s="125">
        <v>4.2877391920623671</v>
      </c>
      <c r="D57" s="143">
        <v>484</v>
      </c>
      <c r="E57" s="144">
        <v>507</v>
      </c>
      <c r="F57" s="144">
        <v>504</v>
      </c>
      <c r="G57" s="144">
        <v>486</v>
      </c>
      <c r="H57" s="145">
        <v>461</v>
      </c>
      <c r="I57" s="143">
        <v>23</v>
      </c>
      <c r="J57" s="146">
        <v>4.9891540130151846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122054</v>
      </c>
      <c r="E12" s="236">
        <v>122020</v>
      </c>
      <c r="F12" s="114">
        <v>123146</v>
      </c>
      <c r="G12" s="114">
        <v>120544</v>
      </c>
      <c r="H12" s="140">
        <v>119859</v>
      </c>
      <c r="I12" s="115">
        <v>2195</v>
      </c>
      <c r="J12" s="116">
        <v>1.8313184658640569</v>
      </c>
    </row>
    <row r="13" spans="1:15" s="110" customFormat="1" ht="12" customHeight="1" x14ac:dyDescent="0.2">
      <c r="A13" s="118" t="s">
        <v>105</v>
      </c>
      <c r="B13" s="119" t="s">
        <v>106</v>
      </c>
      <c r="C13" s="113">
        <v>53.821259442541823</v>
      </c>
      <c r="D13" s="115">
        <v>65691</v>
      </c>
      <c r="E13" s="114">
        <v>65784</v>
      </c>
      <c r="F13" s="114">
        <v>66700</v>
      </c>
      <c r="G13" s="114">
        <v>65329</v>
      </c>
      <c r="H13" s="140">
        <v>64865</v>
      </c>
      <c r="I13" s="115">
        <v>826</v>
      </c>
      <c r="J13" s="116">
        <v>1.2734140137208048</v>
      </c>
    </row>
    <row r="14" spans="1:15" s="110" customFormat="1" ht="12" customHeight="1" x14ac:dyDescent="0.2">
      <c r="A14" s="118"/>
      <c r="B14" s="119" t="s">
        <v>107</v>
      </c>
      <c r="C14" s="113">
        <v>46.178740557458177</v>
      </c>
      <c r="D14" s="115">
        <v>56363</v>
      </c>
      <c r="E14" s="114">
        <v>56236</v>
      </c>
      <c r="F14" s="114">
        <v>56446</v>
      </c>
      <c r="G14" s="114">
        <v>55215</v>
      </c>
      <c r="H14" s="140">
        <v>54994</v>
      </c>
      <c r="I14" s="115">
        <v>1369</v>
      </c>
      <c r="J14" s="116">
        <v>2.4893624759064625</v>
      </c>
    </row>
    <row r="15" spans="1:15" s="110" customFormat="1" ht="12" customHeight="1" x14ac:dyDescent="0.2">
      <c r="A15" s="118" t="s">
        <v>105</v>
      </c>
      <c r="B15" s="121" t="s">
        <v>108</v>
      </c>
      <c r="C15" s="113">
        <v>10.98939813525161</v>
      </c>
      <c r="D15" s="115">
        <v>13413</v>
      </c>
      <c r="E15" s="114">
        <v>13745</v>
      </c>
      <c r="F15" s="114">
        <v>14117</v>
      </c>
      <c r="G15" s="114">
        <v>12665</v>
      </c>
      <c r="H15" s="140">
        <v>13049</v>
      </c>
      <c r="I15" s="115">
        <v>364</v>
      </c>
      <c r="J15" s="116">
        <v>2.7894857843512915</v>
      </c>
    </row>
    <row r="16" spans="1:15" s="110" customFormat="1" ht="12" customHeight="1" x14ac:dyDescent="0.2">
      <c r="A16" s="118"/>
      <c r="B16" s="121" t="s">
        <v>109</v>
      </c>
      <c r="C16" s="113">
        <v>66.374719386501056</v>
      </c>
      <c r="D16" s="115">
        <v>81013</v>
      </c>
      <c r="E16" s="114">
        <v>81001</v>
      </c>
      <c r="F16" s="114">
        <v>82058</v>
      </c>
      <c r="G16" s="114">
        <v>81621</v>
      </c>
      <c r="H16" s="140">
        <v>81212</v>
      </c>
      <c r="I16" s="115">
        <v>-199</v>
      </c>
      <c r="J16" s="116">
        <v>-0.24503767916071517</v>
      </c>
    </row>
    <row r="17" spans="1:10" s="110" customFormat="1" ht="12" customHeight="1" x14ac:dyDescent="0.2">
      <c r="A17" s="118"/>
      <c r="B17" s="121" t="s">
        <v>110</v>
      </c>
      <c r="C17" s="113">
        <v>21.241417733134515</v>
      </c>
      <c r="D17" s="115">
        <v>25926</v>
      </c>
      <c r="E17" s="114">
        <v>25557</v>
      </c>
      <c r="F17" s="114">
        <v>25285</v>
      </c>
      <c r="G17" s="114">
        <v>24636</v>
      </c>
      <c r="H17" s="140">
        <v>24048</v>
      </c>
      <c r="I17" s="115">
        <v>1878</v>
      </c>
      <c r="J17" s="116">
        <v>7.8093812375249501</v>
      </c>
    </row>
    <row r="18" spans="1:10" s="110" customFormat="1" ht="12" customHeight="1" x14ac:dyDescent="0.2">
      <c r="A18" s="120"/>
      <c r="B18" s="121" t="s">
        <v>111</v>
      </c>
      <c r="C18" s="113">
        <v>1.3944647451128189</v>
      </c>
      <c r="D18" s="115">
        <v>1702</v>
      </c>
      <c r="E18" s="114">
        <v>1717</v>
      </c>
      <c r="F18" s="114">
        <v>1686</v>
      </c>
      <c r="G18" s="114">
        <v>1622</v>
      </c>
      <c r="H18" s="140">
        <v>1550</v>
      </c>
      <c r="I18" s="115">
        <v>152</v>
      </c>
      <c r="J18" s="116">
        <v>9.806451612903226</v>
      </c>
    </row>
    <row r="19" spans="1:10" s="110" customFormat="1" ht="12" customHeight="1" x14ac:dyDescent="0.2">
      <c r="A19" s="120"/>
      <c r="B19" s="121" t="s">
        <v>112</v>
      </c>
      <c r="C19" s="113">
        <v>0.36377341176856148</v>
      </c>
      <c r="D19" s="115">
        <v>444</v>
      </c>
      <c r="E19" s="114">
        <v>430</v>
      </c>
      <c r="F19" s="114">
        <v>437</v>
      </c>
      <c r="G19" s="114">
        <v>391</v>
      </c>
      <c r="H19" s="140">
        <v>376</v>
      </c>
      <c r="I19" s="115">
        <v>68</v>
      </c>
      <c r="J19" s="116">
        <v>18.085106382978722</v>
      </c>
    </row>
    <row r="20" spans="1:10" s="110" customFormat="1" ht="12" customHeight="1" x14ac:dyDescent="0.2">
      <c r="A20" s="118" t="s">
        <v>113</v>
      </c>
      <c r="B20" s="119" t="s">
        <v>181</v>
      </c>
      <c r="C20" s="113">
        <v>68.710570730987925</v>
      </c>
      <c r="D20" s="115">
        <v>83864</v>
      </c>
      <c r="E20" s="114">
        <v>83913</v>
      </c>
      <c r="F20" s="114">
        <v>85005</v>
      </c>
      <c r="G20" s="114">
        <v>82771</v>
      </c>
      <c r="H20" s="140">
        <v>82745</v>
      </c>
      <c r="I20" s="115">
        <v>1119</v>
      </c>
      <c r="J20" s="116">
        <v>1.3523475738715329</v>
      </c>
    </row>
    <row r="21" spans="1:10" s="110" customFormat="1" ht="12" customHeight="1" x14ac:dyDescent="0.2">
      <c r="A21" s="118"/>
      <c r="B21" s="119" t="s">
        <v>182</v>
      </c>
      <c r="C21" s="113">
        <v>31.289429269012075</v>
      </c>
      <c r="D21" s="115">
        <v>38190</v>
      </c>
      <c r="E21" s="114">
        <v>38107</v>
      </c>
      <c r="F21" s="114">
        <v>38141</v>
      </c>
      <c r="G21" s="114">
        <v>37773</v>
      </c>
      <c r="H21" s="140">
        <v>37114</v>
      </c>
      <c r="I21" s="115">
        <v>1076</v>
      </c>
      <c r="J21" s="116">
        <v>2.8991755132833972</v>
      </c>
    </row>
    <row r="22" spans="1:10" s="110" customFormat="1" ht="12" customHeight="1" x14ac:dyDescent="0.2">
      <c r="A22" s="118" t="s">
        <v>113</v>
      </c>
      <c r="B22" s="119" t="s">
        <v>116</v>
      </c>
      <c r="C22" s="113">
        <v>94.430334114408382</v>
      </c>
      <c r="D22" s="115">
        <v>115256</v>
      </c>
      <c r="E22" s="114">
        <v>115432</v>
      </c>
      <c r="F22" s="114">
        <v>116472</v>
      </c>
      <c r="G22" s="114">
        <v>114054</v>
      </c>
      <c r="H22" s="140">
        <v>113668</v>
      </c>
      <c r="I22" s="115">
        <v>1588</v>
      </c>
      <c r="J22" s="116">
        <v>1.3970510609846218</v>
      </c>
    </row>
    <row r="23" spans="1:10" s="110" customFormat="1" ht="12" customHeight="1" x14ac:dyDescent="0.2">
      <c r="A23" s="118"/>
      <c r="B23" s="119" t="s">
        <v>117</v>
      </c>
      <c r="C23" s="113">
        <v>5.5401707440968755</v>
      </c>
      <c r="D23" s="115">
        <v>6762</v>
      </c>
      <c r="E23" s="114">
        <v>6558</v>
      </c>
      <c r="F23" s="114">
        <v>6646</v>
      </c>
      <c r="G23" s="114">
        <v>6464</v>
      </c>
      <c r="H23" s="140">
        <v>6159</v>
      </c>
      <c r="I23" s="115">
        <v>603</v>
      </c>
      <c r="J23" s="116">
        <v>9.7905504140282513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131716</v>
      </c>
      <c r="E64" s="236">
        <v>132224</v>
      </c>
      <c r="F64" s="236">
        <v>132701</v>
      </c>
      <c r="G64" s="236">
        <v>130070</v>
      </c>
      <c r="H64" s="140">
        <v>129582</v>
      </c>
      <c r="I64" s="115">
        <v>2134</v>
      </c>
      <c r="J64" s="116">
        <v>1.6468336651695452</v>
      </c>
    </row>
    <row r="65" spans="1:12" s="110" customFormat="1" ht="12" customHeight="1" x14ac:dyDescent="0.2">
      <c r="A65" s="118" t="s">
        <v>105</v>
      </c>
      <c r="B65" s="119" t="s">
        <v>106</v>
      </c>
      <c r="C65" s="113">
        <v>52.004312308299674</v>
      </c>
      <c r="D65" s="235">
        <v>68498</v>
      </c>
      <c r="E65" s="236">
        <v>68832</v>
      </c>
      <c r="F65" s="236">
        <v>69219</v>
      </c>
      <c r="G65" s="236">
        <v>67770</v>
      </c>
      <c r="H65" s="140">
        <v>67480</v>
      </c>
      <c r="I65" s="115">
        <v>1018</v>
      </c>
      <c r="J65" s="116">
        <v>1.5085951393005335</v>
      </c>
    </row>
    <row r="66" spans="1:12" s="110" customFormat="1" ht="12" customHeight="1" x14ac:dyDescent="0.2">
      <c r="A66" s="118"/>
      <c r="B66" s="119" t="s">
        <v>107</v>
      </c>
      <c r="C66" s="113">
        <v>47.995687691700326</v>
      </c>
      <c r="D66" s="235">
        <v>63218</v>
      </c>
      <c r="E66" s="236">
        <v>63392</v>
      </c>
      <c r="F66" s="236">
        <v>63482</v>
      </c>
      <c r="G66" s="236">
        <v>62300</v>
      </c>
      <c r="H66" s="140">
        <v>62102</v>
      </c>
      <c r="I66" s="115">
        <v>1116</v>
      </c>
      <c r="J66" s="116">
        <v>1.7970435734758945</v>
      </c>
    </row>
    <row r="67" spans="1:12" s="110" customFormat="1" ht="12" customHeight="1" x14ac:dyDescent="0.2">
      <c r="A67" s="118" t="s">
        <v>105</v>
      </c>
      <c r="B67" s="121" t="s">
        <v>108</v>
      </c>
      <c r="C67" s="113">
        <v>10.608430259042182</v>
      </c>
      <c r="D67" s="235">
        <v>13973</v>
      </c>
      <c r="E67" s="236">
        <v>14427</v>
      </c>
      <c r="F67" s="236">
        <v>14804</v>
      </c>
      <c r="G67" s="236">
        <v>13054</v>
      </c>
      <c r="H67" s="140">
        <v>13484</v>
      </c>
      <c r="I67" s="115">
        <v>489</v>
      </c>
      <c r="J67" s="116">
        <v>3.6265203203797092</v>
      </c>
    </row>
    <row r="68" spans="1:12" s="110" customFormat="1" ht="12" customHeight="1" x14ac:dyDescent="0.2">
      <c r="A68" s="118"/>
      <c r="B68" s="121" t="s">
        <v>109</v>
      </c>
      <c r="C68" s="113">
        <v>66.005648516505204</v>
      </c>
      <c r="D68" s="235">
        <v>86940</v>
      </c>
      <c r="E68" s="236">
        <v>87366</v>
      </c>
      <c r="F68" s="236">
        <v>87816</v>
      </c>
      <c r="G68" s="236">
        <v>87511</v>
      </c>
      <c r="H68" s="140">
        <v>87325</v>
      </c>
      <c r="I68" s="115">
        <v>-385</v>
      </c>
      <c r="J68" s="116">
        <v>-0.4408817635270541</v>
      </c>
    </row>
    <row r="69" spans="1:12" s="110" customFormat="1" ht="12" customHeight="1" x14ac:dyDescent="0.2">
      <c r="A69" s="118"/>
      <c r="B69" s="121" t="s">
        <v>110</v>
      </c>
      <c r="C69" s="113">
        <v>21.994290746758178</v>
      </c>
      <c r="D69" s="235">
        <v>28970</v>
      </c>
      <c r="E69" s="236">
        <v>28589</v>
      </c>
      <c r="F69" s="236">
        <v>28260</v>
      </c>
      <c r="G69" s="236">
        <v>27751</v>
      </c>
      <c r="H69" s="140">
        <v>27095</v>
      </c>
      <c r="I69" s="115">
        <v>1875</v>
      </c>
      <c r="J69" s="116">
        <v>6.9200959586639605</v>
      </c>
    </row>
    <row r="70" spans="1:12" s="110" customFormat="1" ht="12" customHeight="1" x14ac:dyDescent="0.2">
      <c r="A70" s="120"/>
      <c r="B70" s="121" t="s">
        <v>111</v>
      </c>
      <c r="C70" s="113">
        <v>1.3916304776944335</v>
      </c>
      <c r="D70" s="235">
        <v>1833</v>
      </c>
      <c r="E70" s="236">
        <v>1842</v>
      </c>
      <c r="F70" s="236">
        <v>1821</v>
      </c>
      <c r="G70" s="236">
        <v>1754</v>
      </c>
      <c r="H70" s="140">
        <v>1678</v>
      </c>
      <c r="I70" s="115">
        <v>155</v>
      </c>
      <c r="J70" s="116">
        <v>9.2371871275327777</v>
      </c>
    </row>
    <row r="71" spans="1:12" s="110" customFormat="1" ht="12" customHeight="1" x14ac:dyDescent="0.2">
      <c r="A71" s="120"/>
      <c r="B71" s="121" t="s">
        <v>112</v>
      </c>
      <c r="C71" s="113">
        <v>0.38264144067539252</v>
      </c>
      <c r="D71" s="235">
        <v>504</v>
      </c>
      <c r="E71" s="236">
        <v>507</v>
      </c>
      <c r="F71" s="236">
        <v>533</v>
      </c>
      <c r="G71" s="236">
        <v>448</v>
      </c>
      <c r="H71" s="140">
        <v>409</v>
      </c>
      <c r="I71" s="115">
        <v>95</v>
      </c>
      <c r="J71" s="116">
        <v>23.227383863080686</v>
      </c>
    </row>
    <row r="72" spans="1:12" s="110" customFormat="1" ht="12" customHeight="1" x14ac:dyDescent="0.2">
      <c r="A72" s="118" t="s">
        <v>113</v>
      </c>
      <c r="B72" s="119" t="s">
        <v>181</v>
      </c>
      <c r="C72" s="113">
        <v>67.757903367852052</v>
      </c>
      <c r="D72" s="235">
        <v>89248</v>
      </c>
      <c r="E72" s="236">
        <v>89731</v>
      </c>
      <c r="F72" s="236">
        <v>90435</v>
      </c>
      <c r="G72" s="236">
        <v>88192</v>
      </c>
      <c r="H72" s="140">
        <v>88319</v>
      </c>
      <c r="I72" s="115">
        <v>929</v>
      </c>
      <c r="J72" s="116">
        <v>1.0518687938042777</v>
      </c>
    </row>
    <row r="73" spans="1:12" s="110" customFormat="1" ht="12" customHeight="1" x14ac:dyDescent="0.2">
      <c r="A73" s="118"/>
      <c r="B73" s="119" t="s">
        <v>182</v>
      </c>
      <c r="C73" s="113">
        <v>32.242096632147955</v>
      </c>
      <c r="D73" s="115">
        <v>42468</v>
      </c>
      <c r="E73" s="114">
        <v>42493</v>
      </c>
      <c r="F73" s="114">
        <v>42266</v>
      </c>
      <c r="G73" s="114">
        <v>41878</v>
      </c>
      <c r="H73" s="140">
        <v>41263</v>
      </c>
      <c r="I73" s="115">
        <v>1205</v>
      </c>
      <c r="J73" s="116">
        <v>2.9202917868308171</v>
      </c>
    </row>
    <row r="74" spans="1:12" s="110" customFormat="1" ht="12" customHeight="1" x14ac:dyDescent="0.2">
      <c r="A74" s="118" t="s">
        <v>113</v>
      </c>
      <c r="B74" s="119" t="s">
        <v>116</v>
      </c>
      <c r="C74" s="113">
        <v>94.862431291566708</v>
      </c>
      <c r="D74" s="115">
        <v>124949</v>
      </c>
      <c r="E74" s="114">
        <v>125560</v>
      </c>
      <c r="F74" s="114">
        <v>126187</v>
      </c>
      <c r="G74" s="114">
        <v>123732</v>
      </c>
      <c r="H74" s="140">
        <v>123542</v>
      </c>
      <c r="I74" s="115">
        <v>1407</v>
      </c>
      <c r="J74" s="116">
        <v>1.1388839423030224</v>
      </c>
    </row>
    <row r="75" spans="1:12" s="110" customFormat="1" ht="12" customHeight="1" x14ac:dyDescent="0.2">
      <c r="A75" s="142"/>
      <c r="B75" s="124" t="s">
        <v>117</v>
      </c>
      <c r="C75" s="125">
        <v>5.1064411309180358</v>
      </c>
      <c r="D75" s="143">
        <v>6726</v>
      </c>
      <c r="E75" s="144">
        <v>6630</v>
      </c>
      <c r="F75" s="144">
        <v>6482</v>
      </c>
      <c r="G75" s="144">
        <v>6302</v>
      </c>
      <c r="H75" s="145">
        <v>6005</v>
      </c>
      <c r="I75" s="143">
        <v>721</v>
      </c>
      <c r="J75" s="146">
        <v>12.006661115736886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122054</v>
      </c>
      <c r="G11" s="114">
        <v>122020</v>
      </c>
      <c r="H11" s="114">
        <v>123146</v>
      </c>
      <c r="I11" s="114">
        <v>120544</v>
      </c>
      <c r="J11" s="140">
        <v>119859</v>
      </c>
      <c r="K11" s="114">
        <v>2195</v>
      </c>
      <c r="L11" s="116">
        <v>1.8313184658640569</v>
      </c>
    </row>
    <row r="12" spans="1:17" s="110" customFormat="1" ht="24.95" customHeight="1" x14ac:dyDescent="0.2">
      <c r="A12" s="604" t="s">
        <v>185</v>
      </c>
      <c r="B12" s="605"/>
      <c r="C12" s="605"/>
      <c r="D12" s="606"/>
      <c r="E12" s="113">
        <v>53.821259442541823</v>
      </c>
      <c r="F12" s="115">
        <v>65691</v>
      </c>
      <c r="G12" s="114">
        <v>65784</v>
      </c>
      <c r="H12" s="114">
        <v>66700</v>
      </c>
      <c r="I12" s="114">
        <v>65329</v>
      </c>
      <c r="J12" s="140">
        <v>64865</v>
      </c>
      <c r="K12" s="114">
        <v>826</v>
      </c>
      <c r="L12" s="116">
        <v>1.2734140137208048</v>
      </c>
    </row>
    <row r="13" spans="1:17" s="110" customFormat="1" ht="15" customHeight="1" x14ac:dyDescent="0.2">
      <c r="A13" s="120"/>
      <c r="B13" s="612" t="s">
        <v>107</v>
      </c>
      <c r="C13" s="612"/>
      <c r="E13" s="113">
        <v>46.178740557458177</v>
      </c>
      <c r="F13" s="115">
        <v>56363</v>
      </c>
      <c r="G13" s="114">
        <v>56236</v>
      </c>
      <c r="H13" s="114">
        <v>56446</v>
      </c>
      <c r="I13" s="114">
        <v>55215</v>
      </c>
      <c r="J13" s="140">
        <v>54994</v>
      </c>
      <c r="K13" s="114">
        <v>1369</v>
      </c>
      <c r="L13" s="116">
        <v>2.4893624759064625</v>
      </c>
    </row>
    <row r="14" spans="1:17" s="110" customFormat="1" ht="24.95" customHeight="1" x14ac:dyDescent="0.2">
      <c r="A14" s="604" t="s">
        <v>186</v>
      </c>
      <c r="B14" s="605"/>
      <c r="C14" s="605"/>
      <c r="D14" s="606"/>
      <c r="E14" s="113">
        <v>10.98939813525161</v>
      </c>
      <c r="F14" s="115">
        <v>13413</v>
      </c>
      <c r="G14" s="114">
        <v>13745</v>
      </c>
      <c r="H14" s="114">
        <v>14117</v>
      </c>
      <c r="I14" s="114">
        <v>12665</v>
      </c>
      <c r="J14" s="140">
        <v>13049</v>
      </c>
      <c r="K14" s="114">
        <v>364</v>
      </c>
      <c r="L14" s="116">
        <v>2.7894857843512915</v>
      </c>
    </row>
    <row r="15" spans="1:17" s="110" customFormat="1" ht="15" customHeight="1" x14ac:dyDescent="0.2">
      <c r="A15" s="120"/>
      <c r="B15" s="119"/>
      <c r="C15" s="258" t="s">
        <v>106</v>
      </c>
      <c r="E15" s="113">
        <v>58.898083948408264</v>
      </c>
      <c r="F15" s="115">
        <v>7900</v>
      </c>
      <c r="G15" s="114">
        <v>8101</v>
      </c>
      <c r="H15" s="114">
        <v>8390</v>
      </c>
      <c r="I15" s="114">
        <v>7436</v>
      </c>
      <c r="J15" s="140">
        <v>7638</v>
      </c>
      <c r="K15" s="114">
        <v>262</v>
      </c>
      <c r="L15" s="116">
        <v>3.4302173343807278</v>
      </c>
    </row>
    <row r="16" spans="1:17" s="110" customFormat="1" ht="15" customHeight="1" x14ac:dyDescent="0.2">
      <c r="A16" s="120"/>
      <c r="B16" s="119"/>
      <c r="C16" s="258" t="s">
        <v>107</v>
      </c>
      <c r="E16" s="113">
        <v>41.101916051591736</v>
      </c>
      <c r="F16" s="115">
        <v>5513</v>
      </c>
      <c r="G16" s="114">
        <v>5644</v>
      </c>
      <c r="H16" s="114">
        <v>5727</v>
      </c>
      <c r="I16" s="114">
        <v>5229</v>
      </c>
      <c r="J16" s="140">
        <v>5411</v>
      </c>
      <c r="K16" s="114">
        <v>102</v>
      </c>
      <c r="L16" s="116">
        <v>1.8850489743115875</v>
      </c>
    </row>
    <row r="17" spans="1:12" s="110" customFormat="1" ht="15" customHeight="1" x14ac:dyDescent="0.2">
      <c r="A17" s="120"/>
      <c r="B17" s="121" t="s">
        <v>109</v>
      </c>
      <c r="C17" s="258"/>
      <c r="E17" s="113">
        <v>66.374719386501056</v>
      </c>
      <c r="F17" s="115">
        <v>81013</v>
      </c>
      <c r="G17" s="114">
        <v>81001</v>
      </c>
      <c r="H17" s="114">
        <v>82058</v>
      </c>
      <c r="I17" s="114">
        <v>81621</v>
      </c>
      <c r="J17" s="140">
        <v>81212</v>
      </c>
      <c r="K17" s="114">
        <v>-199</v>
      </c>
      <c r="L17" s="116">
        <v>-0.24503767916071517</v>
      </c>
    </row>
    <row r="18" spans="1:12" s="110" customFormat="1" ht="15" customHeight="1" x14ac:dyDescent="0.2">
      <c r="A18" s="120"/>
      <c r="B18" s="119"/>
      <c r="C18" s="258" t="s">
        <v>106</v>
      </c>
      <c r="E18" s="113">
        <v>53.345759322577855</v>
      </c>
      <c r="F18" s="115">
        <v>43217</v>
      </c>
      <c r="G18" s="114">
        <v>43251</v>
      </c>
      <c r="H18" s="114">
        <v>43991</v>
      </c>
      <c r="I18" s="114">
        <v>43980</v>
      </c>
      <c r="J18" s="140">
        <v>43634</v>
      </c>
      <c r="K18" s="114">
        <v>-417</v>
      </c>
      <c r="L18" s="116">
        <v>-0.95567676582481553</v>
      </c>
    </row>
    <row r="19" spans="1:12" s="110" customFormat="1" ht="15" customHeight="1" x14ac:dyDescent="0.2">
      <c r="A19" s="120"/>
      <c r="B19" s="119"/>
      <c r="C19" s="258" t="s">
        <v>107</v>
      </c>
      <c r="E19" s="113">
        <v>46.654240677422145</v>
      </c>
      <c r="F19" s="115">
        <v>37796</v>
      </c>
      <c r="G19" s="114">
        <v>37750</v>
      </c>
      <c r="H19" s="114">
        <v>38067</v>
      </c>
      <c r="I19" s="114">
        <v>37641</v>
      </c>
      <c r="J19" s="140">
        <v>37578</v>
      </c>
      <c r="K19" s="114">
        <v>218</v>
      </c>
      <c r="L19" s="116">
        <v>0.58012666986002448</v>
      </c>
    </row>
    <row r="20" spans="1:12" s="110" customFormat="1" ht="15" customHeight="1" x14ac:dyDescent="0.2">
      <c r="A20" s="120"/>
      <c r="B20" s="121" t="s">
        <v>110</v>
      </c>
      <c r="C20" s="258"/>
      <c r="E20" s="113">
        <v>21.241417733134515</v>
      </c>
      <c r="F20" s="115">
        <v>25926</v>
      </c>
      <c r="G20" s="114">
        <v>25557</v>
      </c>
      <c r="H20" s="114">
        <v>25285</v>
      </c>
      <c r="I20" s="114">
        <v>24636</v>
      </c>
      <c r="J20" s="140">
        <v>24048</v>
      </c>
      <c r="K20" s="114">
        <v>1878</v>
      </c>
      <c r="L20" s="116">
        <v>7.8093812375249501</v>
      </c>
    </row>
    <row r="21" spans="1:12" s="110" customFormat="1" ht="15" customHeight="1" x14ac:dyDescent="0.2">
      <c r="A21" s="120"/>
      <c r="B21" s="119"/>
      <c r="C21" s="258" t="s">
        <v>106</v>
      </c>
      <c r="E21" s="113">
        <v>51.832137622463932</v>
      </c>
      <c r="F21" s="115">
        <v>13438</v>
      </c>
      <c r="G21" s="114">
        <v>13286</v>
      </c>
      <c r="H21" s="114">
        <v>13188</v>
      </c>
      <c r="I21" s="114">
        <v>12823</v>
      </c>
      <c r="J21" s="140">
        <v>12549</v>
      </c>
      <c r="K21" s="114">
        <v>889</v>
      </c>
      <c r="L21" s="116">
        <v>7.0842298191090922</v>
      </c>
    </row>
    <row r="22" spans="1:12" s="110" customFormat="1" ht="15" customHeight="1" x14ac:dyDescent="0.2">
      <c r="A22" s="120"/>
      <c r="B22" s="119"/>
      <c r="C22" s="258" t="s">
        <v>107</v>
      </c>
      <c r="E22" s="113">
        <v>48.167862377536068</v>
      </c>
      <c r="F22" s="115">
        <v>12488</v>
      </c>
      <c r="G22" s="114">
        <v>12271</v>
      </c>
      <c r="H22" s="114">
        <v>12097</v>
      </c>
      <c r="I22" s="114">
        <v>11813</v>
      </c>
      <c r="J22" s="140">
        <v>11499</v>
      </c>
      <c r="K22" s="114">
        <v>989</v>
      </c>
      <c r="L22" s="116">
        <v>8.6007478911209674</v>
      </c>
    </row>
    <row r="23" spans="1:12" s="110" customFormat="1" ht="15" customHeight="1" x14ac:dyDescent="0.2">
      <c r="A23" s="120"/>
      <c r="B23" s="121" t="s">
        <v>111</v>
      </c>
      <c r="C23" s="258"/>
      <c r="E23" s="113">
        <v>1.3944647451128189</v>
      </c>
      <c r="F23" s="115">
        <v>1702</v>
      </c>
      <c r="G23" s="114">
        <v>1717</v>
      </c>
      <c r="H23" s="114">
        <v>1686</v>
      </c>
      <c r="I23" s="114">
        <v>1622</v>
      </c>
      <c r="J23" s="140">
        <v>1550</v>
      </c>
      <c r="K23" s="114">
        <v>152</v>
      </c>
      <c r="L23" s="116">
        <v>9.806451612903226</v>
      </c>
    </row>
    <row r="24" spans="1:12" s="110" customFormat="1" ht="15" customHeight="1" x14ac:dyDescent="0.2">
      <c r="A24" s="120"/>
      <c r="B24" s="119"/>
      <c r="C24" s="258" t="s">
        <v>106</v>
      </c>
      <c r="E24" s="113">
        <v>66.745005875440654</v>
      </c>
      <c r="F24" s="115">
        <v>1136</v>
      </c>
      <c r="G24" s="114">
        <v>1146</v>
      </c>
      <c r="H24" s="114">
        <v>1131</v>
      </c>
      <c r="I24" s="114">
        <v>1090</v>
      </c>
      <c r="J24" s="140">
        <v>1044</v>
      </c>
      <c r="K24" s="114">
        <v>92</v>
      </c>
      <c r="L24" s="116">
        <v>8.8122605363984672</v>
      </c>
    </row>
    <row r="25" spans="1:12" s="110" customFormat="1" ht="15" customHeight="1" x14ac:dyDescent="0.2">
      <c r="A25" s="120"/>
      <c r="B25" s="119"/>
      <c r="C25" s="258" t="s">
        <v>107</v>
      </c>
      <c r="E25" s="113">
        <v>33.254994124559339</v>
      </c>
      <c r="F25" s="115">
        <v>566</v>
      </c>
      <c r="G25" s="114">
        <v>571</v>
      </c>
      <c r="H25" s="114">
        <v>555</v>
      </c>
      <c r="I25" s="114">
        <v>532</v>
      </c>
      <c r="J25" s="140">
        <v>506</v>
      </c>
      <c r="K25" s="114">
        <v>60</v>
      </c>
      <c r="L25" s="116">
        <v>11.857707509881424</v>
      </c>
    </row>
    <row r="26" spans="1:12" s="110" customFormat="1" ht="15" customHeight="1" x14ac:dyDescent="0.2">
      <c r="A26" s="120"/>
      <c r="C26" s="121" t="s">
        <v>187</v>
      </c>
      <c r="D26" s="110" t="s">
        <v>188</v>
      </c>
      <c r="E26" s="113">
        <v>0.36377341176856148</v>
      </c>
      <c r="F26" s="115">
        <v>444</v>
      </c>
      <c r="G26" s="114">
        <v>430</v>
      </c>
      <c r="H26" s="114">
        <v>437</v>
      </c>
      <c r="I26" s="114">
        <v>391</v>
      </c>
      <c r="J26" s="140">
        <v>376</v>
      </c>
      <c r="K26" s="114">
        <v>68</v>
      </c>
      <c r="L26" s="116">
        <v>18.085106382978722</v>
      </c>
    </row>
    <row r="27" spans="1:12" s="110" customFormat="1" ht="15" customHeight="1" x14ac:dyDescent="0.2">
      <c r="A27" s="120"/>
      <c r="B27" s="119"/>
      <c r="D27" s="259" t="s">
        <v>106</v>
      </c>
      <c r="E27" s="113">
        <v>53.828828828828826</v>
      </c>
      <c r="F27" s="115">
        <v>239</v>
      </c>
      <c r="G27" s="114">
        <v>227</v>
      </c>
      <c r="H27" s="114">
        <v>218</v>
      </c>
      <c r="I27" s="114">
        <v>206</v>
      </c>
      <c r="J27" s="140">
        <v>193</v>
      </c>
      <c r="K27" s="114">
        <v>46</v>
      </c>
      <c r="L27" s="116">
        <v>23.834196891191709</v>
      </c>
    </row>
    <row r="28" spans="1:12" s="110" customFormat="1" ht="15" customHeight="1" x14ac:dyDescent="0.2">
      <c r="A28" s="120"/>
      <c r="B28" s="119"/>
      <c r="D28" s="259" t="s">
        <v>107</v>
      </c>
      <c r="E28" s="113">
        <v>46.171171171171174</v>
      </c>
      <c r="F28" s="115">
        <v>205</v>
      </c>
      <c r="G28" s="114">
        <v>203</v>
      </c>
      <c r="H28" s="114">
        <v>219</v>
      </c>
      <c r="I28" s="114">
        <v>185</v>
      </c>
      <c r="J28" s="140">
        <v>183</v>
      </c>
      <c r="K28" s="114">
        <v>22</v>
      </c>
      <c r="L28" s="116">
        <v>12.021857923497267</v>
      </c>
    </row>
    <row r="29" spans="1:12" s="110" customFormat="1" ht="24.95" customHeight="1" x14ac:dyDescent="0.2">
      <c r="A29" s="604" t="s">
        <v>189</v>
      </c>
      <c r="B29" s="605"/>
      <c r="C29" s="605"/>
      <c r="D29" s="606"/>
      <c r="E29" s="113">
        <v>94.430334114408382</v>
      </c>
      <c r="F29" s="115">
        <v>115256</v>
      </c>
      <c r="G29" s="114">
        <v>115432</v>
      </c>
      <c r="H29" s="114">
        <v>116472</v>
      </c>
      <c r="I29" s="114">
        <v>114054</v>
      </c>
      <c r="J29" s="140">
        <v>113668</v>
      </c>
      <c r="K29" s="114">
        <v>1588</v>
      </c>
      <c r="L29" s="116">
        <v>1.3970510609846218</v>
      </c>
    </row>
    <row r="30" spans="1:12" s="110" customFormat="1" ht="15" customHeight="1" x14ac:dyDescent="0.2">
      <c r="A30" s="120"/>
      <c r="B30" s="119"/>
      <c r="C30" s="258" t="s">
        <v>106</v>
      </c>
      <c r="E30" s="113">
        <v>52.935205108627748</v>
      </c>
      <c r="F30" s="115">
        <v>61011</v>
      </c>
      <c r="G30" s="114">
        <v>61259</v>
      </c>
      <c r="H30" s="114">
        <v>62073</v>
      </c>
      <c r="I30" s="114">
        <v>60801</v>
      </c>
      <c r="J30" s="140">
        <v>60577</v>
      </c>
      <c r="K30" s="114">
        <v>434</v>
      </c>
      <c r="L30" s="116">
        <v>0.71644353467487665</v>
      </c>
    </row>
    <row r="31" spans="1:12" s="110" customFormat="1" ht="15" customHeight="1" x14ac:dyDescent="0.2">
      <c r="A31" s="120"/>
      <c r="B31" s="119"/>
      <c r="C31" s="258" t="s">
        <v>107</v>
      </c>
      <c r="E31" s="113">
        <v>47.064794891372252</v>
      </c>
      <c r="F31" s="115">
        <v>54245</v>
      </c>
      <c r="G31" s="114">
        <v>54173</v>
      </c>
      <c r="H31" s="114">
        <v>54399</v>
      </c>
      <c r="I31" s="114">
        <v>53253</v>
      </c>
      <c r="J31" s="140">
        <v>53091</v>
      </c>
      <c r="K31" s="114">
        <v>1154</v>
      </c>
      <c r="L31" s="116">
        <v>2.173626415023262</v>
      </c>
    </row>
    <row r="32" spans="1:12" s="110" customFormat="1" ht="15" customHeight="1" x14ac:dyDescent="0.2">
      <c r="A32" s="120"/>
      <c r="B32" s="119" t="s">
        <v>117</v>
      </c>
      <c r="C32" s="258"/>
      <c r="E32" s="113">
        <v>5.5401707440968755</v>
      </c>
      <c r="F32" s="115">
        <v>6762</v>
      </c>
      <c r="G32" s="114">
        <v>6558</v>
      </c>
      <c r="H32" s="114">
        <v>6646</v>
      </c>
      <c r="I32" s="114">
        <v>6464</v>
      </c>
      <c r="J32" s="140">
        <v>6159</v>
      </c>
      <c r="K32" s="114">
        <v>603</v>
      </c>
      <c r="L32" s="116">
        <v>9.7905504140282513</v>
      </c>
    </row>
    <row r="33" spans="1:12" s="110" customFormat="1" ht="15" customHeight="1" x14ac:dyDescent="0.2">
      <c r="A33" s="120"/>
      <c r="B33" s="119"/>
      <c r="C33" s="258" t="s">
        <v>106</v>
      </c>
      <c r="E33" s="113">
        <v>68.899733806566104</v>
      </c>
      <c r="F33" s="115">
        <v>4659</v>
      </c>
      <c r="G33" s="114">
        <v>4509</v>
      </c>
      <c r="H33" s="114">
        <v>4611</v>
      </c>
      <c r="I33" s="114">
        <v>4513</v>
      </c>
      <c r="J33" s="140">
        <v>4269</v>
      </c>
      <c r="K33" s="114">
        <v>390</v>
      </c>
      <c r="L33" s="116">
        <v>9.1356289529163739</v>
      </c>
    </row>
    <row r="34" spans="1:12" s="110" customFormat="1" ht="15" customHeight="1" x14ac:dyDescent="0.2">
      <c r="A34" s="120"/>
      <c r="B34" s="119"/>
      <c r="C34" s="258" t="s">
        <v>107</v>
      </c>
      <c r="E34" s="113">
        <v>31.100266193433896</v>
      </c>
      <c r="F34" s="115">
        <v>2103</v>
      </c>
      <c r="G34" s="114">
        <v>2049</v>
      </c>
      <c r="H34" s="114">
        <v>2035</v>
      </c>
      <c r="I34" s="114">
        <v>1951</v>
      </c>
      <c r="J34" s="140">
        <v>1890</v>
      </c>
      <c r="K34" s="114">
        <v>213</v>
      </c>
      <c r="L34" s="116">
        <v>11.269841269841271</v>
      </c>
    </row>
    <row r="35" spans="1:12" s="110" customFormat="1" ht="24.95" customHeight="1" x14ac:dyDescent="0.2">
      <c r="A35" s="604" t="s">
        <v>190</v>
      </c>
      <c r="B35" s="605"/>
      <c r="C35" s="605"/>
      <c r="D35" s="606"/>
      <c r="E35" s="113">
        <v>68.710570730987925</v>
      </c>
      <c r="F35" s="115">
        <v>83864</v>
      </c>
      <c r="G35" s="114">
        <v>83913</v>
      </c>
      <c r="H35" s="114">
        <v>85005</v>
      </c>
      <c r="I35" s="114">
        <v>82771</v>
      </c>
      <c r="J35" s="140">
        <v>82745</v>
      </c>
      <c r="K35" s="114">
        <v>1119</v>
      </c>
      <c r="L35" s="116">
        <v>1.3523475738715329</v>
      </c>
    </row>
    <row r="36" spans="1:12" s="110" customFormat="1" ht="15" customHeight="1" x14ac:dyDescent="0.2">
      <c r="A36" s="120"/>
      <c r="B36" s="119"/>
      <c r="C36" s="258" t="s">
        <v>106</v>
      </c>
      <c r="E36" s="113">
        <v>69.253791853477054</v>
      </c>
      <c r="F36" s="115">
        <v>58079</v>
      </c>
      <c r="G36" s="114">
        <v>58223</v>
      </c>
      <c r="H36" s="114">
        <v>59084</v>
      </c>
      <c r="I36" s="114">
        <v>57692</v>
      </c>
      <c r="J36" s="140">
        <v>57487</v>
      </c>
      <c r="K36" s="114">
        <v>592</v>
      </c>
      <c r="L36" s="116">
        <v>1.029798041296293</v>
      </c>
    </row>
    <row r="37" spans="1:12" s="110" customFormat="1" ht="15" customHeight="1" x14ac:dyDescent="0.2">
      <c r="A37" s="120"/>
      <c r="B37" s="119"/>
      <c r="C37" s="258" t="s">
        <v>107</v>
      </c>
      <c r="E37" s="113">
        <v>30.746208146522942</v>
      </c>
      <c r="F37" s="115">
        <v>25785</v>
      </c>
      <c r="G37" s="114">
        <v>25690</v>
      </c>
      <c r="H37" s="114">
        <v>25921</v>
      </c>
      <c r="I37" s="114">
        <v>25079</v>
      </c>
      <c r="J37" s="140">
        <v>25258</v>
      </c>
      <c r="K37" s="114">
        <v>527</v>
      </c>
      <c r="L37" s="116">
        <v>2.0864676538126532</v>
      </c>
    </row>
    <row r="38" spans="1:12" s="110" customFormat="1" ht="15" customHeight="1" x14ac:dyDescent="0.2">
      <c r="A38" s="120"/>
      <c r="B38" s="119" t="s">
        <v>182</v>
      </c>
      <c r="C38" s="258"/>
      <c r="E38" s="113">
        <v>31.289429269012075</v>
      </c>
      <c r="F38" s="115">
        <v>38190</v>
      </c>
      <c r="G38" s="114">
        <v>38107</v>
      </c>
      <c r="H38" s="114">
        <v>38141</v>
      </c>
      <c r="I38" s="114">
        <v>37773</v>
      </c>
      <c r="J38" s="140">
        <v>37114</v>
      </c>
      <c r="K38" s="114">
        <v>1076</v>
      </c>
      <c r="L38" s="116">
        <v>2.8991755132833972</v>
      </c>
    </row>
    <row r="39" spans="1:12" s="110" customFormat="1" ht="15" customHeight="1" x14ac:dyDescent="0.2">
      <c r="A39" s="120"/>
      <c r="B39" s="119"/>
      <c r="C39" s="258" t="s">
        <v>106</v>
      </c>
      <c r="E39" s="113">
        <v>19.931919350615345</v>
      </c>
      <c r="F39" s="115">
        <v>7612</v>
      </c>
      <c r="G39" s="114">
        <v>7561</v>
      </c>
      <c r="H39" s="114">
        <v>7616</v>
      </c>
      <c r="I39" s="114">
        <v>7637</v>
      </c>
      <c r="J39" s="140">
        <v>7378</v>
      </c>
      <c r="K39" s="114">
        <v>234</v>
      </c>
      <c r="L39" s="116">
        <v>3.171591217132014</v>
      </c>
    </row>
    <row r="40" spans="1:12" s="110" customFormat="1" ht="15" customHeight="1" x14ac:dyDescent="0.2">
      <c r="A40" s="120"/>
      <c r="B40" s="119"/>
      <c r="C40" s="258" t="s">
        <v>107</v>
      </c>
      <c r="E40" s="113">
        <v>80.068080649384655</v>
      </c>
      <c r="F40" s="115">
        <v>30578</v>
      </c>
      <c r="G40" s="114">
        <v>30546</v>
      </c>
      <c r="H40" s="114">
        <v>30525</v>
      </c>
      <c r="I40" s="114">
        <v>30136</v>
      </c>
      <c r="J40" s="140">
        <v>29736</v>
      </c>
      <c r="K40" s="114">
        <v>842</v>
      </c>
      <c r="L40" s="116">
        <v>2.8315846112456282</v>
      </c>
    </row>
    <row r="41" spans="1:12" s="110" customFormat="1" ht="24.75" customHeight="1" x14ac:dyDescent="0.2">
      <c r="A41" s="604" t="s">
        <v>519</v>
      </c>
      <c r="B41" s="605"/>
      <c r="C41" s="605"/>
      <c r="D41" s="606"/>
      <c r="E41" s="113">
        <v>5.3369819915774981</v>
      </c>
      <c r="F41" s="115">
        <v>6514</v>
      </c>
      <c r="G41" s="114">
        <v>7147</v>
      </c>
      <c r="H41" s="114">
        <v>7245</v>
      </c>
      <c r="I41" s="114">
        <v>5612</v>
      </c>
      <c r="J41" s="140">
        <v>6378</v>
      </c>
      <c r="K41" s="114">
        <v>136</v>
      </c>
      <c r="L41" s="116">
        <v>2.1323298839761682</v>
      </c>
    </row>
    <row r="42" spans="1:12" s="110" customFormat="1" ht="15" customHeight="1" x14ac:dyDescent="0.2">
      <c r="A42" s="120"/>
      <c r="B42" s="119"/>
      <c r="C42" s="258" t="s">
        <v>106</v>
      </c>
      <c r="E42" s="113">
        <v>60.79214000614062</v>
      </c>
      <c r="F42" s="115">
        <v>3960</v>
      </c>
      <c r="G42" s="114">
        <v>4411</v>
      </c>
      <c r="H42" s="114">
        <v>4488</v>
      </c>
      <c r="I42" s="114">
        <v>3402</v>
      </c>
      <c r="J42" s="140">
        <v>3840</v>
      </c>
      <c r="K42" s="114">
        <v>120</v>
      </c>
      <c r="L42" s="116">
        <v>3.125</v>
      </c>
    </row>
    <row r="43" spans="1:12" s="110" customFormat="1" ht="15" customHeight="1" x14ac:dyDescent="0.2">
      <c r="A43" s="123"/>
      <c r="B43" s="124"/>
      <c r="C43" s="260" t="s">
        <v>107</v>
      </c>
      <c r="D43" s="261"/>
      <c r="E43" s="125">
        <v>39.20785999385938</v>
      </c>
      <c r="F43" s="143">
        <v>2554</v>
      </c>
      <c r="G43" s="144">
        <v>2736</v>
      </c>
      <c r="H43" s="144">
        <v>2757</v>
      </c>
      <c r="I43" s="144">
        <v>2210</v>
      </c>
      <c r="J43" s="145">
        <v>2538</v>
      </c>
      <c r="K43" s="144">
        <v>16</v>
      </c>
      <c r="L43" s="146">
        <v>0.63041765169424746</v>
      </c>
    </row>
    <row r="44" spans="1:12" s="110" customFormat="1" ht="45.75" customHeight="1" x14ac:dyDescent="0.2">
      <c r="A44" s="604" t="s">
        <v>191</v>
      </c>
      <c r="B44" s="605"/>
      <c r="C44" s="605"/>
      <c r="D44" s="606"/>
      <c r="E44" s="113">
        <v>1.8590132236551036</v>
      </c>
      <c r="F44" s="115">
        <v>2269</v>
      </c>
      <c r="G44" s="114">
        <v>2293</v>
      </c>
      <c r="H44" s="114">
        <v>2301</v>
      </c>
      <c r="I44" s="114">
        <v>2250</v>
      </c>
      <c r="J44" s="140">
        <v>2268</v>
      </c>
      <c r="K44" s="114">
        <v>1</v>
      </c>
      <c r="L44" s="116">
        <v>4.4091710758377423E-2</v>
      </c>
    </row>
    <row r="45" spans="1:12" s="110" customFormat="1" ht="15" customHeight="1" x14ac:dyDescent="0.2">
      <c r="A45" s="120"/>
      <c r="B45" s="119"/>
      <c r="C45" s="258" t="s">
        <v>106</v>
      </c>
      <c r="E45" s="113">
        <v>58.704275011018069</v>
      </c>
      <c r="F45" s="115">
        <v>1332</v>
      </c>
      <c r="G45" s="114">
        <v>1348</v>
      </c>
      <c r="H45" s="114">
        <v>1355</v>
      </c>
      <c r="I45" s="114">
        <v>1339</v>
      </c>
      <c r="J45" s="140">
        <v>1355</v>
      </c>
      <c r="K45" s="114">
        <v>-23</v>
      </c>
      <c r="L45" s="116">
        <v>-1.6974169741697418</v>
      </c>
    </row>
    <row r="46" spans="1:12" s="110" customFormat="1" ht="15" customHeight="1" x14ac:dyDescent="0.2">
      <c r="A46" s="123"/>
      <c r="B46" s="124"/>
      <c r="C46" s="260" t="s">
        <v>107</v>
      </c>
      <c r="D46" s="261"/>
      <c r="E46" s="125">
        <v>41.295724988981931</v>
      </c>
      <c r="F46" s="143">
        <v>937</v>
      </c>
      <c r="G46" s="144">
        <v>945</v>
      </c>
      <c r="H46" s="144">
        <v>946</v>
      </c>
      <c r="I46" s="144">
        <v>911</v>
      </c>
      <c r="J46" s="145">
        <v>913</v>
      </c>
      <c r="K46" s="144">
        <v>24</v>
      </c>
      <c r="L46" s="146">
        <v>2.6286966046002189</v>
      </c>
    </row>
    <row r="47" spans="1:12" s="110" customFormat="1" ht="39" customHeight="1" x14ac:dyDescent="0.2">
      <c r="A47" s="604" t="s">
        <v>520</v>
      </c>
      <c r="B47" s="607"/>
      <c r="C47" s="607"/>
      <c r="D47" s="608"/>
      <c r="E47" s="113">
        <v>0.36541203074049189</v>
      </c>
      <c r="F47" s="115">
        <v>446</v>
      </c>
      <c r="G47" s="114">
        <v>465</v>
      </c>
      <c r="H47" s="114">
        <v>424</v>
      </c>
      <c r="I47" s="114">
        <v>414</v>
      </c>
      <c r="J47" s="140">
        <v>440</v>
      </c>
      <c r="K47" s="114">
        <v>6</v>
      </c>
      <c r="L47" s="116">
        <v>1.3636363636363635</v>
      </c>
    </row>
    <row r="48" spans="1:12" s="110" customFormat="1" ht="15" customHeight="1" x14ac:dyDescent="0.2">
      <c r="A48" s="120"/>
      <c r="B48" s="119"/>
      <c r="C48" s="258" t="s">
        <v>106</v>
      </c>
      <c r="E48" s="113">
        <v>37.892376681614351</v>
      </c>
      <c r="F48" s="115">
        <v>169</v>
      </c>
      <c r="G48" s="114">
        <v>174</v>
      </c>
      <c r="H48" s="114">
        <v>163</v>
      </c>
      <c r="I48" s="114">
        <v>157</v>
      </c>
      <c r="J48" s="140">
        <v>166</v>
      </c>
      <c r="K48" s="114">
        <v>3</v>
      </c>
      <c r="L48" s="116">
        <v>1.8072289156626506</v>
      </c>
    </row>
    <row r="49" spans="1:12" s="110" customFormat="1" ht="15" customHeight="1" x14ac:dyDescent="0.2">
      <c r="A49" s="123"/>
      <c r="B49" s="124"/>
      <c r="C49" s="260" t="s">
        <v>107</v>
      </c>
      <c r="D49" s="261"/>
      <c r="E49" s="125">
        <v>62.107623318385649</v>
      </c>
      <c r="F49" s="143">
        <v>277</v>
      </c>
      <c r="G49" s="144">
        <v>291</v>
      </c>
      <c r="H49" s="144">
        <v>261</v>
      </c>
      <c r="I49" s="144">
        <v>257</v>
      </c>
      <c r="J49" s="145">
        <v>274</v>
      </c>
      <c r="K49" s="144">
        <v>3</v>
      </c>
      <c r="L49" s="146">
        <v>1.0948905109489051</v>
      </c>
    </row>
    <row r="50" spans="1:12" s="110" customFormat="1" ht="24.95" customHeight="1" x14ac:dyDescent="0.2">
      <c r="A50" s="609" t="s">
        <v>192</v>
      </c>
      <c r="B50" s="610"/>
      <c r="C50" s="610"/>
      <c r="D50" s="611"/>
      <c r="E50" s="262">
        <v>13.483376210529766</v>
      </c>
      <c r="F50" s="263">
        <v>16457</v>
      </c>
      <c r="G50" s="264">
        <v>16923</v>
      </c>
      <c r="H50" s="264">
        <v>17136</v>
      </c>
      <c r="I50" s="264">
        <v>15760</v>
      </c>
      <c r="J50" s="265">
        <v>15805</v>
      </c>
      <c r="K50" s="263">
        <v>652</v>
      </c>
      <c r="L50" s="266">
        <v>4.1252768111357163</v>
      </c>
    </row>
    <row r="51" spans="1:12" s="110" customFormat="1" ht="15" customHeight="1" x14ac:dyDescent="0.2">
      <c r="A51" s="120"/>
      <c r="B51" s="119"/>
      <c r="C51" s="258" t="s">
        <v>106</v>
      </c>
      <c r="E51" s="113">
        <v>59.251382390472138</v>
      </c>
      <c r="F51" s="115">
        <v>9751</v>
      </c>
      <c r="G51" s="114">
        <v>10009</v>
      </c>
      <c r="H51" s="114">
        <v>10193</v>
      </c>
      <c r="I51" s="114">
        <v>9317</v>
      </c>
      <c r="J51" s="140">
        <v>9313</v>
      </c>
      <c r="K51" s="114">
        <v>438</v>
      </c>
      <c r="L51" s="116">
        <v>4.7031031890905188</v>
      </c>
    </row>
    <row r="52" spans="1:12" s="110" customFormat="1" ht="15" customHeight="1" x14ac:dyDescent="0.2">
      <c r="A52" s="120"/>
      <c r="B52" s="119"/>
      <c r="C52" s="258" t="s">
        <v>107</v>
      </c>
      <c r="E52" s="113">
        <v>40.748617609527862</v>
      </c>
      <c r="F52" s="115">
        <v>6706</v>
      </c>
      <c r="G52" s="114">
        <v>6914</v>
      </c>
      <c r="H52" s="114">
        <v>6943</v>
      </c>
      <c r="I52" s="114">
        <v>6443</v>
      </c>
      <c r="J52" s="140">
        <v>6492</v>
      </c>
      <c r="K52" s="114">
        <v>214</v>
      </c>
      <c r="L52" s="116">
        <v>3.2963647566235368</v>
      </c>
    </row>
    <row r="53" spans="1:12" s="110" customFormat="1" ht="15" customHeight="1" x14ac:dyDescent="0.2">
      <c r="A53" s="120"/>
      <c r="B53" s="119"/>
      <c r="C53" s="258" t="s">
        <v>187</v>
      </c>
      <c r="D53" s="110" t="s">
        <v>193</v>
      </c>
      <c r="E53" s="113">
        <v>27.629580117882966</v>
      </c>
      <c r="F53" s="115">
        <v>4547</v>
      </c>
      <c r="G53" s="114">
        <v>5216</v>
      </c>
      <c r="H53" s="114">
        <v>5360</v>
      </c>
      <c r="I53" s="114">
        <v>4049</v>
      </c>
      <c r="J53" s="140">
        <v>4452</v>
      </c>
      <c r="K53" s="114">
        <v>95</v>
      </c>
      <c r="L53" s="116">
        <v>2.1338724168912848</v>
      </c>
    </row>
    <row r="54" spans="1:12" s="110" customFormat="1" ht="15" customHeight="1" x14ac:dyDescent="0.2">
      <c r="A54" s="120"/>
      <c r="B54" s="119"/>
      <c r="D54" s="267" t="s">
        <v>194</v>
      </c>
      <c r="E54" s="113">
        <v>62.106883659555749</v>
      </c>
      <c r="F54" s="115">
        <v>2824</v>
      </c>
      <c r="G54" s="114">
        <v>3209</v>
      </c>
      <c r="H54" s="114">
        <v>3336</v>
      </c>
      <c r="I54" s="114">
        <v>2520</v>
      </c>
      <c r="J54" s="140">
        <v>2739</v>
      </c>
      <c r="K54" s="114">
        <v>85</v>
      </c>
      <c r="L54" s="116">
        <v>3.1033223804308143</v>
      </c>
    </row>
    <row r="55" spans="1:12" s="110" customFormat="1" ht="15" customHeight="1" x14ac:dyDescent="0.2">
      <c r="A55" s="120"/>
      <c r="B55" s="119"/>
      <c r="D55" s="267" t="s">
        <v>195</v>
      </c>
      <c r="E55" s="113">
        <v>37.893116340444251</v>
      </c>
      <c r="F55" s="115">
        <v>1723</v>
      </c>
      <c r="G55" s="114">
        <v>2007</v>
      </c>
      <c r="H55" s="114">
        <v>2024</v>
      </c>
      <c r="I55" s="114">
        <v>1529</v>
      </c>
      <c r="J55" s="140">
        <v>1713</v>
      </c>
      <c r="K55" s="114">
        <v>10</v>
      </c>
      <c r="L55" s="116">
        <v>0.58377116170461174</v>
      </c>
    </row>
    <row r="56" spans="1:12" s="110" customFormat="1" ht="15" customHeight="1" x14ac:dyDescent="0.2">
      <c r="A56" s="120"/>
      <c r="B56" s="119" t="s">
        <v>196</v>
      </c>
      <c r="C56" s="258"/>
      <c r="E56" s="113">
        <v>66.586920543366048</v>
      </c>
      <c r="F56" s="115">
        <v>81272</v>
      </c>
      <c r="G56" s="114">
        <v>80630</v>
      </c>
      <c r="H56" s="114">
        <v>81196</v>
      </c>
      <c r="I56" s="114">
        <v>80325</v>
      </c>
      <c r="J56" s="140">
        <v>79782</v>
      </c>
      <c r="K56" s="114">
        <v>1490</v>
      </c>
      <c r="L56" s="116">
        <v>1.8675891805169085</v>
      </c>
    </row>
    <row r="57" spans="1:12" s="110" customFormat="1" ht="15" customHeight="1" x14ac:dyDescent="0.2">
      <c r="A57" s="120"/>
      <c r="B57" s="119"/>
      <c r="C57" s="258" t="s">
        <v>106</v>
      </c>
      <c r="E57" s="113">
        <v>51.985923811398763</v>
      </c>
      <c r="F57" s="115">
        <v>42250</v>
      </c>
      <c r="G57" s="114">
        <v>41940</v>
      </c>
      <c r="H57" s="114">
        <v>42359</v>
      </c>
      <c r="I57" s="114">
        <v>42063</v>
      </c>
      <c r="J57" s="140">
        <v>41709</v>
      </c>
      <c r="K57" s="114">
        <v>541</v>
      </c>
      <c r="L57" s="116">
        <v>1.2970821645208468</v>
      </c>
    </row>
    <row r="58" spans="1:12" s="110" customFormat="1" ht="15" customHeight="1" x14ac:dyDescent="0.2">
      <c r="A58" s="120"/>
      <c r="B58" s="119"/>
      <c r="C58" s="258" t="s">
        <v>107</v>
      </c>
      <c r="E58" s="113">
        <v>48.014076188601237</v>
      </c>
      <c r="F58" s="115">
        <v>39022</v>
      </c>
      <c r="G58" s="114">
        <v>38690</v>
      </c>
      <c r="H58" s="114">
        <v>38837</v>
      </c>
      <c r="I58" s="114">
        <v>38262</v>
      </c>
      <c r="J58" s="140">
        <v>38073</v>
      </c>
      <c r="K58" s="114">
        <v>949</v>
      </c>
      <c r="L58" s="116">
        <v>2.4925800436004519</v>
      </c>
    </row>
    <row r="59" spans="1:12" s="110" customFormat="1" ht="15" customHeight="1" x14ac:dyDescent="0.2">
      <c r="A59" s="120"/>
      <c r="B59" s="119"/>
      <c r="C59" s="258" t="s">
        <v>105</v>
      </c>
      <c r="D59" s="110" t="s">
        <v>197</v>
      </c>
      <c r="E59" s="113">
        <v>92.99266660104341</v>
      </c>
      <c r="F59" s="115">
        <v>75577</v>
      </c>
      <c r="G59" s="114">
        <v>74986</v>
      </c>
      <c r="H59" s="114">
        <v>75537</v>
      </c>
      <c r="I59" s="114">
        <v>74755</v>
      </c>
      <c r="J59" s="140">
        <v>74314</v>
      </c>
      <c r="K59" s="114">
        <v>1263</v>
      </c>
      <c r="L59" s="116">
        <v>1.6995451731840567</v>
      </c>
    </row>
    <row r="60" spans="1:12" s="110" customFormat="1" ht="15" customHeight="1" x14ac:dyDescent="0.2">
      <c r="A60" s="120"/>
      <c r="B60" s="119"/>
      <c r="C60" s="258"/>
      <c r="D60" s="267" t="s">
        <v>198</v>
      </c>
      <c r="E60" s="113">
        <v>50.580202971803594</v>
      </c>
      <c r="F60" s="115">
        <v>38227</v>
      </c>
      <c r="G60" s="114">
        <v>37960</v>
      </c>
      <c r="H60" s="114">
        <v>38362</v>
      </c>
      <c r="I60" s="114">
        <v>38125</v>
      </c>
      <c r="J60" s="140">
        <v>37849</v>
      </c>
      <c r="K60" s="114">
        <v>378</v>
      </c>
      <c r="L60" s="116">
        <v>0.99870538191233582</v>
      </c>
    </row>
    <row r="61" spans="1:12" s="110" customFormat="1" ht="15" customHeight="1" x14ac:dyDescent="0.2">
      <c r="A61" s="120"/>
      <c r="B61" s="119"/>
      <c r="C61" s="258"/>
      <c r="D61" s="267" t="s">
        <v>199</v>
      </c>
      <c r="E61" s="113">
        <v>49.419797028196406</v>
      </c>
      <c r="F61" s="115">
        <v>37350</v>
      </c>
      <c r="G61" s="114">
        <v>37026</v>
      </c>
      <c r="H61" s="114">
        <v>37175</v>
      </c>
      <c r="I61" s="114">
        <v>36630</v>
      </c>
      <c r="J61" s="140">
        <v>36465</v>
      </c>
      <c r="K61" s="114">
        <v>885</v>
      </c>
      <c r="L61" s="116">
        <v>2.4269847799259563</v>
      </c>
    </row>
    <row r="62" spans="1:12" s="110" customFormat="1" ht="15" customHeight="1" x14ac:dyDescent="0.2">
      <c r="A62" s="120"/>
      <c r="B62" s="119"/>
      <c r="C62" s="258"/>
      <c r="D62" s="258" t="s">
        <v>200</v>
      </c>
      <c r="E62" s="113">
        <v>7.0073333989565905</v>
      </c>
      <c r="F62" s="115">
        <v>5695</v>
      </c>
      <c r="G62" s="114">
        <v>5644</v>
      </c>
      <c r="H62" s="114">
        <v>5659</v>
      </c>
      <c r="I62" s="114">
        <v>5570</v>
      </c>
      <c r="J62" s="140">
        <v>5468</v>
      </c>
      <c r="K62" s="114">
        <v>227</v>
      </c>
      <c r="L62" s="116">
        <v>4.1514264813460136</v>
      </c>
    </row>
    <row r="63" spans="1:12" s="110" customFormat="1" ht="15" customHeight="1" x14ac:dyDescent="0.2">
      <c r="A63" s="120"/>
      <c r="B63" s="119"/>
      <c r="C63" s="258"/>
      <c r="D63" s="267" t="s">
        <v>198</v>
      </c>
      <c r="E63" s="113">
        <v>70.640913081650567</v>
      </c>
      <c r="F63" s="115">
        <v>4023</v>
      </c>
      <c r="G63" s="114">
        <v>3980</v>
      </c>
      <c r="H63" s="114">
        <v>3997</v>
      </c>
      <c r="I63" s="114">
        <v>3938</v>
      </c>
      <c r="J63" s="140">
        <v>3860</v>
      </c>
      <c r="K63" s="114">
        <v>163</v>
      </c>
      <c r="L63" s="116">
        <v>4.2227979274611398</v>
      </c>
    </row>
    <row r="64" spans="1:12" s="110" customFormat="1" ht="15" customHeight="1" x14ac:dyDescent="0.2">
      <c r="A64" s="120"/>
      <c r="B64" s="119"/>
      <c r="C64" s="258"/>
      <c r="D64" s="267" t="s">
        <v>199</v>
      </c>
      <c r="E64" s="113">
        <v>29.35908691834943</v>
      </c>
      <c r="F64" s="115">
        <v>1672</v>
      </c>
      <c r="G64" s="114">
        <v>1664</v>
      </c>
      <c r="H64" s="114">
        <v>1662</v>
      </c>
      <c r="I64" s="114">
        <v>1632</v>
      </c>
      <c r="J64" s="140">
        <v>1608</v>
      </c>
      <c r="K64" s="114">
        <v>64</v>
      </c>
      <c r="L64" s="116">
        <v>3.9800995024875623</v>
      </c>
    </row>
    <row r="65" spans="1:12" s="110" customFormat="1" ht="15" customHeight="1" x14ac:dyDescent="0.2">
      <c r="A65" s="120"/>
      <c r="B65" s="119" t="s">
        <v>201</v>
      </c>
      <c r="C65" s="258"/>
      <c r="E65" s="113">
        <v>10.48961934881282</v>
      </c>
      <c r="F65" s="115">
        <v>12803</v>
      </c>
      <c r="G65" s="114">
        <v>12700</v>
      </c>
      <c r="H65" s="114">
        <v>12728</v>
      </c>
      <c r="I65" s="114">
        <v>12500</v>
      </c>
      <c r="J65" s="140">
        <v>12265</v>
      </c>
      <c r="K65" s="114">
        <v>538</v>
      </c>
      <c r="L65" s="116">
        <v>4.386465552384835</v>
      </c>
    </row>
    <row r="66" spans="1:12" s="110" customFormat="1" ht="15" customHeight="1" x14ac:dyDescent="0.2">
      <c r="A66" s="120"/>
      <c r="B66" s="119"/>
      <c r="C66" s="258" t="s">
        <v>106</v>
      </c>
      <c r="E66" s="113">
        <v>51.175505740841992</v>
      </c>
      <c r="F66" s="115">
        <v>6552</v>
      </c>
      <c r="G66" s="114">
        <v>6540</v>
      </c>
      <c r="H66" s="114">
        <v>6636</v>
      </c>
      <c r="I66" s="114">
        <v>6560</v>
      </c>
      <c r="J66" s="140">
        <v>6446</v>
      </c>
      <c r="K66" s="114">
        <v>106</v>
      </c>
      <c r="L66" s="116">
        <v>1.6444306546695626</v>
      </c>
    </row>
    <row r="67" spans="1:12" s="110" customFormat="1" ht="15" customHeight="1" x14ac:dyDescent="0.2">
      <c r="A67" s="120"/>
      <c r="B67" s="119"/>
      <c r="C67" s="258" t="s">
        <v>107</v>
      </c>
      <c r="E67" s="113">
        <v>48.824494259158008</v>
      </c>
      <c r="F67" s="115">
        <v>6251</v>
      </c>
      <c r="G67" s="114">
        <v>6160</v>
      </c>
      <c r="H67" s="114">
        <v>6092</v>
      </c>
      <c r="I67" s="114">
        <v>5940</v>
      </c>
      <c r="J67" s="140">
        <v>5819</v>
      </c>
      <c r="K67" s="114">
        <v>432</v>
      </c>
      <c r="L67" s="116">
        <v>7.4239560061866303</v>
      </c>
    </row>
    <row r="68" spans="1:12" s="110" customFormat="1" ht="15" customHeight="1" x14ac:dyDescent="0.2">
      <c r="A68" s="120"/>
      <c r="B68" s="119"/>
      <c r="C68" s="258" t="s">
        <v>105</v>
      </c>
      <c r="D68" s="110" t="s">
        <v>202</v>
      </c>
      <c r="E68" s="113">
        <v>19.448566742169803</v>
      </c>
      <c r="F68" s="115">
        <v>2490</v>
      </c>
      <c r="G68" s="114">
        <v>2426</v>
      </c>
      <c r="H68" s="114">
        <v>2396</v>
      </c>
      <c r="I68" s="114">
        <v>2295</v>
      </c>
      <c r="J68" s="140">
        <v>2174</v>
      </c>
      <c r="K68" s="114">
        <v>316</v>
      </c>
      <c r="L68" s="116">
        <v>14.53541858325667</v>
      </c>
    </row>
    <row r="69" spans="1:12" s="110" customFormat="1" ht="15" customHeight="1" x14ac:dyDescent="0.2">
      <c r="A69" s="120"/>
      <c r="B69" s="119"/>
      <c r="C69" s="258"/>
      <c r="D69" s="267" t="s">
        <v>198</v>
      </c>
      <c r="E69" s="113">
        <v>48.192771084337352</v>
      </c>
      <c r="F69" s="115">
        <v>1200</v>
      </c>
      <c r="G69" s="114">
        <v>1165</v>
      </c>
      <c r="H69" s="114">
        <v>1174</v>
      </c>
      <c r="I69" s="114">
        <v>1140</v>
      </c>
      <c r="J69" s="140">
        <v>1078</v>
      </c>
      <c r="K69" s="114">
        <v>122</v>
      </c>
      <c r="L69" s="116">
        <v>11.317254174397032</v>
      </c>
    </row>
    <row r="70" spans="1:12" s="110" customFormat="1" ht="15" customHeight="1" x14ac:dyDescent="0.2">
      <c r="A70" s="120"/>
      <c r="B70" s="119"/>
      <c r="C70" s="258"/>
      <c r="D70" s="267" t="s">
        <v>199</v>
      </c>
      <c r="E70" s="113">
        <v>51.807228915662648</v>
      </c>
      <c r="F70" s="115">
        <v>1290</v>
      </c>
      <c r="G70" s="114">
        <v>1261</v>
      </c>
      <c r="H70" s="114">
        <v>1222</v>
      </c>
      <c r="I70" s="114">
        <v>1155</v>
      </c>
      <c r="J70" s="140">
        <v>1096</v>
      </c>
      <c r="K70" s="114">
        <v>194</v>
      </c>
      <c r="L70" s="116">
        <v>17.700729927007298</v>
      </c>
    </row>
    <row r="71" spans="1:12" s="110" customFormat="1" ht="15" customHeight="1" x14ac:dyDescent="0.2">
      <c r="A71" s="120"/>
      <c r="B71" s="119"/>
      <c r="C71" s="258"/>
      <c r="D71" s="110" t="s">
        <v>203</v>
      </c>
      <c r="E71" s="113">
        <v>74.326329766460987</v>
      </c>
      <c r="F71" s="115">
        <v>9516</v>
      </c>
      <c r="G71" s="114">
        <v>9476</v>
      </c>
      <c r="H71" s="114">
        <v>9542</v>
      </c>
      <c r="I71" s="114">
        <v>9432</v>
      </c>
      <c r="J71" s="140">
        <v>9329</v>
      </c>
      <c r="K71" s="114">
        <v>187</v>
      </c>
      <c r="L71" s="116">
        <v>2.0045020902561905</v>
      </c>
    </row>
    <row r="72" spans="1:12" s="110" customFormat="1" ht="15" customHeight="1" x14ac:dyDescent="0.2">
      <c r="A72" s="120"/>
      <c r="B72" s="119"/>
      <c r="C72" s="258"/>
      <c r="D72" s="267" t="s">
        <v>198</v>
      </c>
      <c r="E72" s="113">
        <v>51.975620008406892</v>
      </c>
      <c r="F72" s="115">
        <v>4946</v>
      </c>
      <c r="G72" s="114">
        <v>4967</v>
      </c>
      <c r="H72" s="114">
        <v>5055</v>
      </c>
      <c r="I72" s="114">
        <v>5018</v>
      </c>
      <c r="J72" s="140">
        <v>4963</v>
      </c>
      <c r="K72" s="114">
        <v>-17</v>
      </c>
      <c r="L72" s="116">
        <v>-0.34253475720330445</v>
      </c>
    </row>
    <row r="73" spans="1:12" s="110" customFormat="1" ht="15" customHeight="1" x14ac:dyDescent="0.2">
      <c r="A73" s="120"/>
      <c r="B73" s="119"/>
      <c r="C73" s="258"/>
      <c r="D73" s="267" t="s">
        <v>199</v>
      </c>
      <c r="E73" s="113">
        <v>48.024379991593108</v>
      </c>
      <c r="F73" s="115">
        <v>4570</v>
      </c>
      <c r="G73" s="114">
        <v>4509</v>
      </c>
      <c r="H73" s="114">
        <v>4487</v>
      </c>
      <c r="I73" s="114">
        <v>4414</v>
      </c>
      <c r="J73" s="140">
        <v>4366</v>
      </c>
      <c r="K73" s="114">
        <v>204</v>
      </c>
      <c r="L73" s="116">
        <v>4.6724690792487404</v>
      </c>
    </row>
    <row r="74" spans="1:12" s="110" customFormat="1" ht="15" customHeight="1" x14ac:dyDescent="0.2">
      <c r="A74" s="120"/>
      <c r="B74" s="119"/>
      <c r="C74" s="258"/>
      <c r="D74" s="110" t="s">
        <v>204</v>
      </c>
      <c r="E74" s="113">
        <v>6.22510349136921</v>
      </c>
      <c r="F74" s="115">
        <v>797</v>
      </c>
      <c r="G74" s="114">
        <v>798</v>
      </c>
      <c r="H74" s="114">
        <v>790</v>
      </c>
      <c r="I74" s="114">
        <v>773</v>
      </c>
      <c r="J74" s="140">
        <v>762</v>
      </c>
      <c r="K74" s="114">
        <v>35</v>
      </c>
      <c r="L74" s="116">
        <v>4.5931758530183728</v>
      </c>
    </row>
    <row r="75" spans="1:12" s="110" customFormat="1" ht="15" customHeight="1" x14ac:dyDescent="0.2">
      <c r="A75" s="120"/>
      <c r="B75" s="119"/>
      <c r="C75" s="258"/>
      <c r="D75" s="267" t="s">
        <v>198</v>
      </c>
      <c r="E75" s="113">
        <v>50.941028858218317</v>
      </c>
      <c r="F75" s="115">
        <v>406</v>
      </c>
      <c r="G75" s="114">
        <v>408</v>
      </c>
      <c r="H75" s="114">
        <v>407</v>
      </c>
      <c r="I75" s="114">
        <v>402</v>
      </c>
      <c r="J75" s="140">
        <v>405</v>
      </c>
      <c r="K75" s="114">
        <v>1</v>
      </c>
      <c r="L75" s="116">
        <v>0.24691358024691357</v>
      </c>
    </row>
    <row r="76" spans="1:12" s="110" customFormat="1" ht="15" customHeight="1" x14ac:dyDescent="0.2">
      <c r="A76" s="120"/>
      <c r="B76" s="119"/>
      <c r="C76" s="258"/>
      <c r="D76" s="267" t="s">
        <v>199</v>
      </c>
      <c r="E76" s="113">
        <v>49.058971141781683</v>
      </c>
      <c r="F76" s="115">
        <v>391</v>
      </c>
      <c r="G76" s="114">
        <v>390</v>
      </c>
      <c r="H76" s="114">
        <v>383</v>
      </c>
      <c r="I76" s="114">
        <v>371</v>
      </c>
      <c r="J76" s="140">
        <v>357</v>
      </c>
      <c r="K76" s="114">
        <v>34</v>
      </c>
      <c r="L76" s="116">
        <v>9.5238095238095237</v>
      </c>
    </row>
    <row r="77" spans="1:12" s="110" customFormat="1" ht="15" customHeight="1" x14ac:dyDescent="0.2">
      <c r="A77" s="534"/>
      <c r="B77" s="119" t="s">
        <v>205</v>
      </c>
      <c r="C77" s="268"/>
      <c r="D77" s="182"/>
      <c r="E77" s="113">
        <v>9.4400838972913625</v>
      </c>
      <c r="F77" s="115">
        <v>11522</v>
      </c>
      <c r="G77" s="114">
        <v>11767</v>
      </c>
      <c r="H77" s="114">
        <v>12086</v>
      </c>
      <c r="I77" s="114">
        <v>11959</v>
      </c>
      <c r="J77" s="140">
        <v>12007</v>
      </c>
      <c r="K77" s="114">
        <v>-485</v>
      </c>
      <c r="L77" s="116">
        <v>-4.039310402265345</v>
      </c>
    </row>
    <row r="78" spans="1:12" s="110" customFormat="1" ht="15" customHeight="1" x14ac:dyDescent="0.2">
      <c r="A78" s="120"/>
      <c r="B78" s="119"/>
      <c r="C78" s="268" t="s">
        <v>106</v>
      </c>
      <c r="D78" s="182"/>
      <c r="E78" s="113">
        <v>61.951050164901929</v>
      </c>
      <c r="F78" s="115">
        <v>7138</v>
      </c>
      <c r="G78" s="114">
        <v>7295</v>
      </c>
      <c r="H78" s="114">
        <v>7512</v>
      </c>
      <c r="I78" s="114">
        <v>7389</v>
      </c>
      <c r="J78" s="140">
        <v>7397</v>
      </c>
      <c r="K78" s="114">
        <v>-259</v>
      </c>
      <c r="L78" s="116">
        <v>-3.5014194943896175</v>
      </c>
    </row>
    <row r="79" spans="1:12" s="110" customFormat="1" ht="15" customHeight="1" x14ac:dyDescent="0.2">
      <c r="A79" s="123"/>
      <c r="B79" s="124"/>
      <c r="C79" s="260" t="s">
        <v>107</v>
      </c>
      <c r="D79" s="261"/>
      <c r="E79" s="125">
        <v>38.048949835098071</v>
      </c>
      <c r="F79" s="143">
        <v>4384</v>
      </c>
      <c r="G79" s="144">
        <v>4472</v>
      </c>
      <c r="H79" s="144">
        <v>4574</v>
      </c>
      <c r="I79" s="144">
        <v>4570</v>
      </c>
      <c r="J79" s="145">
        <v>4610</v>
      </c>
      <c r="K79" s="144">
        <v>-226</v>
      </c>
      <c r="L79" s="146">
        <v>-4.9023861171366594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122054</v>
      </c>
      <c r="E11" s="114">
        <v>122020</v>
      </c>
      <c r="F11" s="114">
        <v>123146</v>
      </c>
      <c r="G11" s="114">
        <v>120544</v>
      </c>
      <c r="H11" s="140">
        <v>119859</v>
      </c>
      <c r="I11" s="115">
        <v>2195</v>
      </c>
      <c r="J11" s="116">
        <v>1.8313184658640569</v>
      </c>
    </row>
    <row r="12" spans="1:15" s="110" customFormat="1" ht="24.95" customHeight="1" x14ac:dyDescent="0.2">
      <c r="A12" s="193" t="s">
        <v>132</v>
      </c>
      <c r="B12" s="194" t="s">
        <v>133</v>
      </c>
      <c r="C12" s="113">
        <v>1.9532338145411048</v>
      </c>
      <c r="D12" s="115">
        <v>2384</v>
      </c>
      <c r="E12" s="114">
        <v>2336</v>
      </c>
      <c r="F12" s="114">
        <v>2447</v>
      </c>
      <c r="G12" s="114">
        <v>2395</v>
      </c>
      <c r="H12" s="140">
        <v>2337</v>
      </c>
      <c r="I12" s="115">
        <v>47</v>
      </c>
      <c r="J12" s="116">
        <v>2.0111253744116389</v>
      </c>
    </row>
    <row r="13" spans="1:15" s="110" customFormat="1" ht="24.95" customHeight="1" x14ac:dyDescent="0.2">
      <c r="A13" s="193" t="s">
        <v>134</v>
      </c>
      <c r="B13" s="199" t="s">
        <v>214</v>
      </c>
      <c r="C13" s="113">
        <v>2.3784554377570584</v>
      </c>
      <c r="D13" s="115">
        <v>2903</v>
      </c>
      <c r="E13" s="114">
        <v>2657</v>
      </c>
      <c r="F13" s="114">
        <v>2666</v>
      </c>
      <c r="G13" s="114">
        <v>2646</v>
      </c>
      <c r="H13" s="140">
        <v>2657</v>
      </c>
      <c r="I13" s="115">
        <v>246</v>
      </c>
      <c r="J13" s="116">
        <v>9.2585622882950691</v>
      </c>
    </row>
    <row r="14" spans="1:15" s="287" customFormat="1" ht="24" customHeight="1" x14ac:dyDescent="0.2">
      <c r="A14" s="193" t="s">
        <v>215</v>
      </c>
      <c r="B14" s="199" t="s">
        <v>137</v>
      </c>
      <c r="C14" s="113">
        <v>11.858685499860718</v>
      </c>
      <c r="D14" s="115">
        <v>14474</v>
      </c>
      <c r="E14" s="114">
        <v>14586</v>
      </c>
      <c r="F14" s="114">
        <v>14667</v>
      </c>
      <c r="G14" s="114">
        <v>15060</v>
      </c>
      <c r="H14" s="140">
        <v>15003</v>
      </c>
      <c r="I14" s="115">
        <v>-529</v>
      </c>
      <c r="J14" s="116">
        <v>-3.5259614743717922</v>
      </c>
      <c r="K14" s="110"/>
      <c r="L14" s="110"/>
      <c r="M14" s="110"/>
      <c r="N14" s="110"/>
      <c r="O14" s="110"/>
    </row>
    <row r="15" spans="1:15" s="110" customFormat="1" ht="24.75" customHeight="1" x14ac:dyDescent="0.2">
      <c r="A15" s="193" t="s">
        <v>216</v>
      </c>
      <c r="B15" s="199" t="s">
        <v>217</v>
      </c>
      <c r="C15" s="113">
        <v>1.7565995379094499</v>
      </c>
      <c r="D15" s="115">
        <v>2144</v>
      </c>
      <c r="E15" s="114">
        <v>2161</v>
      </c>
      <c r="F15" s="114">
        <v>2215</v>
      </c>
      <c r="G15" s="114">
        <v>2209</v>
      </c>
      <c r="H15" s="140">
        <v>2229</v>
      </c>
      <c r="I15" s="115">
        <v>-85</v>
      </c>
      <c r="J15" s="116">
        <v>-3.813369223867205</v>
      </c>
    </row>
    <row r="16" spans="1:15" s="287" customFormat="1" ht="24.95" customHeight="1" x14ac:dyDescent="0.2">
      <c r="A16" s="193" t="s">
        <v>218</v>
      </c>
      <c r="B16" s="199" t="s">
        <v>141</v>
      </c>
      <c r="C16" s="113">
        <v>8.5773510085699769</v>
      </c>
      <c r="D16" s="115">
        <v>10469</v>
      </c>
      <c r="E16" s="114">
        <v>10562</v>
      </c>
      <c r="F16" s="114">
        <v>10546</v>
      </c>
      <c r="G16" s="114">
        <v>10960</v>
      </c>
      <c r="H16" s="140">
        <v>10914</v>
      </c>
      <c r="I16" s="115">
        <v>-445</v>
      </c>
      <c r="J16" s="116">
        <v>-4.0773318673263699</v>
      </c>
      <c r="K16" s="110"/>
      <c r="L16" s="110"/>
      <c r="M16" s="110"/>
      <c r="N16" s="110"/>
      <c r="O16" s="110"/>
    </row>
    <row r="17" spans="1:15" s="110" customFormat="1" ht="24.95" customHeight="1" x14ac:dyDescent="0.2">
      <c r="A17" s="193" t="s">
        <v>219</v>
      </c>
      <c r="B17" s="199" t="s">
        <v>220</v>
      </c>
      <c r="C17" s="113">
        <v>1.5247349533812902</v>
      </c>
      <c r="D17" s="115">
        <v>1861</v>
      </c>
      <c r="E17" s="114">
        <v>1863</v>
      </c>
      <c r="F17" s="114">
        <v>1906</v>
      </c>
      <c r="G17" s="114">
        <v>1891</v>
      </c>
      <c r="H17" s="140">
        <v>1860</v>
      </c>
      <c r="I17" s="115">
        <v>1</v>
      </c>
      <c r="J17" s="116">
        <v>5.3763440860215055E-2</v>
      </c>
    </row>
    <row r="18" spans="1:15" s="287" customFormat="1" ht="24.95" customHeight="1" x14ac:dyDescent="0.2">
      <c r="A18" s="201" t="s">
        <v>144</v>
      </c>
      <c r="B18" s="202" t="s">
        <v>145</v>
      </c>
      <c r="C18" s="113">
        <v>8.2774837367067029</v>
      </c>
      <c r="D18" s="115">
        <v>10103</v>
      </c>
      <c r="E18" s="114">
        <v>10128</v>
      </c>
      <c r="F18" s="114">
        <v>10331</v>
      </c>
      <c r="G18" s="114">
        <v>10044</v>
      </c>
      <c r="H18" s="140">
        <v>10047</v>
      </c>
      <c r="I18" s="115">
        <v>56</v>
      </c>
      <c r="J18" s="116">
        <v>0.55738031253110376</v>
      </c>
      <c r="K18" s="110"/>
      <c r="L18" s="110"/>
      <c r="M18" s="110"/>
      <c r="N18" s="110"/>
      <c r="O18" s="110"/>
    </row>
    <row r="19" spans="1:15" s="110" customFormat="1" ht="24.95" customHeight="1" x14ac:dyDescent="0.2">
      <c r="A19" s="193" t="s">
        <v>146</v>
      </c>
      <c r="B19" s="199" t="s">
        <v>147</v>
      </c>
      <c r="C19" s="113">
        <v>17.458665836433052</v>
      </c>
      <c r="D19" s="115">
        <v>21309</v>
      </c>
      <c r="E19" s="114">
        <v>21354</v>
      </c>
      <c r="F19" s="114">
        <v>21548</v>
      </c>
      <c r="G19" s="114">
        <v>20985</v>
      </c>
      <c r="H19" s="140">
        <v>20927</v>
      </c>
      <c r="I19" s="115">
        <v>382</v>
      </c>
      <c r="J19" s="116">
        <v>1.8253930329239738</v>
      </c>
    </row>
    <row r="20" spans="1:15" s="287" customFormat="1" ht="24.95" customHeight="1" x14ac:dyDescent="0.2">
      <c r="A20" s="193" t="s">
        <v>148</v>
      </c>
      <c r="B20" s="199" t="s">
        <v>149</v>
      </c>
      <c r="C20" s="113">
        <v>5.293558588821341</v>
      </c>
      <c r="D20" s="115">
        <v>6461</v>
      </c>
      <c r="E20" s="114">
        <v>6506</v>
      </c>
      <c r="F20" s="114">
        <v>6480</v>
      </c>
      <c r="G20" s="114">
        <v>6400</v>
      </c>
      <c r="H20" s="140">
        <v>6387</v>
      </c>
      <c r="I20" s="115">
        <v>74</v>
      </c>
      <c r="J20" s="116">
        <v>1.1586034131830281</v>
      </c>
      <c r="K20" s="110"/>
      <c r="L20" s="110"/>
      <c r="M20" s="110"/>
      <c r="N20" s="110"/>
      <c r="O20" s="110"/>
    </row>
    <row r="21" spans="1:15" s="110" customFormat="1" ht="24.95" customHeight="1" x14ac:dyDescent="0.2">
      <c r="A21" s="201" t="s">
        <v>150</v>
      </c>
      <c r="B21" s="202" t="s">
        <v>151</v>
      </c>
      <c r="C21" s="113">
        <v>3.2870696576924967</v>
      </c>
      <c r="D21" s="115">
        <v>4012</v>
      </c>
      <c r="E21" s="114">
        <v>4070</v>
      </c>
      <c r="F21" s="114">
        <v>4224</v>
      </c>
      <c r="G21" s="114">
        <v>4200</v>
      </c>
      <c r="H21" s="140">
        <v>3997</v>
      </c>
      <c r="I21" s="115">
        <v>15</v>
      </c>
      <c r="J21" s="116">
        <v>0.37528146109582189</v>
      </c>
    </row>
    <row r="22" spans="1:15" s="110" customFormat="1" ht="24.95" customHeight="1" x14ac:dyDescent="0.2">
      <c r="A22" s="201" t="s">
        <v>152</v>
      </c>
      <c r="B22" s="199" t="s">
        <v>153</v>
      </c>
      <c r="C22" s="113">
        <v>2.567715929015026</v>
      </c>
      <c r="D22" s="115">
        <v>3134</v>
      </c>
      <c r="E22" s="114">
        <v>3097</v>
      </c>
      <c r="F22" s="114">
        <v>3127</v>
      </c>
      <c r="G22" s="114">
        <v>3192</v>
      </c>
      <c r="H22" s="140">
        <v>3157</v>
      </c>
      <c r="I22" s="115">
        <v>-23</v>
      </c>
      <c r="J22" s="116">
        <v>-0.72853975292999684</v>
      </c>
    </row>
    <row r="23" spans="1:15" s="110" customFormat="1" ht="24.95" customHeight="1" x14ac:dyDescent="0.2">
      <c r="A23" s="193" t="s">
        <v>154</v>
      </c>
      <c r="B23" s="199" t="s">
        <v>155</v>
      </c>
      <c r="C23" s="113">
        <v>1.9098104117849477</v>
      </c>
      <c r="D23" s="115">
        <v>2331</v>
      </c>
      <c r="E23" s="114">
        <v>2353</v>
      </c>
      <c r="F23" s="114">
        <v>2372</v>
      </c>
      <c r="G23" s="114">
        <v>2304</v>
      </c>
      <c r="H23" s="140">
        <v>2305</v>
      </c>
      <c r="I23" s="115">
        <v>26</v>
      </c>
      <c r="J23" s="116">
        <v>1.1279826464208242</v>
      </c>
    </row>
    <row r="24" spans="1:15" s="110" customFormat="1" ht="24.95" customHeight="1" x14ac:dyDescent="0.2">
      <c r="A24" s="193" t="s">
        <v>156</v>
      </c>
      <c r="B24" s="199" t="s">
        <v>221</v>
      </c>
      <c r="C24" s="113">
        <v>5.9547413439952805</v>
      </c>
      <c r="D24" s="115">
        <v>7268</v>
      </c>
      <c r="E24" s="114">
        <v>7265</v>
      </c>
      <c r="F24" s="114">
        <v>7662</v>
      </c>
      <c r="G24" s="114">
        <v>6539</v>
      </c>
      <c r="H24" s="140">
        <v>6307</v>
      </c>
      <c r="I24" s="115">
        <v>961</v>
      </c>
      <c r="J24" s="116">
        <v>15.23703821151102</v>
      </c>
    </row>
    <row r="25" spans="1:15" s="110" customFormat="1" ht="24.95" customHeight="1" x14ac:dyDescent="0.2">
      <c r="A25" s="193" t="s">
        <v>222</v>
      </c>
      <c r="B25" s="204" t="s">
        <v>159</v>
      </c>
      <c r="C25" s="113">
        <v>6.8068232093991181</v>
      </c>
      <c r="D25" s="115">
        <v>8308</v>
      </c>
      <c r="E25" s="114">
        <v>8303</v>
      </c>
      <c r="F25" s="114">
        <v>8289</v>
      </c>
      <c r="G25" s="114">
        <v>8022</v>
      </c>
      <c r="H25" s="140">
        <v>7845</v>
      </c>
      <c r="I25" s="115">
        <v>463</v>
      </c>
      <c r="J25" s="116">
        <v>5.9018483110261313</v>
      </c>
    </row>
    <row r="26" spans="1:15" s="110" customFormat="1" ht="24.95" customHeight="1" x14ac:dyDescent="0.2">
      <c r="A26" s="201">
        <v>782.78300000000002</v>
      </c>
      <c r="B26" s="203" t="s">
        <v>160</v>
      </c>
      <c r="C26" s="113">
        <v>0.72345027610729673</v>
      </c>
      <c r="D26" s="115">
        <v>883</v>
      </c>
      <c r="E26" s="114">
        <v>838</v>
      </c>
      <c r="F26" s="114">
        <v>898</v>
      </c>
      <c r="G26" s="114">
        <v>872</v>
      </c>
      <c r="H26" s="140">
        <v>865</v>
      </c>
      <c r="I26" s="115">
        <v>18</v>
      </c>
      <c r="J26" s="116">
        <v>2.0809248554913293</v>
      </c>
    </row>
    <row r="27" spans="1:15" s="110" customFormat="1" ht="24.95" customHeight="1" x14ac:dyDescent="0.2">
      <c r="A27" s="193" t="s">
        <v>161</v>
      </c>
      <c r="B27" s="199" t="s">
        <v>223</v>
      </c>
      <c r="C27" s="113">
        <v>6.6208399560850113</v>
      </c>
      <c r="D27" s="115">
        <v>8081</v>
      </c>
      <c r="E27" s="114">
        <v>8111</v>
      </c>
      <c r="F27" s="114">
        <v>8076</v>
      </c>
      <c r="G27" s="114">
        <v>7872</v>
      </c>
      <c r="H27" s="140">
        <v>7789</v>
      </c>
      <c r="I27" s="115">
        <v>292</v>
      </c>
      <c r="J27" s="116">
        <v>3.7488766208755937</v>
      </c>
    </row>
    <row r="28" spans="1:15" s="110" customFormat="1" ht="24.95" customHeight="1" x14ac:dyDescent="0.2">
      <c r="A28" s="193" t="s">
        <v>163</v>
      </c>
      <c r="B28" s="199" t="s">
        <v>164</v>
      </c>
      <c r="C28" s="113">
        <v>3.3501564881118195</v>
      </c>
      <c r="D28" s="115">
        <v>4089</v>
      </c>
      <c r="E28" s="114">
        <v>4068</v>
      </c>
      <c r="F28" s="114">
        <v>4064</v>
      </c>
      <c r="G28" s="114">
        <v>4025</v>
      </c>
      <c r="H28" s="140">
        <v>4023</v>
      </c>
      <c r="I28" s="115">
        <v>66</v>
      </c>
      <c r="J28" s="116">
        <v>1.6405667412378822</v>
      </c>
    </row>
    <row r="29" spans="1:15" s="110" customFormat="1" ht="24.95" customHeight="1" x14ac:dyDescent="0.2">
      <c r="A29" s="193">
        <v>86</v>
      </c>
      <c r="B29" s="199" t="s">
        <v>165</v>
      </c>
      <c r="C29" s="113">
        <v>8.0210398675995869</v>
      </c>
      <c r="D29" s="115">
        <v>9790</v>
      </c>
      <c r="E29" s="114">
        <v>9690</v>
      </c>
      <c r="F29" s="114">
        <v>9720</v>
      </c>
      <c r="G29" s="114">
        <v>9473</v>
      </c>
      <c r="H29" s="140">
        <v>9526</v>
      </c>
      <c r="I29" s="115">
        <v>264</v>
      </c>
      <c r="J29" s="116">
        <v>2.7713625866050808</v>
      </c>
    </row>
    <row r="30" spans="1:15" s="110" customFormat="1" ht="24.95" customHeight="1" x14ac:dyDescent="0.2">
      <c r="A30" s="193">
        <v>87.88</v>
      </c>
      <c r="B30" s="204" t="s">
        <v>166</v>
      </c>
      <c r="C30" s="113">
        <v>9.3581529486948405</v>
      </c>
      <c r="D30" s="115">
        <v>11422</v>
      </c>
      <c r="E30" s="114">
        <v>11404</v>
      </c>
      <c r="F30" s="114">
        <v>11287</v>
      </c>
      <c r="G30" s="114">
        <v>11404</v>
      </c>
      <c r="H30" s="140">
        <v>11382</v>
      </c>
      <c r="I30" s="115">
        <v>40</v>
      </c>
      <c r="J30" s="116">
        <v>0.35143208574942891</v>
      </c>
    </row>
    <row r="31" spans="1:15" s="110" customFormat="1" ht="24.95" customHeight="1" x14ac:dyDescent="0.2">
      <c r="A31" s="193" t="s">
        <v>167</v>
      </c>
      <c r="B31" s="199" t="s">
        <v>168</v>
      </c>
      <c r="C31" s="113">
        <v>4.1776590689367001</v>
      </c>
      <c r="D31" s="115">
        <v>5099</v>
      </c>
      <c r="E31" s="114">
        <v>5251</v>
      </c>
      <c r="F31" s="114">
        <v>5285</v>
      </c>
      <c r="G31" s="114">
        <v>5109</v>
      </c>
      <c r="H31" s="140">
        <v>5303</v>
      </c>
      <c r="I31" s="115">
        <v>-204</v>
      </c>
      <c r="J31" s="116">
        <v>-3.8468791250235714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1.9532338145411048</v>
      </c>
      <c r="D34" s="115">
        <v>2384</v>
      </c>
      <c r="E34" s="114">
        <v>2336</v>
      </c>
      <c r="F34" s="114">
        <v>2447</v>
      </c>
      <c r="G34" s="114">
        <v>2395</v>
      </c>
      <c r="H34" s="140">
        <v>2337</v>
      </c>
      <c r="I34" s="115">
        <v>47</v>
      </c>
      <c r="J34" s="116">
        <v>2.0111253744116389</v>
      </c>
    </row>
    <row r="35" spans="1:10" s="110" customFormat="1" ht="24.95" customHeight="1" x14ac:dyDescent="0.2">
      <c r="A35" s="292" t="s">
        <v>171</v>
      </c>
      <c r="B35" s="293" t="s">
        <v>172</v>
      </c>
      <c r="C35" s="113">
        <v>22.51462467432448</v>
      </c>
      <c r="D35" s="115">
        <v>27480</v>
      </c>
      <c r="E35" s="114">
        <v>27371</v>
      </c>
      <c r="F35" s="114">
        <v>27664</v>
      </c>
      <c r="G35" s="114">
        <v>27750</v>
      </c>
      <c r="H35" s="140">
        <v>27707</v>
      </c>
      <c r="I35" s="115">
        <v>-227</v>
      </c>
      <c r="J35" s="116">
        <v>-0.81928754466380338</v>
      </c>
    </row>
    <row r="36" spans="1:10" s="110" customFormat="1" ht="24.95" customHeight="1" x14ac:dyDescent="0.2">
      <c r="A36" s="294" t="s">
        <v>173</v>
      </c>
      <c r="B36" s="295" t="s">
        <v>174</v>
      </c>
      <c r="C36" s="125">
        <v>75.529683582676526</v>
      </c>
      <c r="D36" s="143">
        <v>92187</v>
      </c>
      <c r="E36" s="144">
        <v>92310</v>
      </c>
      <c r="F36" s="144">
        <v>93032</v>
      </c>
      <c r="G36" s="144">
        <v>90397</v>
      </c>
      <c r="H36" s="145">
        <v>89813</v>
      </c>
      <c r="I36" s="143">
        <v>2374</v>
      </c>
      <c r="J36" s="146">
        <v>2.6432699052475699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2020-09-28T07:07:32Z</dcterms:created>
  <dcterms:modified xsi:type="dcterms:W3CDTF">2020-09-28T10:32:29Z</dcterms:modified>
</cp:coreProperties>
</file>