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K17" i="24" s="1"/>
  <c r="B16" i="24"/>
  <c r="B15" i="24"/>
  <c r="B9" i="24"/>
  <c r="B8" i="24"/>
  <c r="B7" i="24"/>
  <c r="G23" i="24" l="1"/>
  <c r="M23" i="24"/>
  <c r="E23" i="24"/>
  <c r="L23" i="24"/>
  <c r="I23" i="24"/>
  <c r="F7" i="24"/>
  <c r="D7" i="24"/>
  <c r="J7" i="24"/>
  <c r="H7" i="24"/>
  <c r="K7" i="24"/>
  <c r="G15" i="24"/>
  <c r="M15" i="24"/>
  <c r="E15" i="24"/>
  <c r="L15" i="24"/>
  <c r="I15" i="24"/>
  <c r="G31" i="24"/>
  <c r="M31" i="24"/>
  <c r="E31" i="24"/>
  <c r="L31" i="24"/>
  <c r="I31" i="24"/>
  <c r="I8" i="24"/>
  <c r="L8" i="24"/>
  <c r="M8" i="24"/>
  <c r="E8" i="24"/>
  <c r="G33" i="24"/>
  <c r="M33" i="24"/>
  <c r="E33" i="24"/>
  <c r="L33" i="24"/>
  <c r="I33" i="24"/>
  <c r="K26" i="24"/>
  <c r="J26" i="24"/>
  <c r="H26" i="24"/>
  <c r="F26" i="24"/>
  <c r="D26" i="24"/>
  <c r="G7" i="24"/>
  <c r="M7" i="24"/>
  <c r="E7" i="24"/>
  <c r="L7" i="24"/>
  <c r="I7" i="24"/>
  <c r="K22" i="24"/>
  <c r="J22" i="24"/>
  <c r="H22" i="24"/>
  <c r="F22" i="24"/>
  <c r="D22" i="24"/>
  <c r="F25" i="24"/>
  <c r="D25" i="24"/>
  <c r="J25" i="24"/>
  <c r="H25" i="24"/>
  <c r="B45" i="24"/>
  <c r="B39" i="24"/>
  <c r="I20" i="24"/>
  <c r="L20" i="24"/>
  <c r="M20" i="24"/>
  <c r="E20" i="24"/>
  <c r="I37" i="24"/>
  <c r="G37" i="24"/>
  <c r="L37" i="24"/>
  <c r="M37" i="24"/>
  <c r="E37" i="24"/>
  <c r="I41" i="24"/>
  <c r="G41" i="24"/>
  <c r="L41" i="24"/>
  <c r="M41" i="24"/>
  <c r="E41" i="24"/>
  <c r="K66" i="24"/>
  <c r="I66" i="24"/>
  <c r="J66" i="24"/>
  <c r="F29" i="24"/>
  <c r="D29" i="24"/>
  <c r="J29" i="24"/>
  <c r="H29" i="24"/>
  <c r="K29" i="24"/>
  <c r="I24" i="24"/>
  <c r="L24" i="24"/>
  <c r="M24" i="24"/>
  <c r="G24" i="24"/>
  <c r="E24" i="24"/>
  <c r="K20" i="24"/>
  <c r="J20" i="24"/>
  <c r="H20" i="24"/>
  <c r="F20" i="24"/>
  <c r="D20" i="24"/>
  <c r="H37" i="24"/>
  <c r="F37" i="24"/>
  <c r="D37" i="24"/>
  <c r="J37" i="24"/>
  <c r="K37" i="24"/>
  <c r="I18" i="24"/>
  <c r="L18" i="24"/>
  <c r="M18" i="24"/>
  <c r="G18" i="24"/>
  <c r="E18" i="24"/>
  <c r="G21" i="24"/>
  <c r="M21" i="24"/>
  <c r="E21" i="24"/>
  <c r="L21" i="24"/>
  <c r="I21" i="24"/>
  <c r="I34" i="24"/>
  <c r="L34" i="24"/>
  <c r="M34" i="24"/>
  <c r="G34" i="24"/>
  <c r="E34" i="24"/>
  <c r="M38" i="24"/>
  <c r="E38" i="24"/>
  <c r="L38" i="24"/>
  <c r="I38" i="24"/>
  <c r="G38" i="24"/>
  <c r="K74" i="24"/>
  <c r="I74" i="24"/>
  <c r="J74" i="24"/>
  <c r="K32" i="24"/>
  <c r="J32" i="24"/>
  <c r="H32" i="24"/>
  <c r="F32" i="24"/>
  <c r="D32" i="24"/>
  <c r="F23" i="24"/>
  <c r="D23" i="24"/>
  <c r="J23" i="24"/>
  <c r="H23" i="24"/>
  <c r="K23" i="24"/>
  <c r="B14" i="24"/>
  <c r="B6" i="24"/>
  <c r="F17" i="24"/>
  <c r="D17" i="24"/>
  <c r="J17" i="24"/>
  <c r="H17" i="24"/>
  <c r="K30" i="24"/>
  <c r="J30" i="24"/>
  <c r="H30" i="24"/>
  <c r="F30" i="24"/>
  <c r="D30" i="24"/>
  <c r="F33" i="24"/>
  <c r="D33" i="24"/>
  <c r="J33" i="24"/>
  <c r="H33" i="24"/>
  <c r="I28" i="24"/>
  <c r="L28" i="24"/>
  <c r="M28" i="24"/>
  <c r="E28" i="24"/>
  <c r="K25" i="24"/>
  <c r="I30" i="24"/>
  <c r="L30" i="24"/>
  <c r="G30" i="24"/>
  <c r="E30" i="24"/>
  <c r="M30" i="24"/>
  <c r="G27" i="24"/>
  <c r="M27" i="24"/>
  <c r="E27" i="24"/>
  <c r="L27" i="24"/>
  <c r="I27" i="24"/>
  <c r="K8" i="24"/>
  <c r="J8" i="24"/>
  <c r="H8" i="24"/>
  <c r="F8" i="24"/>
  <c r="D8" i="24"/>
  <c r="K24" i="24"/>
  <c r="J24" i="24"/>
  <c r="H24" i="24"/>
  <c r="F24" i="24"/>
  <c r="D24" i="24"/>
  <c r="F27" i="24"/>
  <c r="D27" i="24"/>
  <c r="J27" i="24"/>
  <c r="H27" i="24"/>
  <c r="K27" i="24"/>
  <c r="I22" i="24"/>
  <c r="L22" i="24"/>
  <c r="G22" i="24"/>
  <c r="E22" i="24"/>
  <c r="M22" i="24"/>
  <c r="G25" i="24"/>
  <c r="M25" i="24"/>
  <c r="E25" i="24"/>
  <c r="L25" i="24"/>
  <c r="I25" i="24"/>
  <c r="C45" i="24"/>
  <c r="C39" i="24"/>
  <c r="G28" i="24"/>
  <c r="K58" i="24"/>
  <c r="I58" i="24"/>
  <c r="J58" i="24"/>
  <c r="K16" i="24"/>
  <c r="J16" i="24"/>
  <c r="H16" i="24"/>
  <c r="F16" i="24"/>
  <c r="D16" i="24"/>
  <c r="C14" i="24"/>
  <c r="C6" i="24"/>
  <c r="G17" i="24"/>
  <c r="M17" i="24"/>
  <c r="E17" i="24"/>
  <c r="L17" i="24"/>
  <c r="I17" i="24"/>
  <c r="G9" i="24"/>
  <c r="M9" i="24"/>
  <c r="E9" i="24"/>
  <c r="L9" i="24"/>
  <c r="I9" i="24"/>
  <c r="F9" i="24"/>
  <c r="D9" i="24"/>
  <c r="J9" i="24"/>
  <c r="H9" i="24"/>
  <c r="K9" i="24"/>
  <c r="K18" i="24"/>
  <c r="J18" i="24"/>
  <c r="H18" i="24"/>
  <c r="F18" i="24"/>
  <c r="D18" i="24"/>
  <c r="F21" i="24"/>
  <c r="D21" i="24"/>
  <c r="J21" i="24"/>
  <c r="H21" i="24"/>
  <c r="K21" i="24"/>
  <c r="K34" i="24"/>
  <c r="J34" i="24"/>
  <c r="H34" i="24"/>
  <c r="F34" i="24"/>
  <c r="D34" i="24"/>
  <c r="D38" i="24"/>
  <c r="K38" i="24"/>
  <c r="J38" i="24"/>
  <c r="H38" i="24"/>
  <c r="F38" i="24"/>
  <c r="I16" i="24"/>
  <c r="L16" i="24"/>
  <c r="M16" i="24"/>
  <c r="G16" i="24"/>
  <c r="E16" i="24"/>
  <c r="G19" i="24"/>
  <c r="M19" i="24"/>
  <c r="E19" i="24"/>
  <c r="L19" i="24"/>
  <c r="I19" i="24"/>
  <c r="I32" i="24"/>
  <c r="L32" i="24"/>
  <c r="M32" i="24"/>
  <c r="G32" i="24"/>
  <c r="E32" i="24"/>
  <c r="G35" i="24"/>
  <c r="M35" i="24"/>
  <c r="E35" i="24"/>
  <c r="L35" i="24"/>
  <c r="I35" i="24"/>
  <c r="F19" i="24"/>
  <c r="D19" i="24"/>
  <c r="J19" i="24"/>
  <c r="H19" i="24"/>
  <c r="K19" i="24"/>
  <c r="F35" i="24"/>
  <c r="D35" i="24"/>
  <c r="J35" i="24"/>
  <c r="H35" i="24"/>
  <c r="K35" i="24"/>
  <c r="F15" i="24"/>
  <c r="D15" i="24"/>
  <c r="J15" i="24"/>
  <c r="H15" i="24"/>
  <c r="K15" i="24"/>
  <c r="K28" i="24"/>
  <c r="J28" i="24"/>
  <c r="H28" i="24"/>
  <c r="F28" i="24"/>
  <c r="D28" i="24"/>
  <c r="F31" i="24"/>
  <c r="D31" i="24"/>
  <c r="J31" i="24"/>
  <c r="H31" i="24"/>
  <c r="K31" i="24"/>
  <c r="I26" i="24"/>
  <c r="L26" i="24"/>
  <c r="M26" i="24"/>
  <c r="G26" i="24"/>
  <c r="E26" i="24"/>
  <c r="G29" i="24"/>
  <c r="M29" i="24"/>
  <c r="E29" i="24"/>
  <c r="L29" i="24"/>
  <c r="I29" i="24"/>
  <c r="G8" i="24"/>
  <c r="K33" i="24"/>
  <c r="J77"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E43"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K44" i="24"/>
  <c r="L40" i="24"/>
  <c r="L42" i="24"/>
  <c r="L44" i="24"/>
  <c r="E40" i="24"/>
  <c r="E42" i="24"/>
  <c r="E44" i="24"/>
  <c r="I45" i="24" l="1"/>
  <c r="G45" i="24"/>
  <c r="L45" i="24"/>
  <c r="E45" i="24"/>
  <c r="M45" i="24"/>
  <c r="I6" i="24"/>
  <c r="L6" i="24"/>
  <c r="M6" i="24"/>
  <c r="G6" i="24"/>
  <c r="E6" i="24"/>
  <c r="I77" i="24"/>
  <c r="I14" i="24"/>
  <c r="L14" i="24"/>
  <c r="G14" i="24"/>
  <c r="E14" i="24"/>
  <c r="M14" i="24"/>
  <c r="K77" i="24"/>
  <c r="K6" i="24"/>
  <c r="J6" i="24"/>
  <c r="H6" i="24"/>
  <c r="F6" i="24"/>
  <c r="D6" i="24"/>
  <c r="H39" i="24"/>
  <c r="F39" i="24"/>
  <c r="D39" i="24"/>
  <c r="J39" i="24"/>
  <c r="K39" i="24"/>
  <c r="J79" i="24"/>
  <c r="I39" i="24"/>
  <c r="G39" i="24"/>
  <c r="L39" i="24"/>
  <c r="M39" i="24"/>
  <c r="E39" i="24"/>
  <c r="K14" i="24"/>
  <c r="J14" i="24"/>
  <c r="H14" i="24"/>
  <c r="F14" i="24"/>
  <c r="D14" i="24"/>
  <c r="H45" i="24"/>
  <c r="F45" i="24"/>
  <c r="D45" i="24"/>
  <c r="J45" i="24"/>
  <c r="K45" i="24"/>
  <c r="K79" i="24" l="1"/>
  <c r="K78" i="24"/>
  <c r="J78" i="24"/>
  <c r="I78" i="24"/>
  <c r="I79" i="24"/>
  <c r="I83" i="24" l="1"/>
  <c r="I82" i="24"/>
  <c r="I81" i="24"/>
</calcChain>
</file>

<file path=xl/sharedStrings.xml><?xml version="1.0" encoding="utf-8"?>
<sst xmlns="http://schemas.openxmlformats.org/spreadsheetml/2006/main" count="1683" uniqueCount="520">
  <si>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</si>
  <si>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</si>
  <si>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</si>
  <si>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</si>
  <si>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</si>
  <si>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</si>
  <si>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</si>
  <si>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</si>
  <si>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</si>
  <si>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</si>
  <si>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</si>
  <si>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</si>
  <si>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</si>
  <si>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Mittelsachsen (14522)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</si>
  <si>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</si>
  <si>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</si>
  <si>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</si>
  <si>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</si>
  <si>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</si>
  <si>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</si>
  <si>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</si>
  <si>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</si>
  <si>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</si>
  <si>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</si>
  <si>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</si>
  <si>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</si>
  <si>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</si>
  <si>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</si>
  <si>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</si>
  <si>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</si>
  <si>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</si>
  <si>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</si>
  <si>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</si>
  <si>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</si>
  <si>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</si>
  <si>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</si>
  <si>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</si>
  <si>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</si>
  <si>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</si>
  <si>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</si>
  <si>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</si>
  <si>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</si>
  <si>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</si>
  <si>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</si>
  <si>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</si>
  <si>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</si>
  <si>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</si>
  <si>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</si>
  <si>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</si>
  <si>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</si>
  <si>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</si>
  <si>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</si>
  <si>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</si>
  <si>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</si>
  <si>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</si>
  <si>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</si>
  <si>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</si>
  <si>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</si>
  <si>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</si>
  <si>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</si>
  <si>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</si>
  <si>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</si>
  <si>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</si>
  <si>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</si>
  <si>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</si>
  <si>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</si>
  <si>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</si>
  <si>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</si>
  <si>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</si>
  <si>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</si>
  <si>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</si>
  <si>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</si>
  <si>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</si>
  <si>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</si>
  <si>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</si>
  <si>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</si>
  <si>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</si>
  <si>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</si>
  <si>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</si>
  <si>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</si>
  <si>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</si>
  <si>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</si>
  <si>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</si>
  <si>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</si>
  <si>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</si>
  <si>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</si>
  <si>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</si>
  <si>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</si>
  <si>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</si>
  <si>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</si>
  <si>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</si>
  <si>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</si>
  <si>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Mittelsachsen (14522);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</si>
  <si>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</si>
  <si>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</si>
  <si>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</si>
  <si>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</si>
  <si>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</si>
  <si>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</si>
  <si>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</si>
  <si>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</si>
  <si>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</si>
  <si>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</si>
  <si>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</si>
  <si>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</si>
  <si>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</si>
  <si>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</si>
  <si>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</si>
  <si>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</si>
  <si>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</si>
  <si>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</si>
  <si>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</si>
  <si>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</si>
  <si>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</si>
  <si>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</si>
  <si>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</si>
  <si>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</si>
  <si>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</si>
  <si>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</si>
  <si>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</si>
  <si>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</si>
  <si>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</si>
  <si>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</si>
  <si>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</si>
  <si>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</si>
  <si>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</si>
  <si>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</si>
  <si>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</si>
  <si>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</si>
  <si>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</si>
  <si>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</si>
  <si>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</si>
  <si>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</si>
  <si>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</si>
  <si>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</si>
  <si>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</si>
  <si>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</si>
  <si>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</si>
  <si>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</si>
  <si>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</si>
  <si>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</si>
  <si>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</si>
  <si>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</si>
  <si>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</si>
  <si>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</si>
  <si>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</si>
  <si>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</si>
  <si>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</si>
  <si>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</si>
  <si>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</si>
  <si>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</si>
  <si>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</si>
  <si>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</si>
  <si>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</si>
  <si>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</si>
  <si>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</si>
  <si>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</si>
  <si>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</si>
  <si>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</si>
  <si>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</si>
  <si>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</si>
  <si>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</si>
  <si>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</si>
  <si>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</si>
  <si>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</si>
  <si>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</si>
  <si>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</si>
  <si>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</si>
  <si>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</si>
  <si>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</si>
  <si>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</si>
  <si>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</si>
  <si>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</si>
  <si>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</si>
  <si>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</si>
  <si>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</si>
  <si>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</si>
  <si>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</si>
  <si>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</si>
  <si>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</si>
  <si>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</si>
  <si>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</si>
  <si>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</si>
  <si>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Mittelsachsen (14522)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</si>
  <si>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</si>
  <si>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</si>
  <si>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</si>
  <si>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</si>
  <si>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</si>
  <si>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</si>
  <si>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</si>
  <si>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</si>
  <si>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</si>
  <si>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</si>
  <si>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</si>
  <si>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</si>
  <si>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</si>
  <si>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</si>
  <si>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</si>
  <si>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</si>
  <si>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</si>
  <si>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</si>
  <si>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</si>
  <si>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</si>
  <si>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</si>
  <si>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</si>
  <si>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</si>
  <si>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</si>
  <si>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</si>
  <si>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</si>
  <si>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</si>
  <si>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</si>
  <si>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</si>
  <si>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</si>
  <si>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</si>
  <si>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</si>
  <si>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</si>
  <si>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</si>
  <si>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</si>
  <si>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</si>
  <si>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</si>
  <si>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</si>
  <si>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</si>
  <si>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</si>
  <si>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</si>
  <si>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</si>
  <si>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</si>
  <si>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</si>
  <si>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</si>
  <si>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</si>
  <si>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</si>
  <si>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</si>
  <si>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</si>
  <si>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</si>
  <si>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</si>
  <si>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</si>
  <si>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</si>
  <si>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</si>
  <si>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</si>
  <si>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</si>
  <si>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</si>
  <si>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</si>
  <si>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</si>
  <si>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</si>
  <si>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</si>
  <si>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</si>
  <si>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</si>
  <si>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</si>
  <si>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</si>
  <si>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</si>
  <si>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</si>
  <si>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</si>
  <si>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</si>
  <si>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</si>
  <si>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</si>
  <si>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</si>
  <si>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</si>
  <si>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</si>
  <si>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</si>
  <si>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</si>
  <si>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</si>
  <si>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</si>
  <si>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</si>
  <si>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</si>
  <si>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</si>
  <si>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</si>
  <si>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</si>
  <si>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</si>
  <si>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</si>
  <si>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</si>
  <si>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</si>
  <si>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</si>
  <si>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</si>
  <si>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</si>
  <si>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</si>
  <si>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</si>
  <si>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</si>
  <si>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</si>
  <si>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</si>
  <si>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</si>
  <si>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</si>
  <si>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</si>
  <si>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</si>
  <si>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</si>
  <si>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</si>
  <si>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</si>
  <si>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</si>
  <si>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</si>
  <si>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</si>
  <si>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</si>
  <si>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</si>
  <si>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</si>
  <si>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</si>
  <si>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</si>
  <si>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</si>
  <si>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</si>
  <si>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</si>
  <si>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</si>
  <si>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</si>
  <si>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</si>
  <si>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</si>
  <si>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</si>
  <si>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</si>
  <si>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</si>
  <si>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</si>
  <si>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</si>
  <si>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</si>
  <si>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</si>
  <si>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</si>
  <si>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</si>
  <si>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</si>
  <si>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</si>
  <si>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</si>
  <si>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</si>
  <si>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</si>
  <si>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</si>
  <si>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</si>
  <si>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</si>
  <si>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</si>
  <si>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</si>
  <si>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</si>
  <si>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</si>
  <si>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</si>
  <si>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</si>
  <si>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</si>
  <si>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</si>
  <si>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</si>
  <si>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</si>
  <si>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</si>
  <si>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</si>
  <si>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</si>
  <si>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</si>
  <si>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</si>
  <si>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</si>
  <si>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</si>
  <si>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</si>
  <si>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</si>
  <si>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</si>
  <si>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</si>
  <si>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</si>
  <si>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</si>
  <si>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</si>
  <si>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</si>
  <si>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</si>
  <si>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</si>
  <si>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</si>
  <si>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</si>
  <si>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</si>
  <si>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</si>
  <si>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</si>
  <si>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</si>
  <si>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</si>
  <si>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</si>
  <si>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</si>
  <si>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</si>
  <si>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</si>
  <si>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</si>
  <si>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</si>
  <si>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</si>
  <si>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</si>
  <si>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</si>
  <si>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</si>
  <si>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</si>
  <si>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</si>
  <si>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</si>
  <si>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</si>
  <si>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</si>
  <si>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</si>
  <si>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</si>
  <si>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</si>
  <si>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</si>
  <si>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</si>
  <si>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</si>
  <si>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Mittelsachsen (14522);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</si>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</sst>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{5027B00E-65A2-49C5-9F61-D51BC3D55E06}</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F543-47E7-A9A5-25BEBED2F091}"/>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{1E45E31A-8CD9-4B9D-9D92-5C06E2FA1959}</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F543-47E7-A9A5-25BEBED2F091}"/>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{2D38CCFB-F8B5-4A0A-B8D1-4AD8F934B662}</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543-47E7-A9A5-25BEBED2F09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{F8C55E09-9563-4363-A19B-E86133796295}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543-47E7-A9A5-25BEBED2F09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-0.59453356884024988</c:v>
                </c:pt>
                <c:pt idx="1">
                  <c:v>0.53902318103720548</c:v>
                </c:pt>
                <c:pt idx="2">
                  <c:v>0.95490282911153723</c:v>
                </c:pt>
                <c:pt idx="3">
                  <c:v>1.0875687030768</c:v>
                </c:pt>
              </c:numCache>
            </c:numRef>
          </c:val>
          <c:extLst>
            <c:ext xmlns:c16="http://schemas.microsoft.com/office/drawing/2014/chart" uri="{C3380CC4-5D6E-409C-BE32-E72D297353CC}">
              <c16:uniqueId val="{00000004-F543-47E7-A9A5-25BEBED2F09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{E055DB5D-F22B-4EC8-A2D2-C9C35B493D07}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543-47E7-A9A5-25BEBED2F09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{B3C7D365-A02C-4673-99C0-4FC882B36F31}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543-47E7-A9A5-25BEBED2F09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{F64AF387-E11B-4C67-BF2A-A32578BE855E}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543-47E7-A9A5-25BEBED2F09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{D4178400-B6B3-47EE-A540-78CB7EA8F845}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543-47E7-A9A5-25BEBED2F0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43-47E7-A9A5-25BEBED2F09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43-47E7-A9A5-25BEBED2F09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{59BDDD0B-E8BB-4DB4-ABB8-2D75CB4E7900}</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B7B4-42EB-A1CF-79B468046ABE}"/>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{649DF6B1-014E-4801-8418-D2CE1B1E9160}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B7B4-42EB-A1CF-79B468046AB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{915FD7A6-20FE-4555-8859-1D5F80A58CD7}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B7B4-42EB-A1CF-79B468046AB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{3262548F-3F2D-4984-8693-FB5646886CF9}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7B4-42EB-A1CF-79B468046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-1.7183288409703503</c:v>
                </c:pt>
                <c:pt idx="1">
                  <c:v>-3.5996476124832824</c:v>
                </c:pt>
                <c:pt idx="2">
                  <c:v>-3.6279896103654186</c:v>
                </c:pt>
                <c:pt idx="3">
                  <c:v>-2.8655893304673015</c:v>
                </c:pt>
              </c:numCache>
            </c:numRef>
          </c:val>
          <c:extLst>
            <c:ext xmlns:c16="http://schemas.microsoft.com/office/drawing/2014/chart" uri="{C3380CC4-5D6E-409C-BE32-E72D297353CC}">
              <c16:uniqueId val="{00000004-B7B4-42EB-A1CF-79B468046AB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{875E8833-19A2-4AE4-94F6-3261AC0AC265}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7B4-42EB-A1CF-79B468046AB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{2AA03D7C-1E2E-4E6A-A220-D4819154DF04}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7B4-42EB-A1CF-79B468046AB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{0EF54403-F484-4092-835D-CF73CC628321}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7B4-42EB-A1CF-79B468046AB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{37020143-2A6E-4192-B48C-CC4D120DB86E}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7B4-42EB-A1CF-79B468046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7B4-42EB-A1CF-79B468046AB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7B4-42EB-A1CF-79B468046AB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{19E9C6A6-745F-4FDC-9F20-2F0E11704459}</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72BB-4461-85A4-6076F44BDAE4}"/>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{B769BE30-D76B-4873-8E17-FE47415F688B}</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72BB-4461-85A4-6076F44BDAE4}"/>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{30C99064-94EC-4D7F-9F38-F267B843E8E7}</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72BB-4461-85A4-6076F44BDAE4}"/>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{823152B2-59A1-4D7B-8BCB-C570108463EA}</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72BB-4461-85A4-6076F44BDAE4}"/>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{6DF262EA-CD20-4434-984A-B8F58FE9E9D7}</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72BB-4461-85A4-6076F44BDAE4}"/>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{A5BBB9B8-0413-4970-98A2-B5D9CB0967AA}</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72BB-4461-85A4-6076F44BDAE4}"/>
                </c:ext>
              </c:extLst>
            </c:dLbl>
            <c:dLbl>
              <c:idx val="6"/>
              <c:tx>
                <c:strRef>
                  <c:f>Daten_Diagramme!$D$20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{609C704F-FBE5-4054-824E-DB7D5DB8D6BB}</c15:txfldGUID>
                      <c15:f>Daten_Diagramme!$D$20</c15:f>
                      <c15:dlblFieldTableCache>
                        <c:ptCount val="1"/>
                        <c:pt idx="0">
                          <c:v>-7.3</c:v>
                        </c:pt>
                      </c15:dlblFieldTableCache>
                    </c15:dlblFTEntry>
                  </c15:dlblFieldTable>
                  <c15:showDataLabelsRange val="0"/>
                </c:ext>
                <c:ext xmlns:c16="http://schemas.microsoft.com/office/drawing/2014/chart" uri="{C3380CC4-5D6E-409C-BE32-E72D297353CC}">
                  <c16:uniqueId val="{00000006-72BB-4461-85A4-6076F44BDAE4}"/>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{FC623362-6857-4615-8B8A-0F19391B73FF}</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72BB-4461-85A4-6076F44BDAE4}"/>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{99FB6751-4A71-4FFE-B38B-B820B07CB247}</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72BB-4461-85A4-6076F44BDAE4}"/>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{89AF56B0-0F36-4149-A81D-9BC937FC4A9D}</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72BB-4461-85A4-6076F44BDAE4}"/>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{468FD279-BD33-4905-AAFD-6CF8D070DB01}</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72BB-4461-85A4-6076F44BDAE4}"/>
                </c:ext>
              </c:extLst>
            </c:dLbl>
            <c:dLbl>
              <c:idx val="11"/>
              <c:tx>
                <c:strRef>
                  <c:f>Daten_Diagramme!$D$25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{61F841C8-D835-416D-B1DC-839346550502}</c15:txfldGUID>
                      <c15:f>Daten_Diagramme!$D$25</c15:f>
                      <c15:dlblFieldTableCache>
                        <c:ptCount val="1"/>
                        <c:pt idx="0">
                          <c:v>0.4</c:v>
                        </c:pt>
                      </c15:dlblFieldTableCache>
                    </c15:dlblFTEntry>
                  </c15:dlblFieldTable>
                  <c15:showDataLabelsRange val="0"/>
                </c:ext>
                <c:ext xmlns:c16="http://schemas.microsoft.com/office/drawing/2014/chart" uri="{C3380CC4-5D6E-409C-BE32-E72D297353CC}">
                  <c16:uniqueId val="{0000000B-72BB-4461-85A4-6076F44BDAE4}"/>
                </c:ext>
              </c:extLst>
            </c:dLbl>
            <c:dLbl>
              <c:idx val="12"/>
              <c:tx>
                <c:strRef>
                  <c:f>Daten_Diagramme!$D$26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{B4053A8F-35DB-463B-9A57-DE3073E52659}</c15:txfldGUID>
                      <c15:f>Daten_Diagramme!$D$26</c15:f>
                      <c15:dlblFieldTableCache>
                        <c:ptCount val="1"/>
                        <c:pt idx="0">
                          <c:v>-4.4</c:v>
                        </c:pt>
                      </c15:dlblFieldTableCache>
                    </c15:dlblFTEntry>
                  </c15:dlblFieldTable>
                  <c15:showDataLabelsRange val="0"/>
                </c:ext>
                <c:ext xmlns:c16="http://schemas.microsoft.com/office/drawing/2014/chart" uri="{C3380CC4-5D6E-409C-BE32-E72D297353CC}">
                  <c16:uniqueId val="{0000000C-72BB-4461-85A4-6076F44BDAE4}"/>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{57769EB1-EA5F-4A72-81A5-30D518858015}</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72BB-4461-85A4-6076F44BDAE4}"/>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{9870A70C-774B-4CF4-9BEC-5D9EEBDBCC80}</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72BB-4461-85A4-6076F44BDAE4}"/>
                </c:ext>
              </c:extLst>
            </c:dLbl>
            <c:dLbl>
              <c:idx val="15"/>
              <c:tx>
                <c:strRef>
                  <c:f>Daten_Diagramme!$D$29</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{86AF0F05-9528-4B4C-91BB-FEBA8CF68D1F}</c15:txfldGUID>
                      <c15:f>Daten_Diagramme!$D$29</c15:f>
                      <c15:dlblFieldTableCache>
                        <c:ptCount val="1"/>
                        <c:pt idx="0">
                          <c:v>-18.3</c:v>
                        </c:pt>
                      </c15:dlblFieldTableCache>
                    </c15:dlblFTEntry>
                  </c15:dlblFieldTable>
                  <c15:showDataLabelsRange val="0"/>
                </c:ext>
                <c:ext xmlns:c16="http://schemas.microsoft.com/office/drawing/2014/chart" uri="{C3380CC4-5D6E-409C-BE32-E72D297353CC}">
                  <c16:uniqueId val="{0000000F-72BB-4461-85A4-6076F44BDAE4}"/>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{4E78568E-B3A8-44C5-B8B8-21E536E5C8A2}</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72BB-4461-85A4-6076F44BDAE4}"/>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{C5A5F111-5CE0-451D-BF94-14090D995862}</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72BB-4461-85A4-6076F44BDAE4}"/>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{5C074811-5B32-4EA4-8B01-B4782AFBBB51}</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72BB-4461-85A4-6076F44BDAE4}"/>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{DE43B4E3-3B9F-4420-AE8A-39D1EF47A4AC}</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72BB-4461-85A4-6076F44BDAE4}"/>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{9E714EDD-37BE-40C8-B0FD-1B6616B0C870}</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72BB-4461-85A4-6076F44BDAE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{030849BE-EAAC-4CA6-880A-211E84DF8A36}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2BB-4461-85A4-6076F44BDAE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{46AAFEF8-C4A8-463B-89DD-BC0F90295B91}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2BB-4461-85A4-6076F44BDAE4}"/>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{954C06A6-2E27-4E74-9D66-CABC1C4776AD}</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72BB-4461-85A4-6076F44BDAE4}"/>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{2F16C356-3962-487D-9F37-A56674DA2318}</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72BB-4461-85A4-6076F44BDAE4}"/>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{5C423204-B7E7-4C20-A4D1-8C3ABD7EA982}</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72BB-4461-85A4-6076F44BDAE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{0D9D2C71-4235-49CC-9783-389EB886B038}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2BB-4461-85A4-6076F44BDAE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{83FA6484-812E-4D9C-A11A-76282261FDEA}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2BB-4461-85A4-6076F44BDAE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{ED111FC5-29CE-4813-9F06-A0112752E82D}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2BB-4461-85A4-6076F44BDAE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{5D8CE9A1-02F0-48A3-95C3-9A3ABF463C4D}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2BB-4461-85A4-6076F44BDAE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{959483CE-9E3A-4B81-980E-523E949565C1}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2BB-4461-85A4-6076F44BDAE4}"/>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{36325172-2BDD-411A-9132-F6B33C735ABA}</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72BB-4461-85A4-6076F44BDA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-0.59453356884024988</c:v>
                </c:pt>
                <c:pt idx="1">
                  <c:v>-3.1260735142562694</c:v>
                </c:pt>
                <c:pt idx="2">
                  <c:v>-5.1867219917012451E-2</c:v>
                </c:pt>
                <c:pt idx="3">
                  <c:v>-2.7371079485341796</c:v>
                </c:pt>
                <c:pt idx="4">
                  <c:v>-2.3050974512743627</c:v>
                </c:pt>
                <c:pt idx="5">
                  <c:v>-1.0693943973032662</c:v>
                </c:pt>
                <c:pt idx="6">
                  <c:v>-7.3235685752330228</c:v>
                </c:pt>
                <c:pt idx="7">
                  <c:v>-0.35472785722203748</c:v>
                </c:pt>
                <c:pt idx="8">
                  <c:v>0.26020268419611065</c:v>
                </c:pt>
                <c:pt idx="9">
                  <c:v>-0.70895522388059706</c:v>
                </c:pt>
                <c:pt idx="10">
                  <c:v>0.57708161582852435</c:v>
                </c:pt>
                <c:pt idx="11">
                  <c:v>0.35398230088495575</c:v>
                </c:pt>
                <c:pt idx="12">
                  <c:v>-4.4295302013422821</c:v>
                </c:pt>
                <c:pt idx="13">
                  <c:v>1.411331560646349</c:v>
                </c:pt>
                <c:pt idx="14">
                  <c:v>0.82116788321167888</c:v>
                </c:pt>
                <c:pt idx="15">
                  <c:v>-18.302387267904511</c:v>
                </c:pt>
                <c:pt idx="16">
                  <c:v>2.5509358953122412</c:v>
                </c:pt>
                <c:pt idx="17">
                  <c:v>-2.1266073194856578</c:v>
                </c:pt>
                <c:pt idx="18">
                  <c:v>3.6375446573562846</c:v>
                </c:pt>
                <c:pt idx="19">
                  <c:v>4.6130793107139034</c:v>
                </c:pt>
                <c:pt idx="20">
                  <c:v>-4.0923639689071791</c:v>
                </c:pt>
                <c:pt idx="21">
                  <c:v>0</c:v>
                </c:pt>
                <c:pt idx="23">
                  <c:v>-3.1260735142562694</c:v>
                </c:pt>
                <c:pt idx="24">
                  <c:v>-2.0745341614906834</c:v>
                </c:pt>
                <c:pt idx="25">
                  <c:v>0.40946110119538642</c:v>
                </c:pt>
              </c:numCache>
            </c:numRef>
          </c:val>
          <c:extLst>
            <c:ext xmlns:c16="http://schemas.microsoft.com/office/drawing/2014/chart" uri="{C3380CC4-5D6E-409C-BE32-E72D297353CC}">
              <c16:uniqueId val="{00000020-72BB-4461-85A4-6076F44BDAE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{BCB148D2-EFB1-41DB-BCB9-43D968533886}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2BB-4461-85A4-6076F44BDAE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{29D30D31-B2EA-4612-B530-AF14DF61E7F5}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2BB-4461-85A4-6076F44BDAE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{112C06E2-D231-40A1-9CAC-9ED7296C4FFA}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2BB-4461-85A4-6076F44BDAE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{A1B6F25F-0FA0-42C0-A645-C556E9715098}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2BB-4461-85A4-6076F44BDAE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{E256BB25-E81F-4257-9B5B-AFB53521A4F6}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2BB-4461-85A4-6076F44BDAE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{BBBF7255-EB50-40FB-877B-7C7DF08E65C7}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2BB-4461-85A4-6076F44BDAE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{C306B1E8-C695-49F6-80A9-F88C37529073}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2BB-4461-85A4-6076F44BDAE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{A280AEF3-799C-424C-AABF-F2AB796213D3}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2BB-4461-85A4-6076F44BDAE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{B45965D9-C8EF-486C-BF25-7593F58507F0}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2BB-4461-85A4-6076F44BDAE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{EA822AC2-B70C-4903-9616-5466BC87E78B}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2BB-4461-85A4-6076F44BDAE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{78FF63DF-43BE-4ADD-95FA-977C28CEF372}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2BB-4461-85A4-6076F44BDAE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{2D7CDED1-8C61-4A1D-A21A-DECBC480EDA5}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2BB-4461-85A4-6076F44BDAE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{E67D90DC-C469-414E-9C9F-EE15ADCC56FF}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2BB-4461-85A4-6076F44BDAE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{90C41EF1-67F1-42CB-A850-615F7EC8C869}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2BB-4461-85A4-6076F44BDAE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{862F1BE0-618D-4BD1-A282-D2CD8E7AAFD4}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2BB-4461-85A4-6076F44BDAE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{518DCECE-287D-461D-A75A-98032ED227F3}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2BB-4461-85A4-6076F44BDAE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{99DEC37B-9E4C-4FDA-9196-D63C673A8ACA}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2BB-4461-85A4-6076F44BDAE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{82412DE9-078F-4FF1-ADFF-1CCB971A24C4}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2BB-4461-85A4-6076F44BDAE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{E6B41B22-05C2-4F2A-B77A-F43E78DBD5D2}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2BB-4461-85A4-6076F44BDAE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{BFA67832-36DE-4D5E-BC68-49101FFC5AA0}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2BB-4461-85A4-6076F44BDAE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{1BC2872C-44FE-4456-87D7-ECA70B27D52C}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2BB-4461-85A4-6076F44BDAE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{DB43FD21-DCAF-417C-B9F0-F7F4C70555AE}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2BB-4461-85A4-6076F44BDAE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{043ECF16-E1E3-451B-AE62-65514EA82481}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2BB-4461-85A4-6076F44BDAE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{68C62DF6-E6B0-46C9-8B68-F4D4C56AC07B}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2BB-4461-85A4-6076F44BDAE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{1DF930D0-A4C4-4575-8628-60BA1BEA538E}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2BB-4461-85A4-6076F44BDAE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{CDFBC20D-2B2B-4746-8FE7-21BC2C7289E5}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2BB-4461-85A4-6076F44BDAE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{72E21C4F-3807-4B87-AB1B-15F5A4D062FE}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2BB-4461-85A4-6076F44BDAE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{8593D2D6-DD2D-43B1-A4B9-EBFAA758DDE9}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2BB-4461-85A4-6076F44BDAE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{3A4230FB-613A-4BAC-AB9D-0EF8B5B5C4E3}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2BB-4461-85A4-6076F44BDAE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{D5C82E97-3FAA-4629-9472-765F34BC05FE}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2BB-4461-85A4-6076F44BDAE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{AF4BE729-28D3-472A-B0EF-2F1A7C9DFACA}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2BB-4461-85A4-6076F44BDAE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{F64F0F73-CF60-4242-B0AE-69A3A7AF5BE5}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2BB-4461-85A4-6076F44BDA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2BB-4461-85A4-6076F44BDAE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2BB-4461-85A4-6076F44BDAE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{B36D6528-1D12-4FB7-B375-A06508017D9E}</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8738-4983-A943-587A5DD8CEE1}"/>
                </c:ext>
              </c:extLst>
            </c:dLbl>
            <c:dLbl>
              <c:idx val="1"/>
              <c:tx>
                <c:strRef>
                  <c:f>Daten_Diagramme!$E$15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{3B0C47C7-204C-4E32-976D-0FA3D5224EBC}</c15:txfldGUID>
                      <c15:f>Daten_Diagramme!$E$15</c15:f>
                      <c15:dlblFieldTableCache>
                        <c:ptCount val="1"/>
                        <c:pt idx="0">
                          <c:v>3.9</c:v>
                        </c:pt>
                      </c15:dlblFieldTableCache>
                    </c15:dlblFTEntry>
                  </c15:dlblFieldTable>
                  <c15:showDataLabelsRange val="0"/>
                </c:ext>
                <c:ext xmlns:c16="http://schemas.microsoft.com/office/drawing/2014/chart" uri="{C3380CC4-5D6E-409C-BE32-E72D297353CC}">
                  <c16:uniqueId val="{00000001-8738-4983-A943-587A5DD8CEE1}"/>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{B3DF36F7-42F4-4A09-944D-067B01640298}</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8738-4983-A943-587A5DD8CEE1}"/>
                </c:ext>
              </c:extLst>
            </c:dLbl>
            <c:dLbl>
              <c:idx val="3"/>
              <c:tx>
                <c:strRef>
                  <c:f>Daten_Diagramme!$E$17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{454BA914-AB40-4871-9E09-FE6BEDD3B119}</c15:txfldGUID>
                      <c15:f>Daten_Diagramme!$E$17</c15:f>
                      <c15:dlblFieldTableCache>
                        <c:ptCount val="1"/>
                        <c:pt idx="0">
                          <c:v>-2.2</c:v>
                        </c:pt>
                      </c15:dlblFieldTableCache>
                    </c15:dlblFTEntry>
                  </c15:dlblFieldTable>
                  <c15:showDataLabelsRange val="0"/>
                </c:ext>
                <c:ext xmlns:c16="http://schemas.microsoft.com/office/drawing/2014/chart" uri="{C3380CC4-5D6E-409C-BE32-E72D297353CC}">
                  <c16:uniqueId val="{00000003-8738-4983-A943-587A5DD8CEE1}"/>
                </c:ext>
              </c:extLst>
            </c:dLbl>
            <c:dLbl>
              <c:idx val="4"/>
              <c:tx>
                <c:strRef>
                  <c:f>Daten_Diagramme!$E$18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{508DCE01-1F61-4D4B-AE2C-B907747B154A}</c15:txfldGUID>
                      <c15:f>Daten_Diagramme!$E$18</c15:f>
                      <c15:dlblFieldTableCache>
                        <c:ptCount val="1"/>
                        <c:pt idx="0">
                          <c:v>3.4</c:v>
                        </c:pt>
                      </c15:dlblFieldTableCache>
                    </c15:dlblFTEntry>
                  </c15:dlblFieldTable>
                  <c15:showDataLabelsRange val="0"/>
                </c:ext>
                <c:ext xmlns:c16="http://schemas.microsoft.com/office/drawing/2014/chart" uri="{C3380CC4-5D6E-409C-BE32-E72D297353CC}">
                  <c16:uniqueId val="{00000004-8738-4983-A943-587A5DD8CEE1}"/>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{34119F16-CB21-47AB-9355-60DA63F7F21D}</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8738-4983-A943-587A5DD8CEE1}"/>
                </c:ext>
              </c:extLst>
            </c:dLbl>
            <c:dLbl>
              <c:idx val="6"/>
              <c:tx>
                <c:strRef>
                  <c:f>Daten_Diagramme!$E$20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{E0D32E21-3A2C-4D15-A429-D0E9D4ABDB92}</c15:txfldGUID>
                      <c15:f>Daten_Diagramme!$E$20</c15:f>
                      <c15:dlblFieldTableCache>
                        <c:ptCount val="1"/>
                        <c:pt idx="0">
                          <c:v>-9.0</c:v>
                        </c:pt>
                      </c15:dlblFieldTableCache>
                    </c15:dlblFTEntry>
                  </c15:dlblFieldTable>
                  <c15:showDataLabelsRange val="0"/>
                </c:ext>
                <c:ext xmlns:c16="http://schemas.microsoft.com/office/drawing/2014/chart" uri="{C3380CC4-5D6E-409C-BE32-E72D297353CC}">
                  <c16:uniqueId val="{00000006-8738-4983-A943-587A5DD8CEE1}"/>
                </c:ext>
              </c:extLst>
            </c:dLbl>
            <c:dLbl>
              <c:idx val="7"/>
              <c:tx>
                <c:strRef>
                  <c:f>Daten_Diagramme!$E$21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{029F67DE-34A5-4CB6-9439-1866198F5DEE}</c15:txfldGUID>
                      <c15:f>Daten_Diagramme!$E$21</c15:f>
                      <c15:dlblFieldTableCache>
                        <c:ptCount val="1"/>
                        <c:pt idx="0">
                          <c:v>6.3</c:v>
                        </c:pt>
                      </c15:dlblFieldTableCache>
                    </c15:dlblFTEntry>
                  </c15:dlblFieldTable>
                  <c15:showDataLabelsRange val="0"/>
                </c:ext>
                <c:ext xmlns:c16="http://schemas.microsoft.com/office/drawing/2014/chart" uri="{C3380CC4-5D6E-409C-BE32-E72D297353CC}">
                  <c16:uniqueId val="{00000007-8738-4983-A943-587A5DD8CEE1}"/>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{FE5D857B-3DFF-4759-AFD0-C39C040B4C7D}</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8738-4983-A943-587A5DD8CEE1}"/>
                </c:ext>
              </c:extLst>
            </c:dLbl>
            <c:dLbl>
              <c:idx val="9"/>
              <c:tx>
                <c:strRef>
                  <c:f>Daten_Diagramme!$E$23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{DE316317-BA6E-4C66-8531-948E09C4A58B}</c15:txfldGUID>
                      <c15:f>Daten_Diagramme!$E$23</c15:f>
                      <c15:dlblFieldTableCache>
                        <c:ptCount val="1"/>
                        <c:pt idx="0">
                          <c:v>0.4</c:v>
                        </c:pt>
                      </c15:dlblFieldTableCache>
                    </c15:dlblFTEntry>
                  </c15:dlblFieldTable>
                  <c15:showDataLabelsRange val="0"/>
                </c:ext>
                <c:ext xmlns:c16="http://schemas.microsoft.com/office/drawing/2014/chart" uri="{C3380CC4-5D6E-409C-BE32-E72D297353CC}">
                  <c16:uniqueId val="{00000009-8738-4983-A943-587A5DD8CEE1}"/>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{4A3FB9B6-229C-410E-B172-87E7FEF7D3F9}</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8738-4983-A943-587A5DD8CEE1}"/>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{145B54AB-16BF-45D4-9523-0F83F3739694}</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8738-4983-A943-587A5DD8CEE1}"/>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{3F167CC2-3BD7-4EA6-BD89-41589B4FF278}</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8738-4983-A943-587A5DD8CEE1}"/>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{FE274FD0-DE82-4024-B0FF-DF39BEF66C9D}</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8738-4983-A943-587A5DD8CEE1}"/>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{7A6E711F-1B86-452F-93BC-B33C8B5330E4}</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8738-4983-A943-587A5DD8CEE1}"/>
                </c:ext>
              </c:extLst>
            </c:dLbl>
            <c:dLbl>
              <c:idx val="15"/>
              <c:tx>
                <c:strRef>
                  <c:f>Daten_Diagramme!$E$29</c:f>
                  <c:strCache>
                    <c:ptCount val="1"/>
                    <c:pt idx="0">
                      <c:v>-48.1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{AF4EFA40-9EAC-489F-91AC-02CCBA65DD6B}</c15:txfldGUID>
                      <c15:f>Daten_Diagramme!$E$29</c15:f>
                      <c15:dlblFieldTableCache>
                        <c:ptCount val="1"/>
                        <c:pt idx="0">
                          <c:v>-48.1</c:v>
                        </c:pt>
                      </c15:dlblFieldTableCache>
                    </c15:dlblFTEntry>
                  </c15:dlblFieldTable>
                  <c15:showDataLabelsRange val="0"/>
                </c:ext>
                <c:ext xmlns:c16="http://schemas.microsoft.com/office/drawing/2014/chart" uri="{C3380CC4-5D6E-409C-BE32-E72D297353CC}">
                  <c16:uniqueId val="{0000000F-8738-4983-A943-587A5DD8CEE1}"/>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{BB3905F5-F405-4CD1-B99C-B4A04F20A259}</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8738-4983-A943-587A5DD8CEE1}"/>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{B22C1149-9DCC-4645-B593-772742B19639}</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8738-4983-A943-587A5DD8CEE1}"/>
                </c:ext>
              </c:extLst>
            </c:dLbl>
            <c:dLbl>
              <c:idx val="18"/>
              <c:tx>
                <c:strRef>
                  <c:f>Daten_Diagramme!$E$32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{81E266DF-2683-4234-9B9C-5902C2367112}</c15:txfldGUID>
                      <c15:f>Daten_Diagramme!$E$32</c15:f>
                      <c15:dlblFieldTableCache>
                        <c:ptCount val="1"/>
                        <c:pt idx="0">
                          <c:v>3.9</c:v>
                        </c:pt>
                      </c15:dlblFieldTableCache>
                    </c15:dlblFTEntry>
                  </c15:dlblFieldTable>
                  <c15:showDataLabelsRange val="0"/>
                </c:ext>
                <c:ext xmlns:c16="http://schemas.microsoft.com/office/drawing/2014/chart" uri="{C3380CC4-5D6E-409C-BE32-E72D297353CC}">
                  <c16:uniqueId val="{00000012-8738-4983-A943-587A5DD8CEE1}"/>
                </c:ext>
              </c:extLst>
            </c:dLbl>
            <c:dLbl>
              <c:idx val="19"/>
              <c:tx>
                <c:strRef>
                  <c:f>Daten_Diagramme!$E$33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{43D2F774-B43C-493C-A345-9E39BD36B1DE}</c15:txfldGUID>
                      <c15:f>Daten_Diagramme!$E$33</c15:f>
                      <c15:dlblFieldTableCache>
                        <c:ptCount val="1"/>
                        <c:pt idx="0">
                          <c:v>6.7</c:v>
                        </c:pt>
                      </c15:dlblFieldTableCache>
                    </c15:dlblFTEntry>
                  </c15:dlblFieldTable>
                  <c15:showDataLabelsRange val="0"/>
                </c:ext>
                <c:ext xmlns:c16="http://schemas.microsoft.com/office/drawing/2014/chart" uri="{C3380CC4-5D6E-409C-BE32-E72D297353CC}">
                  <c16:uniqueId val="{00000013-8738-4983-A943-587A5DD8CEE1}"/>
                </c:ext>
              </c:extLst>
            </c:dLbl>
            <c:dLbl>
              <c:idx val="20"/>
              <c:tx>
                <c:strRef>
                  <c:f>Daten_Diagramme!$E$34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{90274B0F-D454-4454-8B15-826C44B3019D}</c15:txfldGUID>
                      <c15:f>Daten_Diagramme!$E$34</c15:f>
                      <c15:dlblFieldTableCache>
                        <c:ptCount val="1"/>
                        <c:pt idx="0">
                          <c:v>-6.9</c:v>
                        </c:pt>
                      </c15:dlblFieldTableCache>
                    </c15:dlblFTEntry>
                  </c15:dlblFieldTable>
                  <c15:showDataLabelsRange val="0"/>
                </c:ext>
                <c:ext xmlns:c16="http://schemas.microsoft.com/office/drawing/2014/chart" uri="{C3380CC4-5D6E-409C-BE32-E72D297353CC}">
                  <c16:uniqueId val="{00000014-8738-4983-A943-587A5DD8CEE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{1F9F53D0-3C7D-4FD2-9828-B9E2238C50D9}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738-4983-A943-587A5DD8CEE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{ACAE8441-B7C6-4F1B-A558-65BF89751A1C}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738-4983-A943-587A5DD8CEE1}"/>
                </c:ext>
              </c:extLst>
            </c:dLbl>
            <c:dLbl>
              <c:idx val="23"/>
              <c:tx>
                <c:strRef>
                  <c:f>Daten_Diagramme!$E$37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{FA5663CB-744E-4201-BFD8-6F8F160353C2}</c15:txfldGUID>
                      <c15:f>Daten_Diagramme!$E$37</c15:f>
                      <c15:dlblFieldTableCache>
                        <c:ptCount val="1"/>
                        <c:pt idx="0">
                          <c:v>3.9</c:v>
                        </c:pt>
                      </c15:dlblFieldTableCache>
                    </c15:dlblFTEntry>
                  </c15:dlblFieldTable>
                  <c15:showDataLabelsRange val="0"/>
                </c:ext>
                <c:ext xmlns:c16="http://schemas.microsoft.com/office/drawing/2014/chart" uri="{C3380CC4-5D6E-409C-BE32-E72D297353CC}">
                  <c16:uniqueId val="{00000017-8738-4983-A943-587A5DD8CEE1}"/>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{F97CC5D6-62D5-4B72-AE54-BA69B0494CC6}</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8738-4983-A943-587A5DD8CEE1}"/>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{60DD2AE1-9D42-424F-B4E4-7457EA86C2D6}</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8738-4983-A943-587A5DD8CEE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{B5557CF3-E140-4E75-AC71-23812BF8AE26}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738-4983-A943-587A5DD8CEE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{5197A131-0D8E-409F-84B4-6670A1D6AD4B}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738-4983-A943-587A5DD8CEE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{3D87FABF-01F9-4DFC-9731-305D56D9B2C8}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738-4983-A943-587A5DD8CEE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{E2334B41-3857-48B4-9BB0-C634A1440C21}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738-4983-A943-587A5DD8CEE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{5257F42C-430A-4B95-A6D4-069FBDDC6489}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738-4983-A943-587A5DD8CEE1}"/>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{0CC376F6-F5E5-4A34-8B7A-31DE3FB82FF5}</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8738-4983-A943-587A5DD8CE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-1.7183288409703503</c:v>
                </c:pt>
                <c:pt idx="1">
                  <c:v>3.8647342995169081</c:v>
                </c:pt>
                <c:pt idx="2">
                  <c:v>8.9820359281437128</c:v>
                </c:pt>
                <c:pt idx="3">
                  <c:v>-2.1956087824351296</c:v>
                </c:pt>
                <c:pt idx="4">
                  <c:v>3.4420289855072466</c:v>
                </c:pt>
                <c:pt idx="5">
                  <c:v>-4.3895747599451305</c:v>
                </c:pt>
                <c:pt idx="6">
                  <c:v>-9.0090090090090094</c:v>
                </c:pt>
                <c:pt idx="7">
                  <c:v>6.3492063492063489</c:v>
                </c:pt>
                <c:pt idx="8">
                  <c:v>-1.8795386586928664</c:v>
                </c:pt>
                <c:pt idx="9">
                  <c:v>0.43525571273122959</c:v>
                </c:pt>
                <c:pt idx="10">
                  <c:v>-9.7186700767263421</c:v>
                </c:pt>
                <c:pt idx="11">
                  <c:v>4.5751633986928102</c:v>
                </c:pt>
                <c:pt idx="12">
                  <c:v>3.3333333333333335</c:v>
                </c:pt>
                <c:pt idx="13">
                  <c:v>0.62646828504306973</c:v>
                </c:pt>
                <c:pt idx="14">
                  <c:v>-4.0625</c:v>
                </c:pt>
                <c:pt idx="15">
                  <c:v>-48.148148148148145</c:v>
                </c:pt>
                <c:pt idx="16">
                  <c:v>-0.31847133757961782</c:v>
                </c:pt>
                <c:pt idx="17">
                  <c:v>-2.5590551181102361</c:v>
                </c:pt>
                <c:pt idx="18">
                  <c:v>3.9193729003359463</c:v>
                </c:pt>
                <c:pt idx="19">
                  <c:v>6.6964285714285712</c:v>
                </c:pt>
                <c:pt idx="20">
                  <c:v>-6.9450961989676205</c:v>
                </c:pt>
                <c:pt idx="21">
                  <c:v>0</c:v>
                </c:pt>
                <c:pt idx="23">
                  <c:v>3.8647342995169081</c:v>
                </c:pt>
                <c:pt idx="24">
                  <c:v>1.8241517694272162</c:v>
                </c:pt>
                <c:pt idx="25">
                  <c:v>-2.747111681643132</c:v>
                </c:pt>
              </c:numCache>
            </c:numRef>
          </c:val>
          <c:extLst>
            <c:ext xmlns:c16="http://schemas.microsoft.com/office/drawing/2014/chart" uri="{C3380CC4-5D6E-409C-BE32-E72D297353CC}">
              <c16:uniqueId val="{00000020-8738-4983-A943-587A5DD8CEE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{9F0163B7-8203-42E7-8C09-7F652B83DDE8}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738-4983-A943-587A5DD8CEE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{17E00929-DA35-4F12-8F40-693229EEB96B}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738-4983-A943-587A5DD8CEE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{CF9568EE-DA73-40B4-BD8D-A2B9BFE097B3}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738-4983-A943-587A5DD8CEE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{D01D76EA-A107-45E6-8894-A3971DD00B73}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738-4983-A943-587A5DD8CEE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{E975CBEA-A086-49C9-941B-B9AE16EE8E31}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738-4983-A943-587A5DD8CEE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{76F51DB4-87BB-4717-8D61-1506F3849957}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738-4983-A943-587A5DD8CEE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{F06ED7C2-BA70-42F4-BAB6-F176E0044BB6}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738-4983-A943-587A5DD8CEE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{1B7DE6E7-34D7-4FCC-9CA4-4350A963848D}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738-4983-A943-587A5DD8CEE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{4AF86ADE-A878-4D8D-B24E-6376542F51E5}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738-4983-A943-587A5DD8CEE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{CB28FCCA-2418-4B76-9B5E-14A691D7CA0A}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738-4983-A943-587A5DD8CEE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{FF767040-51D9-4FB6-A80A-3E617C80E8C3}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738-4983-A943-587A5DD8CEE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{42DDDE20-C320-4D80-A67A-C62E1A852627}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738-4983-A943-587A5DD8CEE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{55C1C557-BEAD-4679-83B7-8F64B2166B33}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738-4983-A943-587A5DD8CEE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{2E52406B-861E-45E2-9903-AFF71EB75707}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738-4983-A943-587A5DD8CEE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{6ED5B2FB-5AA6-40F6-BDC8-DDA10A229491}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738-4983-A943-587A5DD8CEE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{AD4FD71E-D2D6-440F-8A3F-23D31C67D1A1}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738-4983-A943-587A5DD8CEE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{A53BC5E2-C5B5-4065-801E-00A1FA4783C4}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738-4983-A943-587A5DD8CEE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{2D0D0C60-67EC-4F6F-9092-4439DE2EF27B}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738-4983-A943-587A5DD8CEE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{43251637-5C7C-4BBB-8CAF-C10DA24B9D26}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738-4983-A943-587A5DD8CEE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{328AAD69-3B52-47FD-B59F-24843C78D0CA}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738-4983-A943-587A5DD8CEE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{1DFB394E-AF68-4B0D-B278-8CA1BBDB3D2D}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738-4983-A943-587A5DD8CEE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{F54381F3-A554-4D96-AD83-6A8DE712BC07}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738-4983-A943-587A5DD8CEE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{D145AAA4-76D4-476B-9B6B-0C8569C78D0B}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738-4983-A943-587A5DD8CEE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{B7684A32-8CF9-4D3D-8566-E3BAB4556083}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738-4983-A943-587A5DD8CEE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{A6776F16-1C4B-48DC-B703-2D8FDDDCD2D6}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738-4983-A943-587A5DD8CEE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{2868CF5D-F07A-4B62-9B63-CD604DAC621D}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738-4983-A943-587A5DD8CEE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{4F655981-80D4-4529-8ADC-53D58D9CF6DF}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738-4983-A943-587A5DD8CEE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{FC42E1E9-39FF-4241-9170-455C7F8F52A2}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738-4983-A943-587A5DD8CEE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{4C9B422E-34F8-4816-B354-3625D78892E6}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738-4983-A943-587A5DD8CEE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{067B20CB-4328-45AA-972F-0D6FC024609C}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738-4983-A943-587A5DD8CEE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{6A652ECD-72E9-4C25-A29D-DAFA8731AB36}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738-4983-A943-587A5DD8CEE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{C3A5E505-A12E-488B-B946-8BFB0506A491}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738-4983-A943-587A5DD8CEE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738-4983-A943-587A5DD8CEE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738-4983-A943-587A5DD8CEE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{49FCE325-14DC-401B-AE4F-C3959385FE26}</c15:txfldGUID>
                      <c15:f>Diagramm!$I$46</c15:f>
                      <c15:dlblFieldTableCache>
                        <c:ptCount val="1"/>
                      </c15:dlblFieldTableCache>
                    </c15:dlblFTEntry>
                  </c15:dlblFieldTable>
                  <c15:showDataLabelsRange val="0"/>
                </c:ext>
                <c:ext xmlns:c16="http://schemas.microsoft.com/office/drawing/2014/chart" uri="{C3380CC4-5D6E-409C-BE32-E72D297353CC}">
                  <c16:uniqueId val="{00000000-B865-49F7-941C-6796A25801D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{6FB4A2DD-6413-4A67-B596-FAC5AE4F0AB8}</c15:txfldGUID>
                      <c15:f>Diagramm!$I$47</c15:f>
                      <c15:dlblFieldTableCache>
                        <c:ptCount val="1"/>
                      </c15:dlblFieldTableCache>
                    </c15:dlblFTEntry>
                  </c15:dlblFieldTable>
                  <c15:showDataLabelsRange val="0"/>
                </c:ext>
                <c:ext xmlns:c16="http://schemas.microsoft.com/office/drawing/2014/chart" uri="{C3380CC4-5D6E-409C-BE32-E72D297353CC}">
                  <c16:uniqueId val="{00000001-B865-49F7-941C-6796A25801D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{D1F1D85E-84E2-4B23-B1D8-A723D2CD6749}</c15:txfldGUID>
                      <c15:f>Diagramm!$I$48</c15:f>
                      <c15:dlblFieldTableCache>
                        <c:ptCount val="1"/>
                      </c15:dlblFieldTableCache>
                    </c15:dlblFTEntry>
                  </c15:dlblFieldTable>
                  <c15:showDataLabelsRange val="0"/>
                </c:ext>
                <c:ext xmlns:c16="http://schemas.microsoft.com/office/drawing/2014/chart" uri="{C3380CC4-5D6E-409C-BE32-E72D297353CC}">
                  <c16:uniqueId val="{00000002-B865-49F7-941C-6796A25801D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{B76FBB4F-864E-4561-8727-E958747E94A0}</c15:txfldGUID>
                      <c15:f>Diagramm!$I$49</c15:f>
                      <c15:dlblFieldTableCache>
                        <c:ptCount val="1"/>
                      </c15:dlblFieldTableCache>
                    </c15:dlblFTEntry>
                  </c15:dlblFieldTable>
                  <c15:showDataLabelsRange val="0"/>
                </c:ext>
                <c:ext xmlns:c16="http://schemas.microsoft.com/office/drawing/2014/chart" uri="{C3380CC4-5D6E-409C-BE32-E72D297353CC}">
                  <c16:uniqueId val="{00000003-B865-49F7-941C-6796A25801D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{50283763-9FD4-4747-82CE-7C81CC5F8441}</c15:txfldGUID>
                      <c15:f>Diagramm!$I$50</c15:f>
                      <c15:dlblFieldTableCache>
                        <c:ptCount val="1"/>
                      </c15:dlblFieldTableCache>
                    </c15:dlblFTEntry>
                  </c15:dlblFieldTable>
                  <c15:showDataLabelsRange val="0"/>
                </c:ext>
                <c:ext xmlns:c16="http://schemas.microsoft.com/office/drawing/2014/chart" uri="{C3380CC4-5D6E-409C-BE32-E72D297353CC}">
                  <c16:uniqueId val="{00000004-B865-49F7-941C-6796A25801D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{97A239D8-9CE9-4BCF-9E62-7509C01060C9}</c15:txfldGUID>
                      <c15:f>Diagramm!$I$51</c15:f>
                      <c15:dlblFieldTableCache>
                        <c:ptCount val="1"/>
                      </c15:dlblFieldTableCache>
                    </c15:dlblFTEntry>
                  </c15:dlblFieldTable>
                  <c15:showDataLabelsRange val="0"/>
                </c:ext>
                <c:ext xmlns:c16="http://schemas.microsoft.com/office/drawing/2014/chart" uri="{C3380CC4-5D6E-409C-BE32-E72D297353CC}">
                  <c16:uniqueId val="{00000005-B865-49F7-941C-6796A25801D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{22052540-94A8-4B47-B459-ED5F5F1001C7}</c15:txfldGUID>
                      <c15:f>Diagramm!$I$52</c15:f>
                      <c15:dlblFieldTableCache>
                        <c:ptCount val="1"/>
                      </c15:dlblFieldTableCache>
                    </c15:dlblFTEntry>
                  </c15:dlblFieldTable>
                  <c15:showDataLabelsRange val="0"/>
                </c:ext>
                <c:ext xmlns:c16="http://schemas.microsoft.com/office/drawing/2014/chart" uri="{C3380CC4-5D6E-409C-BE32-E72D297353CC}">
                  <c16:uniqueId val="{00000006-B865-49F7-941C-6796A25801D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{BEEA06E6-A681-4A4B-B33E-D762C0FDE969}</c15:txfldGUID>
                      <c15:f>Diagramm!$I$53</c15:f>
                      <c15:dlblFieldTableCache>
                        <c:ptCount val="1"/>
                      </c15:dlblFieldTableCache>
                    </c15:dlblFTEntry>
                  </c15:dlblFieldTable>
                  <c15:showDataLabelsRange val="0"/>
                </c:ext>
                <c:ext xmlns:c16="http://schemas.microsoft.com/office/drawing/2014/chart" uri="{C3380CC4-5D6E-409C-BE32-E72D297353CC}">
                  <c16:uniqueId val="{00000007-B865-49F7-941C-6796A25801D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{4550BE52-117F-4D84-9B2C-7799427BB0C0}</c15:txfldGUID>
                      <c15:f>Diagramm!$I$54</c15:f>
                      <c15:dlblFieldTableCache>
                        <c:ptCount val="1"/>
                      </c15:dlblFieldTableCache>
                    </c15:dlblFTEntry>
                  </c15:dlblFieldTable>
                  <c15:showDataLabelsRange val="0"/>
                </c:ext>
                <c:ext xmlns:c16="http://schemas.microsoft.com/office/drawing/2014/chart" uri="{C3380CC4-5D6E-409C-BE32-E72D297353CC}">
                  <c16:uniqueId val="{00000008-B865-49F7-941C-6796A25801D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{93ECC2BD-4BE6-4511-8501-A3F869727467}</c15:txfldGUID>
                      <c15:f>Diagramm!$I$55</c15:f>
                      <c15:dlblFieldTableCache>
                        <c:ptCount val="1"/>
                      </c15:dlblFieldTableCache>
                    </c15:dlblFTEntry>
                  </c15:dlblFieldTable>
                  <c15:showDataLabelsRange val="0"/>
                </c:ext>
                <c:ext xmlns:c16="http://schemas.microsoft.com/office/drawing/2014/chart" uri="{C3380CC4-5D6E-409C-BE32-E72D297353CC}">
                  <c16:uniqueId val="{00000009-B865-49F7-941C-6796A25801D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{9F9AF95A-9F57-42AC-A0B7-263EE54AF54F}</c15:txfldGUID>
                      <c15:f>Diagramm!$I$56</c15:f>
                      <c15:dlblFieldTableCache>
                        <c:ptCount val="1"/>
                      </c15:dlblFieldTableCache>
                    </c15:dlblFTEntry>
                  </c15:dlblFieldTable>
                  <c15:showDataLabelsRange val="0"/>
                </c:ext>
                <c:ext xmlns:c16="http://schemas.microsoft.com/office/drawing/2014/chart" uri="{C3380CC4-5D6E-409C-BE32-E72D297353CC}">
                  <c16:uniqueId val="{0000000A-B865-49F7-941C-6796A25801D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{FE113684-C59C-4FDF-8E72-324CA7AF6DD7}</c15:txfldGUID>
                      <c15:f>Diagramm!$I$57</c15:f>
                      <c15:dlblFieldTableCache>
                        <c:ptCount val="1"/>
                      </c15:dlblFieldTableCache>
                    </c15:dlblFTEntry>
                  </c15:dlblFieldTable>
                  <c15:showDataLabelsRange val="0"/>
                </c:ext>
                <c:ext xmlns:c16="http://schemas.microsoft.com/office/drawing/2014/chart" uri="{C3380CC4-5D6E-409C-BE32-E72D297353CC}">
                  <c16:uniqueId val="{0000000B-B865-49F7-941C-6796A25801D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{8827CDC8-CEBF-4E02-B5E1-E1E6D6619C0D}</c15:txfldGUID>
                      <c15:f>Diagramm!$I$58</c15:f>
                      <c15:dlblFieldTableCache>
                        <c:ptCount val="1"/>
                      </c15:dlblFieldTableCache>
                    </c15:dlblFTEntry>
                  </c15:dlblFieldTable>
                  <c15:showDataLabelsRange val="0"/>
                </c:ext>
                <c:ext xmlns:c16="http://schemas.microsoft.com/office/drawing/2014/chart" uri="{C3380CC4-5D6E-409C-BE32-E72D297353CC}">
                  <c16:uniqueId val="{0000000C-B865-49F7-941C-6796A25801D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{61CCA7A5-B7C0-4936-A8E6-6AA9D68A1BE5}</c15:txfldGUID>
                      <c15:f>Diagramm!$I$59</c15:f>
                      <c15:dlblFieldTableCache>
                        <c:ptCount val="1"/>
                      </c15:dlblFieldTableCache>
                    </c15:dlblFTEntry>
                  </c15:dlblFieldTable>
                  <c15:showDataLabelsRange val="0"/>
                </c:ext>
                <c:ext xmlns:c16="http://schemas.microsoft.com/office/drawing/2014/chart" uri="{C3380CC4-5D6E-409C-BE32-E72D297353CC}">
                  <c16:uniqueId val="{0000000D-B865-49F7-941C-6796A25801D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{19832DC8-C970-4F7C-B992-91D16D953C2D}</c15:txfldGUID>
                      <c15:f>Diagramm!$I$60</c15:f>
                      <c15:dlblFieldTableCache>
                        <c:ptCount val="1"/>
                      </c15:dlblFieldTableCache>
                    </c15:dlblFTEntry>
                  </c15:dlblFieldTable>
                  <c15:showDataLabelsRange val="0"/>
                </c:ext>
                <c:ext xmlns:c16="http://schemas.microsoft.com/office/drawing/2014/chart" uri="{C3380CC4-5D6E-409C-BE32-E72D297353CC}">
                  <c16:uniqueId val="{0000000E-B865-49F7-941C-6796A25801D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{96374C10-D96A-456A-B019-72CF186F4176}</c15:txfldGUID>
                      <c15:f>Diagramm!$I$61</c15:f>
                      <c15:dlblFieldTableCache>
                        <c:ptCount val="1"/>
                      </c15:dlblFieldTableCache>
                    </c15:dlblFTEntry>
                  </c15:dlblFieldTable>
                  <c15:showDataLabelsRange val="0"/>
                </c:ext>
                <c:ext xmlns:c16="http://schemas.microsoft.com/office/drawing/2014/chart" uri="{C3380CC4-5D6E-409C-BE32-E72D297353CC}">
                  <c16:uniqueId val="{0000000F-B865-49F7-941C-6796A25801D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{67F083CF-23FF-4972-85A4-3AE5E705503E}</c15:txfldGUID>
                      <c15:f>Diagramm!$I$62</c15:f>
                      <c15:dlblFieldTableCache>
                        <c:ptCount val="1"/>
                      </c15:dlblFieldTableCache>
                    </c15:dlblFTEntry>
                  </c15:dlblFieldTable>
                  <c15:showDataLabelsRange val="0"/>
                </c:ext>
                <c:ext xmlns:c16="http://schemas.microsoft.com/office/drawing/2014/chart" uri="{C3380CC4-5D6E-409C-BE32-E72D297353CC}">
                  <c16:uniqueId val="{00000010-B865-49F7-941C-6796A25801D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{CE8717E4-9520-4B5F-B7A0-3DB8B60A841B}</c15:txfldGUID>
                      <c15:f>Diagramm!$I$63</c15:f>
                      <c15:dlblFieldTableCache>
                        <c:ptCount val="1"/>
                      </c15:dlblFieldTableCache>
                    </c15:dlblFTEntry>
                  </c15:dlblFieldTable>
                  <c15:showDataLabelsRange val="0"/>
                </c:ext>
                <c:ext xmlns:c16="http://schemas.microsoft.com/office/drawing/2014/chart" uri="{C3380CC4-5D6E-409C-BE32-E72D297353CC}">
                  <c16:uniqueId val="{00000011-B865-49F7-941C-6796A25801D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{6D04DE79-7799-492C-82A0-824B1E890BE7}</c15:txfldGUID>
                      <c15:f>Diagramm!$I$64</c15:f>
                      <c15:dlblFieldTableCache>
                        <c:ptCount val="1"/>
                      </c15:dlblFieldTableCache>
                    </c15:dlblFTEntry>
                  </c15:dlblFieldTable>
                  <c15:showDataLabelsRange val="0"/>
                </c:ext>
                <c:ext xmlns:c16="http://schemas.microsoft.com/office/drawing/2014/chart" uri="{C3380CC4-5D6E-409C-BE32-E72D297353CC}">
                  <c16:uniqueId val="{00000012-B865-49F7-941C-6796A25801D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{8D932502-69B1-4005-A9E6-9F6381EDEAB3}</c15:txfldGUID>
                      <c15:f>Diagramm!$I$65</c15:f>
                      <c15:dlblFieldTableCache>
                        <c:ptCount val="1"/>
                      </c15:dlblFieldTableCache>
                    </c15:dlblFTEntry>
                  </c15:dlblFieldTable>
                  <c15:showDataLabelsRange val="0"/>
                </c:ext>
                <c:ext xmlns:c16="http://schemas.microsoft.com/office/drawing/2014/chart" uri="{C3380CC4-5D6E-409C-BE32-E72D297353CC}">
                  <c16:uniqueId val="{00000013-B865-49F7-941C-6796A25801D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{A5365E16-975B-43A5-A048-553A59F71934}</c15:txfldGUID>
                      <c15:f>Diagramm!$I$66</c15:f>
                      <c15:dlblFieldTableCache>
                        <c:ptCount val="1"/>
                      </c15:dlblFieldTableCache>
                    </c15:dlblFTEntry>
                  </c15:dlblFieldTable>
                  <c15:showDataLabelsRange val="0"/>
                </c:ext>
                <c:ext xmlns:c16="http://schemas.microsoft.com/office/drawing/2014/chart" uri="{C3380CC4-5D6E-409C-BE32-E72D297353CC}">
                  <c16:uniqueId val="{00000014-B865-49F7-941C-6796A25801D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{72C9D984-6B10-45EA-B2CB-A273BA236814}</c15:txfldGUID>
                      <c15:f>Diagramm!$I$67</c15:f>
                      <c15:dlblFieldTableCache>
                        <c:ptCount val="1"/>
                      </c15:dlblFieldTableCache>
                    </c15:dlblFTEntry>
                  </c15:dlblFieldTable>
                  <c15:showDataLabelsRange val="0"/>
                </c:ext>
                <c:ext xmlns:c16="http://schemas.microsoft.com/office/drawing/2014/chart" uri="{C3380CC4-5D6E-409C-BE32-E72D297353CC}">
                  <c16:uniqueId val="{00000015-B865-49F7-941C-6796A25801D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865-49F7-941C-6796A25801D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{D7AA0D66-CB64-48D5-82FA-DEF0013FE002}</c15:txfldGUID>
                      <c15:f>Diagramm!$K$46</c15:f>
                      <c15:dlblFieldTableCache>
                        <c:ptCount val="1"/>
                      </c15:dlblFieldTableCache>
                    </c15:dlblFTEntry>
                  </c15:dlblFieldTable>
                  <c15:showDataLabelsRange val="0"/>
                </c:ext>
                <c:ext xmlns:c16="http://schemas.microsoft.com/office/drawing/2014/chart" uri="{C3380CC4-5D6E-409C-BE32-E72D297353CC}">
                  <c16:uniqueId val="{00000017-B865-49F7-941C-6796A25801D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{4F145B2F-4CDE-4E83-8386-4A44FC3E2C6E}</c15:txfldGUID>
                      <c15:f>Diagramm!$K$47</c15:f>
                      <c15:dlblFieldTableCache>
                        <c:ptCount val="1"/>
                      </c15:dlblFieldTableCache>
                    </c15:dlblFTEntry>
                  </c15:dlblFieldTable>
                  <c15:showDataLabelsRange val="0"/>
                </c:ext>
                <c:ext xmlns:c16="http://schemas.microsoft.com/office/drawing/2014/chart" uri="{C3380CC4-5D6E-409C-BE32-E72D297353CC}">
                  <c16:uniqueId val="{00000018-B865-49F7-941C-6796A25801D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{9506376D-C792-42F3-B715-1198A6E0A43C}</c15:txfldGUID>
                      <c15:f>Diagramm!$K$48</c15:f>
                      <c15:dlblFieldTableCache>
                        <c:ptCount val="1"/>
                      </c15:dlblFieldTableCache>
                    </c15:dlblFTEntry>
                  </c15:dlblFieldTable>
                  <c15:showDataLabelsRange val="0"/>
                </c:ext>
                <c:ext xmlns:c16="http://schemas.microsoft.com/office/drawing/2014/chart" uri="{C3380CC4-5D6E-409C-BE32-E72D297353CC}">
                  <c16:uniqueId val="{00000019-B865-49F7-941C-6796A25801D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{61C0E482-B8D8-4F80-A30E-F2A077AC113F}</c15:txfldGUID>
                      <c15:f>Diagramm!$K$49</c15:f>
                      <c15:dlblFieldTableCache>
                        <c:ptCount val="1"/>
                      </c15:dlblFieldTableCache>
                    </c15:dlblFTEntry>
                  </c15:dlblFieldTable>
                  <c15:showDataLabelsRange val="0"/>
                </c:ext>
                <c:ext xmlns:c16="http://schemas.microsoft.com/office/drawing/2014/chart" uri="{C3380CC4-5D6E-409C-BE32-E72D297353CC}">
                  <c16:uniqueId val="{0000001A-B865-49F7-941C-6796A25801D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{66045E59-1976-4D02-9E64-027D7C1B4199}</c15:txfldGUID>
                      <c15:f>Diagramm!$K$50</c15:f>
                      <c15:dlblFieldTableCache>
                        <c:ptCount val="1"/>
                      </c15:dlblFieldTableCache>
                    </c15:dlblFTEntry>
                  </c15:dlblFieldTable>
                  <c15:showDataLabelsRange val="0"/>
                </c:ext>
                <c:ext xmlns:c16="http://schemas.microsoft.com/office/drawing/2014/chart" uri="{C3380CC4-5D6E-409C-BE32-E72D297353CC}">
                  <c16:uniqueId val="{0000001B-B865-49F7-941C-6796A25801D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{B18A99B1-E2DA-4549-9B2B-EC38EE50062E}</c15:txfldGUID>
                      <c15:f>Diagramm!$K$51</c15:f>
                      <c15:dlblFieldTableCache>
                        <c:ptCount val="1"/>
                      </c15:dlblFieldTableCache>
                    </c15:dlblFTEntry>
                  </c15:dlblFieldTable>
                  <c15:showDataLabelsRange val="0"/>
                </c:ext>
                <c:ext xmlns:c16="http://schemas.microsoft.com/office/drawing/2014/chart" uri="{C3380CC4-5D6E-409C-BE32-E72D297353CC}">
                  <c16:uniqueId val="{0000001C-B865-49F7-941C-6796A25801D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{DEF48788-CEEA-4D93-9AD9-1BED4A5E28DC}</c15:txfldGUID>
                      <c15:f>Diagramm!$K$52</c15:f>
                      <c15:dlblFieldTableCache>
                        <c:ptCount val="1"/>
                      </c15:dlblFieldTableCache>
                    </c15:dlblFTEntry>
                  </c15:dlblFieldTable>
                  <c15:showDataLabelsRange val="0"/>
                </c:ext>
                <c:ext xmlns:c16="http://schemas.microsoft.com/office/drawing/2014/chart" uri="{C3380CC4-5D6E-409C-BE32-E72D297353CC}">
                  <c16:uniqueId val="{0000001D-B865-49F7-941C-6796A25801D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{808553F5-C498-4EE3-8354-A72E120529AC}</c15:txfldGUID>
                      <c15:f>Diagramm!$K$53</c15:f>
                      <c15:dlblFieldTableCache>
                        <c:ptCount val="1"/>
                      </c15:dlblFieldTableCache>
                    </c15:dlblFTEntry>
                  </c15:dlblFieldTable>
                  <c15:showDataLabelsRange val="0"/>
                </c:ext>
                <c:ext xmlns:c16="http://schemas.microsoft.com/office/drawing/2014/chart" uri="{C3380CC4-5D6E-409C-BE32-E72D297353CC}">
                  <c16:uniqueId val="{0000001E-B865-49F7-941C-6796A25801D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{1815776A-2B53-442A-8113-EAF20B9A17BB}</c15:txfldGUID>
                      <c15:f>Diagramm!$K$54</c15:f>
                      <c15:dlblFieldTableCache>
                        <c:ptCount val="1"/>
                      </c15:dlblFieldTableCache>
                    </c15:dlblFTEntry>
                  </c15:dlblFieldTable>
                  <c15:showDataLabelsRange val="0"/>
                </c:ext>
                <c:ext xmlns:c16="http://schemas.microsoft.com/office/drawing/2014/chart" uri="{C3380CC4-5D6E-409C-BE32-E72D297353CC}">
                  <c16:uniqueId val="{0000001F-B865-49F7-941C-6796A25801D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{09B2530D-A1BC-4046-B093-D33038DB35AB}</c15:txfldGUID>
                      <c15:f>Diagramm!$K$55</c15:f>
                      <c15:dlblFieldTableCache>
                        <c:ptCount val="1"/>
                      </c15:dlblFieldTableCache>
                    </c15:dlblFTEntry>
                  </c15:dlblFieldTable>
                  <c15:showDataLabelsRange val="0"/>
                </c:ext>
                <c:ext xmlns:c16="http://schemas.microsoft.com/office/drawing/2014/chart" uri="{C3380CC4-5D6E-409C-BE32-E72D297353CC}">
                  <c16:uniqueId val="{00000020-B865-49F7-941C-6796A25801D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{3E1E9B84-85A8-4E96-8D27-EBCEABA9EEB7}</c15:txfldGUID>
                      <c15:f>Diagramm!$K$56</c15:f>
                      <c15:dlblFieldTableCache>
                        <c:ptCount val="1"/>
                      </c15:dlblFieldTableCache>
                    </c15:dlblFTEntry>
                  </c15:dlblFieldTable>
                  <c15:showDataLabelsRange val="0"/>
                </c:ext>
                <c:ext xmlns:c16="http://schemas.microsoft.com/office/drawing/2014/chart" uri="{C3380CC4-5D6E-409C-BE32-E72D297353CC}">
                  <c16:uniqueId val="{00000021-B865-49F7-941C-6796A25801D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{DEC6C028-280A-4268-BB53-ED52DFAF53BD}</c15:txfldGUID>
                      <c15:f>Diagramm!$K$57</c15:f>
                      <c15:dlblFieldTableCache>
                        <c:ptCount val="1"/>
                      </c15:dlblFieldTableCache>
                    </c15:dlblFTEntry>
                  </c15:dlblFieldTable>
                  <c15:showDataLabelsRange val="0"/>
                </c:ext>
                <c:ext xmlns:c16="http://schemas.microsoft.com/office/drawing/2014/chart" uri="{C3380CC4-5D6E-409C-BE32-E72D297353CC}">
                  <c16:uniqueId val="{00000022-B865-49F7-941C-6796A25801D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{99A6343D-C8D2-40A0-BBB4-4D7BEAFF0AEF}</c15:txfldGUID>
                      <c15:f>Diagramm!$K$58</c15:f>
                      <c15:dlblFieldTableCache>
                        <c:ptCount val="1"/>
                      </c15:dlblFieldTableCache>
                    </c15:dlblFTEntry>
                  </c15:dlblFieldTable>
                  <c15:showDataLabelsRange val="0"/>
                </c:ext>
                <c:ext xmlns:c16="http://schemas.microsoft.com/office/drawing/2014/chart" uri="{C3380CC4-5D6E-409C-BE32-E72D297353CC}">
                  <c16:uniqueId val="{00000023-B865-49F7-941C-6796A25801D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{142A9301-7A13-4FFE-9938-34F98859BF57}</c15:txfldGUID>
                      <c15:f>Diagramm!$K$59</c15:f>
                      <c15:dlblFieldTableCache>
                        <c:ptCount val="1"/>
                      </c15:dlblFieldTableCache>
                    </c15:dlblFTEntry>
                  </c15:dlblFieldTable>
                  <c15:showDataLabelsRange val="0"/>
                </c:ext>
                <c:ext xmlns:c16="http://schemas.microsoft.com/office/drawing/2014/chart" uri="{C3380CC4-5D6E-409C-BE32-E72D297353CC}">
                  <c16:uniqueId val="{00000024-B865-49F7-941C-6796A25801D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{CF9381EE-B525-4B34-9BC9-943A24335768}</c15:txfldGUID>
                      <c15:f>Diagramm!$K$60</c15:f>
                      <c15:dlblFieldTableCache>
                        <c:ptCount val="1"/>
                      </c15:dlblFieldTableCache>
                    </c15:dlblFTEntry>
                  </c15:dlblFieldTable>
                  <c15:showDataLabelsRange val="0"/>
                </c:ext>
                <c:ext xmlns:c16="http://schemas.microsoft.com/office/drawing/2014/chart" uri="{C3380CC4-5D6E-409C-BE32-E72D297353CC}">
                  <c16:uniqueId val="{00000025-B865-49F7-941C-6796A25801D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{E7E48B9C-3E0E-4E14-8706-2C22E9BD0275}</c15:txfldGUID>
                      <c15:f>Diagramm!$K$61</c15:f>
                      <c15:dlblFieldTableCache>
                        <c:ptCount val="1"/>
                      </c15:dlblFieldTableCache>
                    </c15:dlblFTEntry>
                  </c15:dlblFieldTable>
                  <c15:showDataLabelsRange val="0"/>
                </c:ext>
                <c:ext xmlns:c16="http://schemas.microsoft.com/office/drawing/2014/chart" uri="{C3380CC4-5D6E-409C-BE32-E72D297353CC}">
                  <c16:uniqueId val="{00000026-B865-49F7-941C-6796A25801D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{27DC4CC3-59CD-4C59-883F-671B2E6F8C0F}</c15:txfldGUID>
                      <c15:f>Diagramm!$K$62</c15:f>
                      <c15:dlblFieldTableCache>
                        <c:ptCount val="1"/>
                      </c15:dlblFieldTableCache>
                    </c15:dlblFTEntry>
                  </c15:dlblFieldTable>
                  <c15:showDataLabelsRange val="0"/>
                </c:ext>
                <c:ext xmlns:c16="http://schemas.microsoft.com/office/drawing/2014/chart" uri="{C3380CC4-5D6E-409C-BE32-E72D297353CC}">
                  <c16:uniqueId val="{00000027-B865-49F7-941C-6796A25801D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{4E347556-1A97-4A7E-AE9C-255D06C6A76E}</c15:txfldGUID>
                      <c15:f>Diagramm!$K$63</c15:f>
                      <c15:dlblFieldTableCache>
                        <c:ptCount val="1"/>
                      </c15:dlblFieldTableCache>
                    </c15:dlblFTEntry>
                  </c15:dlblFieldTable>
                  <c15:showDataLabelsRange val="0"/>
                </c:ext>
                <c:ext xmlns:c16="http://schemas.microsoft.com/office/drawing/2014/chart" uri="{C3380CC4-5D6E-409C-BE32-E72D297353CC}">
                  <c16:uniqueId val="{00000028-B865-49F7-941C-6796A25801D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{9D9D1205-E047-4467-B1FF-2B1929EEC166}</c15:txfldGUID>
                      <c15:f>Diagramm!$K$64</c15:f>
                      <c15:dlblFieldTableCache>
                        <c:ptCount val="1"/>
                      </c15:dlblFieldTableCache>
                    </c15:dlblFTEntry>
                  </c15:dlblFieldTable>
                  <c15:showDataLabelsRange val="0"/>
                </c:ext>
                <c:ext xmlns:c16="http://schemas.microsoft.com/office/drawing/2014/chart" uri="{C3380CC4-5D6E-409C-BE32-E72D297353CC}">
                  <c16:uniqueId val="{00000029-B865-49F7-941C-6796A25801D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{C04B8FFC-45CC-469C-B892-5289450962C5}</c15:txfldGUID>
                      <c15:f>Diagramm!$K$65</c15:f>
                      <c15:dlblFieldTableCache>
                        <c:ptCount val="1"/>
                      </c15:dlblFieldTableCache>
                    </c15:dlblFTEntry>
                  </c15:dlblFieldTable>
                  <c15:showDataLabelsRange val="0"/>
                </c:ext>
                <c:ext xmlns:c16="http://schemas.microsoft.com/office/drawing/2014/chart" uri="{C3380CC4-5D6E-409C-BE32-E72D297353CC}">
                  <c16:uniqueId val="{0000002A-B865-49F7-941C-6796A25801D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{AF8661DE-CB6E-4674-A9B9-1338C7AE0E47}</c15:txfldGUID>
                      <c15:f>Diagramm!$K$66</c15:f>
                      <c15:dlblFieldTableCache>
                        <c:ptCount val="1"/>
                      </c15:dlblFieldTableCache>
                    </c15:dlblFTEntry>
                  </c15:dlblFieldTable>
                  <c15:showDataLabelsRange val="0"/>
                </c:ext>
                <c:ext xmlns:c16="http://schemas.microsoft.com/office/drawing/2014/chart" uri="{C3380CC4-5D6E-409C-BE32-E72D297353CC}">
                  <c16:uniqueId val="{0000002B-B865-49F7-941C-6796A25801D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{B305AD8C-634E-4E0B-A438-C24AB50628F9}</c15:txfldGUID>
                      <c15:f>Diagramm!$K$67</c15:f>
                      <c15:dlblFieldTableCache>
                        <c:ptCount val="1"/>
                      </c15:dlblFieldTableCache>
                    </c15:dlblFTEntry>
                  </c15:dlblFieldTable>
                  <c15:showDataLabelsRange val="0"/>
                </c:ext>
                <c:ext xmlns:c16="http://schemas.microsoft.com/office/drawing/2014/chart" uri="{C3380CC4-5D6E-409C-BE32-E72D297353CC}">
                  <c16:uniqueId val="{0000002C-B865-49F7-941C-6796A25801D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865-49F7-941C-6796A25801D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{96F588EF-735A-4AF5-BAAA-60B0D06F092B}</c15:txfldGUID>
                      <c15:f>Diagramm!$J$46</c15:f>
                      <c15:dlblFieldTableCache>
                        <c:ptCount val="1"/>
                      </c15:dlblFieldTableCache>
                    </c15:dlblFTEntry>
                  </c15:dlblFieldTable>
                  <c15:showDataLabelsRange val="0"/>
                </c:ext>
                <c:ext xmlns:c16="http://schemas.microsoft.com/office/drawing/2014/chart" uri="{C3380CC4-5D6E-409C-BE32-E72D297353CC}">
                  <c16:uniqueId val="{0000002E-B865-49F7-941C-6796A25801D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{33B15983-F5CC-4572-AB40-270EEC314EBA}</c15:txfldGUID>
                      <c15:f>Diagramm!$J$47</c15:f>
                      <c15:dlblFieldTableCache>
                        <c:ptCount val="1"/>
                      </c15:dlblFieldTableCache>
                    </c15:dlblFTEntry>
                  </c15:dlblFieldTable>
                  <c15:showDataLabelsRange val="0"/>
                </c:ext>
                <c:ext xmlns:c16="http://schemas.microsoft.com/office/drawing/2014/chart" uri="{C3380CC4-5D6E-409C-BE32-E72D297353CC}">
                  <c16:uniqueId val="{0000002F-B865-49F7-941C-6796A25801D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{7E9ABCC6-5232-47A7-9A01-AE8BD3872522}</c15:txfldGUID>
                      <c15:f>Diagramm!$J$48</c15:f>
                      <c15:dlblFieldTableCache>
                        <c:ptCount val="1"/>
                      </c15:dlblFieldTableCache>
                    </c15:dlblFTEntry>
                  </c15:dlblFieldTable>
                  <c15:showDataLabelsRange val="0"/>
                </c:ext>
                <c:ext xmlns:c16="http://schemas.microsoft.com/office/drawing/2014/chart" uri="{C3380CC4-5D6E-409C-BE32-E72D297353CC}">
                  <c16:uniqueId val="{00000030-B865-49F7-941C-6796A25801D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{0C8BC4B3-21BD-4218-BAA8-E0C7E3A56A09}</c15:txfldGUID>
                      <c15:f>Diagramm!$J$49</c15:f>
                      <c15:dlblFieldTableCache>
                        <c:ptCount val="1"/>
                      </c15:dlblFieldTableCache>
                    </c15:dlblFTEntry>
                  </c15:dlblFieldTable>
                  <c15:showDataLabelsRange val="0"/>
                </c:ext>
                <c:ext xmlns:c16="http://schemas.microsoft.com/office/drawing/2014/chart" uri="{C3380CC4-5D6E-409C-BE32-E72D297353CC}">
                  <c16:uniqueId val="{00000031-B865-49F7-941C-6796A25801D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{44BFF3DD-046D-469F-95F1-1E02EE2B432F}</c15:txfldGUID>
                      <c15:f>Diagramm!$J$50</c15:f>
                      <c15:dlblFieldTableCache>
                        <c:ptCount val="1"/>
                      </c15:dlblFieldTableCache>
                    </c15:dlblFTEntry>
                  </c15:dlblFieldTable>
                  <c15:showDataLabelsRange val="0"/>
                </c:ext>
                <c:ext xmlns:c16="http://schemas.microsoft.com/office/drawing/2014/chart" uri="{C3380CC4-5D6E-409C-BE32-E72D297353CC}">
                  <c16:uniqueId val="{00000032-B865-49F7-941C-6796A25801D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{DE3F8148-1DFF-4C83-B2AE-D2162ACFA8BC}</c15:txfldGUID>
                      <c15:f>Diagramm!$J$51</c15:f>
                      <c15:dlblFieldTableCache>
                        <c:ptCount val="1"/>
                      </c15:dlblFieldTableCache>
                    </c15:dlblFTEntry>
                  </c15:dlblFieldTable>
                  <c15:showDataLabelsRange val="0"/>
                </c:ext>
                <c:ext xmlns:c16="http://schemas.microsoft.com/office/drawing/2014/chart" uri="{C3380CC4-5D6E-409C-BE32-E72D297353CC}">
                  <c16:uniqueId val="{00000033-B865-49F7-941C-6796A25801D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{B46FFC4F-0FC2-4378-AD49-91D4122B1E28}</c15:txfldGUID>
                      <c15:f>Diagramm!$J$52</c15:f>
                      <c15:dlblFieldTableCache>
                        <c:ptCount val="1"/>
                      </c15:dlblFieldTableCache>
                    </c15:dlblFTEntry>
                  </c15:dlblFieldTable>
                  <c15:showDataLabelsRange val="0"/>
                </c:ext>
                <c:ext xmlns:c16="http://schemas.microsoft.com/office/drawing/2014/chart" uri="{C3380CC4-5D6E-409C-BE32-E72D297353CC}">
                  <c16:uniqueId val="{00000034-B865-49F7-941C-6796A25801D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{C6C65518-42BF-4F91-98B4-C7C26F21DD0A}</c15:txfldGUID>
                      <c15:f>Diagramm!$J$53</c15:f>
                      <c15:dlblFieldTableCache>
                        <c:ptCount val="1"/>
                      </c15:dlblFieldTableCache>
                    </c15:dlblFTEntry>
                  </c15:dlblFieldTable>
                  <c15:showDataLabelsRange val="0"/>
                </c:ext>
                <c:ext xmlns:c16="http://schemas.microsoft.com/office/drawing/2014/chart" uri="{C3380CC4-5D6E-409C-BE32-E72D297353CC}">
                  <c16:uniqueId val="{00000035-B865-49F7-941C-6796A25801D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{93857D3C-F10B-4815-B122-9F5E935D7C15}</c15:txfldGUID>
                      <c15:f>Diagramm!$J$54</c15:f>
                      <c15:dlblFieldTableCache>
                        <c:ptCount val="1"/>
                      </c15:dlblFieldTableCache>
                    </c15:dlblFTEntry>
                  </c15:dlblFieldTable>
                  <c15:showDataLabelsRange val="0"/>
                </c:ext>
                <c:ext xmlns:c16="http://schemas.microsoft.com/office/drawing/2014/chart" uri="{C3380CC4-5D6E-409C-BE32-E72D297353CC}">
                  <c16:uniqueId val="{00000036-B865-49F7-941C-6796A25801D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{74F1D8D1-D89B-4148-A65F-5CB102445BD0}</c15:txfldGUID>
                      <c15:f>Diagramm!$J$55</c15:f>
                      <c15:dlblFieldTableCache>
                        <c:ptCount val="1"/>
                      </c15:dlblFieldTableCache>
                    </c15:dlblFTEntry>
                  </c15:dlblFieldTable>
                  <c15:showDataLabelsRange val="0"/>
                </c:ext>
                <c:ext xmlns:c16="http://schemas.microsoft.com/office/drawing/2014/chart" uri="{C3380CC4-5D6E-409C-BE32-E72D297353CC}">
                  <c16:uniqueId val="{00000037-B865-49F7-941C-6796A25801D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{6EA5284D-53A1-4489-B721-64B2A4F4C8BA}</c15:txfldGUID>
                      <c15:f>Diagramm!$J$56</c15:f>
                      <c15:dlblFieldTableCache>
                        <c:ptCount val="1"/>
                      </c15:dlblFieldTableCache>
                    </c15:dlblFTEntry>
                  </c15:dlblFieldTable>
                  <c15:showDataLabelsRange val="0"/>
                </c:ext>
                <c:ext xmlns:c16="http://schemas.microsoft.com/office/drawing/2014/chart" uri="{C3380CC4-5D6E-409C-BE32-E72D297353CC}">
                  <c16:uniqueId val="{00000038-B865-49F7-941C-6796A25801D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{DD9D2272-38EA-4F3F-A802-27F2DC0F53E9}</c15:txfldGUID>
                      <c15:f>Diagramm!$J$57</c15:f>
                      <c15:dlblFieldTableCache>
                        <c:ptCount val="1"/>
                      </c15:dlblFieldTableCache>
                    </c15:dlblFTEntry>
                  </c15:dlblFieldTable>
                  <c15:showDataLabelsRange val="0"/>
                </c:ext>
                <c:ext xmlns:c16="http://schemas.microsoft.com/office/drawing/2014/chart" uri="{C3380CC4-5D6E-409C-BE32-E72D297353CC}">
                  <c16:uniqueId val="{00000039-B865-49F7-941C-6796A25801D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{2F5B46BC-6E1C-49FD-AD63-92DEAE4FC9D4}</c15:txfldGUID>
                      <c15:f>Diagramm!$J$58</c15:f>
                      <c15:dlblFieldTableCache>
                        <c:ptCount val="1"/>
                      </c15:dlblFieldTableCache>
                    </c15:dlblFTEntry>
                  </c15:dlblFieldTable>
                  <c15:showDataLabelsRange val="0"/>
                </c:ext>
                <c:ext xmlns:c16="http://schemas.microsoft.com/office/drawing/2014/chart" uri="{C3380CC4-5D6E-409C-BE32-E72D297353CC}">
                  <c16:uniqueId val="{0000003A-B865-49F7-941C-6796A25801D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{6A2FCD10-B245-491F-A804-4F89C849425D}</c15:txfldGUID>
                      <c15:f>Diagramm!$J$59</c15:f>
                      <c15:dlblFieldTableCache>
                        <c:ptCount val="1"/>
                      </c15:dlblFieldTableCache>
                    </c15:dlblFTEntry>
                  </c15:dlblFieldTable>
                  <c15:showDataLabelsRange val="0"/>
                </c:ext>
                <c:ext xmlns:c16="http://schemas.microsoft.com/office/drawing/2014/chart" uri="{C3380CC4-5D6E-409C-BE32-E72D297353CC}">
                  <c16:uniqueId val="{0000003B-B865-49F7-941C-6796A25801D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{0D2371D8-D778-4360-8B51-7908CC57D21B}</c15:txfldGUID>
                      <c15:f>Diagramm!$J$60</c15:f>
                      <c15:dlblFieldTableCache>
                        <c:ptCount val="1"/>
                      </c15:dlblFieldTableCache>
                    </c15:dlblFTEntry>
                  </c15:dlblFieldTable>
                  <c15:showDataLabelsRange val="0"/>
                </c:ext>
                <c:ext xmlns:c16="http://schemas.microsoft.com/office/drawing/2014/chart" uri="{C3380CC4-5D6E-409C-BE32-E72D297353CC}">
                  <c16:uniqueId val="{0000003C-B865-49F7-941C-6796A25801D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{6D78F2A8-69B5-47F7-9354-3CA0813A9720}</c15:txfldGUID>
                      <c15:f>Diagramm!$J$61</c15:f>
                      <c15:dlblFieldTableCache>
                        <c:ptCount val="1"/>
                      </c15:dlblFieldTableCache>
                    </c15:dlblFTEntry>
                  </c15:dlblFieldTable>
                  <c15:showDataLabelsRange val="0"/>
                </c:ext>
                <c:ext xmlns:c16="http://schemas.microsoft.com/office/drawing/2014/chart" uri="{C3380CC4-5D6E-409C-BE32-E72D297353CC}">
                  <c16:uniqueId val="{0000003D-B865-49F7-941C-6796A25801D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{C98B8E55-9E79-4769-8727-865DC45E31AA}</c15:txfldGUID>
                      <c15:f>Diagramm!$J$62</c15:f>
                      <c15:dlblFieldTableCache>
                        <c:ptCount val="1"/>
                      </c15:dlblFieldTableCache>
                    </c15:dlblFTEntry>
                  </c15:dlblFieldTable>
                  <c15:showDataLabelsRange val="0"/>
                </c:ext>
                <c:ext xmlns:c16="http://schemas.microsoft.com/office/drawing/2014/chart" uri="{C3380CC4-5D6E-409C-BE32-E72D297353CC}">
                  <c16:uniqueId val="{0000003E-B865-49F7-941C-6796A25801D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{FD5212F3-9DA6-479F-8308-B929115E81DB}</c15:txfldGUID>
                      <c15:f>Diagramm!$J$63</c15:f>
                      <c15:dlblFieldTableCache>
                        <c:ptCount val="1"/>
                      </c15:dlblFieldTableCache>
                    </c15:dlblFTEntry>
                  </c15:dlblFieldTable>
                  <c15:showDataLabelsRange val="0"/>
                </c:ext>
                <c:ext xmlns:c16="http://schemas.microsoft.com/office/drawing/2014/chart" uri="{C3380CC4-5D6E-409C-BE32-E72D297353CC}">
                  <c16:uniqueId val="{0000003F-B865-49F7-941C-6796A25801D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{5403ED9F-CA00-4308-84E8-0EF25E8738A0}</c15:txfldGUID>
                      <c15:f>Diagramm!$J$64</c15:f>
                      <c15:dlblFieldTableCache>
                        <c:ptCount val="1"/>
                      </c15:dlblFieldTableCache>
                    </c15:dlblFTEntry>
                  </c15:dlblFieldTable>
                  <c15:showDataLabelsRange val="0"/>
                </c:ext>
                <c:ext xmlns:c16="http://schemas.microsoft.com/office/drawing/2014/chart" uri="{C3380CC4-5D6E-409C-BE32-E72D297353CC}">
                  <c16:uniqueId val="{00000040-B865-49F7-941C-6796A25801D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{15BB1460-EF82-403C-81E5-3A5CDE63DF8B}</c15:txfldGUID>
                      <c15:f>Diagramm!$J$65</c15:f>
                      <c15:dlblFieldTableCache>
                        <c:ptCount val="1"/>
                      </c15:dlblFieldTableCache>
                    </c15:dlblFTEntry>
                  </c15:dlblFieldTable>
                  <c15:showDataLabelsRange val="0"/>
                </c:ext>
                <c:ext xmlns:c16="http://schemas.microsoft.com/office/drawing/2014/chart" uri="{C3380CC4-5D6E-409C-BE32-E72D297353CC}">
                  <c16:uniqueId val="{00000041-B865-49F7-941C-6796A25801D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{A8DF04BE-9DA5-47BD-AD7E-96CB8C25B651}</c15:txfldGUID>
                      <c15:f>Diagramm!$J$66</c15:f>
                      <c15:dlblFieldTableCache>
                        <c:ptCount val="1"/>
                      </c15:dlblFieldTableCache>
                    </c15:dlblFTEntry>
                  </c15:dlblFieldTable>
                  <c15:showDataLabelsRange val="0"/>
                </c:ext>
                <c:ext xmlns:c16="http://schemas.microsoft.com/office/drawing/2014/chart" uri="{C3380CC4-5D6E-409C-BE32-E72D297353CC}">
                  <c16:uniqueId val="{00000042-B865-49F7-941C-6796A25801D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{BCA65B2B-77CC-416A-A516-A647AE9448B2}</c15:txfldGUID>
                      <c15:f>Diagramm!$J$67</c15:f>
                      <c15:dlblFieldTableCache>
                        <c:ptCount val="1"/>
                      </c15:dlblFieldTableCache>
                    </c15:dlblFTEntry>
                  </c15:dlblFieldTable>
                  <c15:showDataLabelsRange val="0"/>
                </c:ext>
                <c:ext xmlns:c16="http://schemas.microsoft.com/office/drawing/2014/chart" uri="{C3380CC4-5D6E-409C-BE32-E72D297353CC}">
                  <c16:uniqueId val="{00000043-B865-49F7-941C-6796A25801D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865-49F7-941C-6796A25801D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BE-43E9-B4AE-2E0469A250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BE-43E9-B4AE-2E0469A250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BE-43E9-B4AE-2E0469A250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BE-43E9-B4AE-2E0469A250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BE-43E9-B4AE-2E0469A250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BE-43E9-B4AE-2E0469A250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BE-43E9-B4AE-2E0469A250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BE-43E9-B4AE-2E0469A250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BE-43E9-B4AE-2E0469A250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BE-43E9-B4AE-2E0469A250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BE-43E9-B4AE-2E0469A250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BE-43E9-B4AE-2E0469A250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BE-43E9-B4AE-2E0469A250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BE-43E9-B4AE-2E0469A250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BE-43E9-B4AE-2E0469A250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BE-43E9-B4AE-2E0469A250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BE-43E9-B4AE-2E0469A250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BE-43E9-B4AE-2E0469A250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BE-43E9-B4AE-2E0469A250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BE-43E9-B4AE-2E0469A250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BE-43E9-B4AE-2E0469A250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BE-43E9-B4AE-2E0469A250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BE-43E9-B4AE-2E0469A250F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BE-43E9-B4AE-2E0469A250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BE-43E9-B4AE-2E0469A250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BE-43E9-B4AE-2E0469A250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BE-43E9-B4AE-2E0469A250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BE-43E9-B4AE-2E0469A250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BE-43E9-B4AE-2E0469A250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BE-43E9-B4AE-2E0469A250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BE-43E9-B4AE-2E0469A250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BE-43E9-B4AE-2E0469A250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BE-43E9-B4AE-2E0469A250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BE-43E9-B4AE-2E0469A250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BE-43E9-B4AE-2E0469A250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BE-43E9-B4AE-2E0469A250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BE-43E9-B4AE-2E0469A250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BE-43E9-B4AE-2E0469A250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BE-43E9-B4AE-2E0469A250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BE-43E9-B4AE-2E0469A250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BE-43E9-B4AE-2E0469A250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BE-43E9-B4AE-2E0469A250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BE-43E9-B4AE-2E0469A250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BE-43E9-B4AE-2E0469A250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BE-43E9-B4AE-2E0469A250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BE-43E9-B4AE-2E0469A250F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BE-43E9-B4AE-2E0469A250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BE-43E9-B4AE-2E0469A250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BE-43E9-B4AE-2E0469A250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BE-43E9-B4AE-2E0469A250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BE-43E9-B4AE-2E0469A250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BE-43E9-B4AE-2E0469A250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BE-43E9-B4AE-2E0469A250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BE-43E9-B4AE-2E0469A250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BE-43E9-B4AE-2E0469A250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BE-43E9-B4AE-2E0469A250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BE-43E9-B4AE-2E0469A250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BE-43E9-B4AE-2E0469A250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BE-43E9-B4AE-2E0469A250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BE-43E9-B4AE-2E0469A250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BE-43E9-B4AE-2E0469A250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BE-43E9-B4AE-2E0469A250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BE-43E9-B4AE-2E0469A250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BE-43E9-B4AE-2E0469A250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BE-43E9-B4AE-2E0469A250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BE-43E9-B4AE-2E0469A250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BE-43E9-B4AE-2E0469A250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BE-43E9-B4AE-2E0469A250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BE-43E9-B4AE-2E0469A250F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100.80679366367309</c:v>
                </c:pt>
                <c:pt idx="2">
                  <c:v>101.73806406402714</c:v>
                </c:pt>
                <c:pt idx="3">
                  <c:v>100.40662400649123</c:v>
                </c:pt>
                <c:pt idx="4">
                  <c:v>100.19639662898557</c:v>
                </c:pt>
                <c:pt idx="5">
                  <c:v>101.00503439246131</c:v>
                </c:pt>
                <c:pt idx="6">
                  <c:v>102.69330776181607</c:v>
                </c:pt>
                <c:pt idx="7">
                  <c:v>101.68458516974938</c:v>
                </c:pt>
                <c:pt idx="8">
                  <c:v>101.53890128533756</c:v>
                </c:pt>
                <c:pt idx="9">
                  <c:v>102.01652313423202</c:v>
                </c:pt>
                <c:pt idx="10">
                  <c:v>103.47243992844892</c:v>
                </c:pt>
                <c:pt idx="11">
                  <c:v>101.98609548748779</c:v>
                </c:pt>
                <c:pt idx="12">
                  <c:v>101.50294133918527</c:v>
                </c:pt>
                <c:pt idx="13">
                  <c:v>101.85147620189205</c:v>
                </c:pt>
                <c:pt idx="14">
                  <c:v>102.88048389178823</c:v>
                </c:pt>
                <c:pt idx="15">
                  <c:v>101.84409980268131</c:v>
                </c:pt>
                <c:pt idx="16">
                  <c:v>101.18483412322274</c:v>
                </c:pt>
                <c:pt idx="17">
                  <c:v>101.83026905416122</c:v>
                </c:pt>
                <c:pt idx="18">
                  <c:v>103.01971342689068</c:v>
                </c:pt>
                <c:pt idx="19">
                  <c:v>102.09305327604329</c:v>
                </c:pt>
                <c:pt idx="20">
                  <c:v>101.27242886385011</c:v>
                </c:pt>
                <c:pt idx="21">
                  <c:v>101.35449130506944</c:v>
                </c:pt>
                <c:pt idx="22">
                  <c:v>102.44343223855275</c:v>
                </c:pt>
                <c:pt idx="23">
                  <c:v>101.47343574234237</c:v>
                </c:pt>
                <c:pt idx="24">
                  <c:v>100.67033027827466</c:v>
                </c:pt>
              </c:numCache>
            </c:numRef>
          </c:val>
          <c:smooth val="0"/>
          <c:extLst>
            <c:ext xmlns:c16="http://schemas.microsoft.com/office/drawing/2014/chart" uri="{C3380CC4-5D6E-409C-BE32-E72D297353CC}">
              <c16:uniqueId val="{00000000-62C5-4EBF-8D3D-7DE16099E4C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106.25689084895259</c:v>
                </c:pt>
                <c:pt idx="2">
                  <c:v>108.40683572216096</c:v>
                </c:pt>
                <c:pt idx="3">
                  <c:v>106.94597574421169</c:v>
                </c:pt>
                <c:pt idx="4">
                  <c:v>103.77618522601983</c:v>
                </c:pt>
                <c:pt idx="5">
                  <c:v>107.66262403528115</c:v>
                </c:pt>
                <c:pt idx="6">
                  <c:v>111.71444321940463</c:v>
                </c:pt>
                <c:pt idx="7">
                  <c:v>110.69459757442117</c:v>
                </c:pt>
                <c:pt idx="8">
                  <c:v>110.1433296582139</c:v>
                </c:pt>
                <c:pt idx="9">
                  <c:v>114.63616317530321</c:v>
                </c:pt>
                <c:pt idx="10">
                  <c:v>115.73869900771776</c:v>
                </c:pt>
                <c:pt idx="11">
                  <c:v>114.25027563395811</c:v>
                </c:pt>
                <c:pt idx="12">
                  <c:v>110.44652701212789</c:v>
                </c:pt>
                <c:pt idx="13">
                  <c:v>116.04189636163176</c:v>
                </c:pt>
                <c:pt idx="14">
                  <c:v>118.74310915104741</c:v>
                </c:pt>
                <c:pt idx="15">
                  <c:v>119.84564498346195</c:v>
                </c:pt>
                <c:pt idx="16">
                  <c:v>118.46747519294377</c:v>
                </c:pt>
                <c:pt idx="17">
                  <c:v>121.91289966923927</c:v>
                </c:pt>
                <c:pt idx="18">
                  <c:v>124.25578831312019</c:v>
                </c:pt>
                <c:pt idx="19">
                  <c:v>125.35832414553474</c:v>
                </c:pt>
                <c:pt idx="20">
                  <c:v>122.43660418963616</c:v>
                </c:pt>
                <c:pt idx="21">
                  <c:v>126.13009922822491</c:v>
                </c:pt>
                <c:pt idx="22">
                  <c:v>131.42227122381479</c:v>
                </c:pt>
                <c:pt idx="23">
                  <c:v>131.25689084895259</c:v>
                </c:pt>
                <c:pt idx="24">
                  <c:v>126.04740904079384</c:v>
                </c:pt>
              </c:numCache>
            </c:numRef>
          </c:val>
          <c:smooth val="0"/>
          <c:extLst>
            <c:ext xmlns:c16="http://schemas.microsoft.com/office/drawing/2014/chart" uri="{C3380CC4-5D6E-409C-BE32-E72D297353CC}">
              <c16:uniqueId val="{00000001-62C5-4EBF-8D3D-7DE16099E4C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101.42942737310622</c:v>
                </c:pt>
                <c:pt idx="2">
                  <c:v>101.03569288710092</c:v>
                </c:pt>
                <c:pt idx="3">
                  <c:v>102.75614140203714</c:v>
                </c:pt>
                <c:pt idx="4">
                  <c:v>95.763074552768984</c:v>
                </c:pt>
                <c:pt idx="5">
                  <c:v>96.439270735256358</c:v>
                </c:pt>
                <c:pt idx="6">
                  <c:v>95.446375074895144</c:v>
                </c:pt>
                <c:pt idx="7">
                  <c:v>96.482067961996066</c:v>
                </c:pt>
                <c:pt idx="8">
                  <c:v>94.804416673799537</c:v>
                </c:pt>
                <c:pt idx="9">
                  <c:v>96.353676281776941</c:v>
                </c:pt>
                <c:pt idx="10">
                  <c:v>93.879996576221856</c:v>
                </c:pt>
                <c:pt idx="11">
                  <c:v>94.376444406402456</c:v>
                </c:pt>
                <c:pt idx="12">
                  <c:v>92.844303689120949</c:v>
                </c:pt>
                <c:pt idx="13">
                  <c:v>94.513395531969522</c:v>
                </c:pt>
                <c:pt idx="14">
                  <c:v>92.810065907729182</c:v>
                </c:pt>
                <c:pt idx="15">
                  <c:v>92.707352563553883</c:v>
                </c:pt>
                <c:pt idx="16">
                  <c:v>91.868526919455618</c:v>
                </c:pt>
                <c:pt idx="17">
                  <c:v>93.648891551827447</c:v>
                </c:pt>
                <c:pt idx="18">
                  <c:v>91.800051356672085</c:v>
                </c:pt>
                <c:pt idx="19">
                  <c:v>90.593169562612346</c:v>
                </c:pt>
                <c:pt idx="20">
                  <c:v>89.001112727895233</c:v>
                </c:pt>
                <c:pt idx="21">
                  <c:v>91.757254129932377</c:v>
                </c:pt>
                <c:pt idx="22">
                  <c:v>89.660190019686723</c:v>
                </c:pt>
                <c:pt idx="23">
                  <c:v>89.189420525549949</c:v>
                </c:pt>
                <c:pt idx="24">
                  <c:v>85.697166823589839</c:v>
                </c:pt>
              </c:numCache>
            </c:numRef>
          </c:val>
          <c:smooth val="0"/>
          <c:extLst>
            <c:ext xmlns:c16="http://schemas.microsoft.com/office/drawing/2014/chart" uri="{C3380CC4-5D6E-409C-BE32-E72D297353CC}">
              <c16:uniqueId val="{00000002-62C5-4EBF-8D3D-7DE16099E4C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2C5-4EBF-8D3D-7DE16099E4C9}"/>
                </c:ext>
              </c:extLst>
            </c:dLbl>
            <c:dLbl>
              <c:idx val="1"/>
              <c:delete val="1"/>
              <c:extLst>
                <c:ext xmlns:c15="http://schemas.microsoft.com/office/drawing/2012/chart" uri="{CE6537A1-D6FC-4f65-9D91-7224C49458BB}"/>
                <c:ext xmlns:c16="http://schemas.microsoft.com/office/drawing/2014/chart" uri="{C3380CC4-5D6E-409C-BE32-E72D297353CC}">
                  <c16:uniqueId val="{00000004-62C5-4EBF-8D3D-7DE16099E4C9}"/>
                </c:ext>
              </c:extLst>
            </c:dLbl>
            <c:dLbl>
              <c:idx val="2"/>
              <c:delete val="1"/>
              <c:extLst>
                <c:ext xmlns:c15="http://schemas.microsoft.com/office/drawing/2012/chart" uri="{CE6537A1-D6FC-4f65-9D91-7224C49458BB}"/>
                <c:ext xmlns:c16="http://schemas.microsoft.com/office/drawing/2014/chart" uri="{C3380CC4-5D6E-409C-BE32-E72D297353CC}">
                  <c16:uniqueId val="{00000005-62C5-4EBF-8D3D-7DE16099E4C9}"/>
                </c:ext>
              </c:extLst>
            </c:dLbl>
            <c:dLbl>
              <c:idx val="3"/>
              <c:delete val="1"/>
              <c:extLst>
                <c:ext xmlns:c15="http://schemas.microsoft.com/office/drawing/2012/chart" uri="{CE6537A1-D6FC-4f65-9D91-7224C49458BB}"/>
                <c:ext xmlns:c16="http://schemas.microsoft.com/office/drawing/2014/chart" uri="{C3380CC4-5D6E-409C-BE32-E72D297353CC}">
                  <c16:uniqueId val="{00000006-62C5-4EBF-8D3D-7DE16099E4C9}"/>
                </c:ext>
              </c:extLst>
            </c:dLbl>
            <c:dLbl>
              <c:idx val="4"/>
              <c:delete val="1"/>
              <c:extLst>
                <c:ext xmlns:c15="http://schemas.microsoft.com/office/drawing/2012/chart" uri="{CE6537A1-D6FC-4f65-9D91-7224C49458BB}"/>
                <c:ext xmlns:c16="http://schemas.microsoft.com/office/drawing/2014/chart" uri="{C3380CC4-5D6E-409C-BE32-E72D297353CC}">
                  <c16:uniqueId val="{00000007-62C5-4EBF-8D3D-7DE16099E4C9}"/>
                </c:ext>
              </c:extLst>
            </c:dLbl>
            <c:dLbl>
              <c:idx val="5"/>
              <c:delete val="1"/>
              <c:extLst>
                <c:ext xmlns:c15="http://schemas.microsoft.com/office/drawing/2012/chart" uri="{CE6537A1-D6FC-4f65-9D91-7224C49458BB}"/>
                <c:ext xmlns:c16="http://schemas.microsoft.com/office/drawing/2014/chart" uri="{C3380CC4-5D6E-409C-BE32-E72D297353CC}">
                  <c16:uniqueId val="{00000008-62C5-4EBF-8D3D-7DE16099E4C9}"/>
                </c:ext>
              </c:extLst>
            </c:dLbl>
            <c:dLbl>
              <c:idx val="6"/>
              <c:delete val="1"/>
              <c:extLst>
                <c:ext xmlns:c15="http://schemas.microsoft.com/office/drawing/2012/chart" uri="{CE6537A1-D6FC-4f65-9D91-7224C49458BB}"/>
                <c:ext xmlns:c16="http://schemas.microsoft.com/office/drawing/2014/chart" uri="{C3380CC4-5D6E-409C-BE32-E72D297353CC}">
                  <c16:uniqueId val="{00000009-62C5-4EBF-8D3D-7DE16099E4C9}"/>
                </c:ext>
              </c:extLst>
            </c:dLbl>
            <c:dLbl>
              <c:idx val="7"/>
              <c:delete val="1"/>
              <c:extLst>
                <c:ext xmlns:c15="http://schemas.microsoft.com/office/drawing/2012/chart" uri="{CE6537A1-D6FC-4f65-9D91-7224C49458BB}"/>
                <c:ext xmlns:c16="http://schemas.microsoft.com/office/drawing/2014/chart" uri="{C3380CC4-5D6E-409C-BE32-E72D297353CC}">
                  <c16:uniqueId val="{0000000A-62C5-4EBF-8D3D-7DE16099E4C9}"/>
                </c:ext>
              </c:extLst>
            </c:dLbl>
            <c:dLbl>
              <c:idx val="8"/>
              <c:delete val="1"/>
              <c:extLst>
                <c:ext xmlns:c15="http://schemas.microsoft.com/office/drawing/2012/chart" uri="{CE6537A1-D6FC-4f65-9D91-7224C49458BB}"/>
                <c:ext xmlns:c16="http://schemas.microsoft.com/office/drawing/2014/chart" uri="{C3380CC4-5D6E-409C-BE32-E72D297353CC}">
                  <c16:uniqueId val="{0000000B-62C5-4EBF-8D3D-7DE16099E4C9}"/>
                </c:ext>
              </c:extLst>
            </c:dLbl>
            <c:dLbl>
              <c:idx val="9"/>
              <c:delete val="1"/>
              <c:extLst>
                <c:ext xmlns:c15="http://schemas.microsoft.com/office/drawing/2012/chart" uri="{CE6537A1-D6FC-4f65-9D91-7224C49458BB}"/>
                <c:ext xmlns:c16="http://schemas.microsoft.com/office/drawing/2014/chart" uri="{C3380CC4-5D6E-409C-BE32-E72D297353CC}">
                  <c16:uniqueId val="{0000000C-62C5-4EBF-8D3D-7DE16099E4C9}"/>
                </c:ext>
              </c:extLst>
            </c:dLbl>
            <c:dLbl>
              <c:idx val="10"/>
              <c:delete val="1"/>
              <c:extLst>
                <c:ext xmlns:c15="http://schemas.microsoft.com/office/drawing/2012/chart" uri="{CE6537A1-D6FC-4f65-9D91-7224C49458BB}"/>
                <c:ext xmlns:c16="http://schemas.microsoft.com/office/drawing/2014/chart" uri="{C3380CC4-5D6E-409C-BE32-E72D297353CC}">
                  <c16:uniqueId val="{0000000D-62C5-4EBF-8D3D-7DE16099E4C9}"/>
                </c:ext>
              </c:extLst>
            </c:dLbl>
            <c:dLbl>
              <c:idx val="11"/>
              <c:delete val="1"/>
              <c:extLst>
                <c:ext xmlns:c15="http://schemas.microsoft.com/office/drawing/2012/chart" uri="{CE6537A1-D6FC-4f65-9D91-7224C49458BB}"/>
                <c:ext xmlns:c16="http://schemas.microsoft.com/office/drawing/2014/chart" uri="{C3380CC4-5D6E-409C-BE32-E72D297353CC}">
                  <c16:uniqueId val="{0000000E-62C5-4EBF-8D3D-7DE16099E4C9}"/>
                </c:ext>
              </c:extLst>
            </c:dLbl>
            <c:dLbl>
              <c:idx val="12"/>
              <c:delete val="1"/>
              <c:extLst>
                <c:ext xmlns:c15="http://schemas.microsoft.com/office/drawing/2012/chart" uri="{CE6537A1-D6FC-4f65-9D91-7224C49458BB}"/>
                <c:ext xmlns:c16="http://schemas.microsoft.com/office/drawing/2014/chart" uri="{C3380CC4-5D6E-409C-BE32-E72D297353CC}">
                  <c16:uniqueId val="{0000000F-62C5-4EBF-8D3D-7DE16099E4C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C5-4EBF-8D3D-7DE16099E4C9}"/>
                </c:ext>
              </c:extLst>
            </c:dLbl>
            <c:dLbl>
              <c:idx val="14"/>
              <c:delete val="1"/>
              <c:extLst>
                <c:ext xmlns:c15="http://schemas.microsoft.com/office/drawing/2012/chart" uri="{CE6537A1-D6FC-4f65-9D91-7224C49458BB}"/>
                <c:ext xmlns:c16="http://schemas.microsoft.com/office/drawing/2014/chart" uri="{C3380CC4-5D6E-409C-BE32-E72D297353CC}">
                  <c16:uniqueId val="{00000011-62C5-4EBF-8D3D-7DE16099E4C9}"/>
                </c:ext>
              </c:extLst>
            </c:dLbl>
            <c:dLbl>
              <c:idx val="15"/>
              <c:delete val="1"/>
              <c:extLst>
                <c:ext xmlns:c15="http://schemas.microsoft.com/office/drawing/2012/chart" uri="{CE6537A1-D6FC-4f65-9D91-7224C49458BB}"/>
                <c:ext xmlns:c16="http://schemas.microsoft.com/office/drawing/2014/chart" uri="{C3380CC4-5D6E-409C-BE32-E72D297353CC}">
                  <c16:uniqueId val="{00000012-62C5-4EBF-8D3D-7DE16099E4C9}"/>
                </c:ext>
              </c:extLst>
            </c:dLbl>
            <c:dLbl>
              <c:idx val="16"/>
              <c:delete val="1"/>
              <c:extLst>
                <c:ext xmlns:c15="http://schemas.microsoft.com/office/drawing/2012/chart" uri="{CE6537A1-D6FC-4f65-9D91-7224C49458BB}"/>
                <c:ext xmlns:c16="http://schemas.microsoft.com/office/drawing/2014/chart" uri="{C3380CC4-5D6E-409C-BE32-E72D297353CC}">
                  <c16:uniqueId val="{00000013-62C5-4EBF-8D3D-7DE16099E4C9}"/>
                </c:ext>
              </c:extLst>
            </c:dLbl>
            <c:dLbl>
              <c:idx val="17"/>
              <c:delete val="1"/>
              <c:extLst>
                <c:ext xmlns:c15="http://schemas.microsoft.com/office/drawing/2012/chart" uri="{CE6537A1-D6FC-4f65-9D91-7224C49458BB}"/>
                <c:ext xmlns:c16="http://schemas.microsoft.com/office/drawing/2014/chart" uri="{C3380CC4-5D6E-409C-BE32-E72D297353CC}">
                  <c16:uniqueId val="{00000014-62C5-4EBF-8D3D-7DE16099E4C9}"/>
                </c:ext>
              </c:extLst>
            </c:dLbl>
            <c:dLbl>
              <c:idx val="18"/>
              <c:delete val="1"/>
              <c:extLst>
                <c:ext xmlns:c15="http://schemas.microsoft.com/office/drawing/2012/chart" uri="{CE6537A1-D6FC-4f65-9D91-7224C49458BB}"/>
                <c:ext xmlns:c16="http://schemas.microsoft.com/office/drawing/2014/chart" uri="{C3380CC4-5D6E-409C-BE32-E72D297353CC}">
                  <c16:uniqueId val="{00000015-62C5-4EBF-8D3D-7DE16099E4C9}"/>
                </c:ext>
              </c:extLst>
            </c:dLbl>
            <c:dLbl>
              <c:idx val="19"/>
              <c:delete val="1"/>
              <c:extLst>
                <c:ext xmlns:c15="http://schemas.microsoft.com/office/drawing/2012/chart" uri="{CE6537A1-D6FC-4f65-9D91-7224C49458BB}"/>
                <c:ext xmlns:c16="http://schemas.microsoft.com/office/drawing/2014/chart" uri="{C3380CC4-5D6E-409C-BE32-E72D297353CC}">
                  <c16:uniqueId val="{00000016-62C5-4EBF-8D3D-7DE16099E4C9}"/>
                </c:ext>
              </c:extLst>
            </c:dLbl>
            <c:dLbl>
              <c:idx val="20"/>
              <c:delete val="1"/>
              <c:extLst>
                <c:ext xmlns:c15="http://schemas.microsoft.com/office/drawing/2012/chart" uri="{CE6537A1-D6FC-4f65-9D91-7224C49458BB}"/>
                <c:ext xmlns:c16="http://schemas.microsoft.com/office/drawing/2014/chart" uri="{C3380CC4-5D6E-409C-BE32-E72D297353CC}">
                  <c16:uniqueId val="{00000017-62C5-4EBF-8D3D-7DE16099E4C9}"/>
                </c:ext>
              </c:extLst>
            </c:dLbl>
            <c:dLbl>
              <c:idx val="21"/>
              <c:delete val="1"/>
              <c:extLst>
                <c:ext xmlns:c15="http://schemas.microsoft.com/office/drawing/2012/chart" uri="{CE6537A1-D6FC-4f65-9D91-7224C49458BB}"/>
                <c:ext xmlns:c16="http://schemas.microsoft.com/office/drawing/2014/chart" uri="{C3380CC4-5D6E-409C-BE32-E72D297353CC}">
                  <c16:uniqueId val="{00000018-62C5-4EBF-8D3D-7DE16099E4C9}"/>
                </c:ext>
              </c:extLst>
            </c:dLbl>
            <c:dLbl>
              <c:idx val="22"/>
              <c:delete val="1"/>
              <c:extLst>
                <c:ext xmlns:c15="http://schemas.microsoft.com/office/drawing/2012/chart" uri="{CE6537A1-D6FC-4f65-9D91-7224C49458BB}"/>
                <c:ext xmlns:c16="http://schemas.microsoft.com/office/drawing/2014/chart" uri="{C3380CC4-5D6E-409C-BE32-E72D297353CC}">
                  <c16:uniqueId val="{00000019-62C5-4EBF-8D3D-7DE16099E4C9}"/>
                </c:ext>
              </c:extLst>
            </c:dLbl>
            <c:dLbl>
              <c:idx val="23"/>
              <c:delete val="1"/>
              <c:extLst>
                <c:ext xmlns:c15="http://schemas.microsoft.com/office/drawing/2012/chart" uri="{CE6537A1-D6FC-4f65-9D91-7224C49458BB}"/>
                <c:ext xmlns:c16="http://schemas.microsoft.com/office/drawing/2014/chart" uri="{C3380CC4-5D6E-409C-BE32-E72D297353CC}">
                  <c16:uniqueId val="{0000001A-62C5-4EBF-8D3D-7DE16099E4C9}"/>
                </c:ext>
              </c:extLst>
            </c:dLbl>
            <c:dLbl>
              <c:idx val="24"/>
              <c:delete val="1"/>
              <c:extLst>
                <c:ext xmlns:c15="http://schemas.microsoft.com/office/drawing/2012/chart" uri="{CE6537A1-D6FC-4f65-9D91-7224C49458BB}"/>
                <c:ext xmlns:c16="http://schemas.microsoft.com/office/drawing/2014/chart" uri="{C3380CC4-5D6E-409C-BE32-E72D297353CC}">
                  <c16:uniqueId val="{0000001B-62C5-4EBF-8D3D-7DE16099E4C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2C5-4EBF-8D3D-7DE16099E4C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Mittelsachsen (14522)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109181</v>
      </c>
      <c r="F11" s="238">
        <v>110052</v>
      </c>
      <c r="G11" s="238">
        <v>111104</v>
      </c>
      <c r="H11" s="238">
        <v>109923</v>
      </c>
      <c r="I11" s="265">
        <v>109834</v>
      </c>
      <c r="J11" s="263">
        <v>-653</v>
      </c>
      <c r="K11" s="266">
        <v>-0.59453356884024988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14.270798032624723</v>
      </c>
      <c r="E13" s="115">
        <v>15581</v>
      </c>
      <c r="F13" s="114">
        <v>15659</v>
      </c>
      <c r="G13" s="114">
        <v>15897</v>
      </c>
      <c r="H13" s="114">
        <v>15845</v>
      </c>
      <c r="I13" s="140">
        <v>15733</v>
      </c>
      <c r="J13" s="115">
        <v>-152</v>
      </c>
      <c r="K13" s="116">
        <v>-0.96612216360516112</v>
      </c>
    </row>
    <row r="14" spans="1:255" ht="14.1" customHeight="1" x14ac:dyDescent="0.2">
      <c r="A14" s="306" t="s">
        <v>230</v>
      </c>
      <c r="B14" s="307"/>
      <c r="C14" s="308"/>
      <c r="D14" s="113">
        <v>63.940612377611487</v>
      </c>
      <c r="E14" s="115">
        <v>69811</v>
      </c>
      <c r="F14" s="114">
        <v>70593</v>
      </c>
      <c r="G14" s="114">
        <v>71421</v>
      </c>
      <c r="H14" s="114">
        <v>70426</v>
      </c>
      <c r="I14" s="140">
        <v>70378</v>
      </c>
      <c r="J14" s="115">
        <v>-567</v>
      </c>
      <c r="K14" s="116">
        <v>-0.80564949273920827</v>
      </c>
    </row>
    <row r="15" spans="1:255" ht="14.1" customHeight="1" x14ac:dyDescent="0.2">
      <c r="A15" s="306" t="s">
        <v>231</v>
      </c>
      <c r="B15" s="307"/>
      <c r="C15" s="308"/>
      <c r="D15" s="113">
        <v>10.139126771141498</v>
      </c>
      <c r="E15" s="115">
        <v>11070</v>
      </c>
      <c r="F15" s="114">
        <v>11118</v>
      </c>
      <c r="G15" s="114">
        <v>11137</v>
      </c>
      <c r="H15" s="114">
        <v>11037</v>
      </c>
      <c r="I15" s="140">
        <v>11009</v>
      </c>
      <c r="J15" s="115">
        <v>61</v>
      </c>
      <c r="K15" s="116">
        <v>0.55409210645835227</v>
      </c>
    </row>
    <row r="16" spans="1:255" ht="14.1" customHeight="1" x14ac:dyDescent="0.2">
      <c r="A16" s="306" t="s">
        <v>232</v>
      </c>
      <c r="B16" s="307"/>
      <c r="C16" s="308"/>
      <c r="D16" s="113">
        <v>11.003746073034685</v>
      </c>
      <c r="E16" s="115">
        <v>12014</v>
      </c>
      <c r="F16" s="114">
        <v>11982</v>
      </c>
      <c r="G16" s="114">
        <v>11948</v>
      </c>
      <c r="H16" s="114">
        <v>11918</v>
      </c>
      <c r="I16" s="140">
        <v>12005</v>
      </c>
      <c r="J16" s="115">
        <v>9</v>
      </c>
      <c r="K16" s="116">
        <v>7.496876301541025E-2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1.9453934292596697</v>
      </c>
      <c r="E18" s="115">
        <v>2124</v>
      </c>
      <c r="F18" s="114">
        <v>2128</v>
      </c>
      <c r="G18" s="114">
        <v>2225</v>
      </c>
      <c r="H18" s="114">
        <v>2202</v>
      </c>
      <c r="I18" s="140">
        <v>2191</v>
      </c>
      <c r="J18" s="115">
        <v>-67</v>
      </c>
      <c r="K18" s="116">
        <v>-3.0579643998174348</v>
      </c>
    </row>
    <row r="19" spans="1:255" ht="14.1" customHeight="1" x14ac:dyDescent="0.2">
      <c r="A19" s="306" t="s">
        <v>235</v>
      </c>
      <c r="B19" s="307" t="s">
        <v>236</v>
      </c>
      <c r="C19" s="308"/>
      <c r="D19" s="113">
        <v>1.0716150245921909</v>
      </c>
      <c r="E19" s="115">
        <v>1170</v>
      </c>
      <c r="F19" s="114">
        <v>1147</v>
      </c>
      <c r="G19" s="114">
        <v>1225</v>
      </c>
      <c r="H19" s="114">
        <v>1204</v>
      </c>
      <c r="I19" s="140">
        <v>1191</v>
      </c>
      <c r="J19" s="115">
        <v>-21</v>
      </c>
      <c r="K19" s="116">
        <v>-1.7632241813602014</v>
      </c>
    </row>
    <row r="20" spans="1:255" ht="14.1" customHeight="1" x14ac:dyDescent="0.2">
      <c r="A20" s="306">
        <v>12</v>
      </c>
      <c r="B20" s="307" t="s">
        <v>237</v>
      </c>
      <c r="C20" s="308"/>
      <c r="D20" s="113">
        <v>0.68418497723962957</v>
      </c>
      <c r="E20" s="115">
        <v>747</v>
      </c>
      <c r="F20" s="114">
        <v>750</v>
      </c>
      <c r="G20" s="114">
        <v>821</v>
      </c>
      <c r="H20" s="114">
        <v>796</v>
      </c>
      <c r="I20" s="140">
        <v>733</v>
      </c>
      <c r="J20" s="115">
        <v>14</v>
      </c>
      <c r="K20" s="116">
        <v>1.9099590723055935</v>
      </c>
    </row>
    <row r="21" spans="1:255" ht="14.1" customHeight="1" x14ac:dyDescent="0.2">
      <c r="A21" s="306">
        <v>21</v>
      </c>
      <c r="B21" s="307" t="s">
        <v>238</v>
      </c>
      <c r="C21" s="308"/>
      <c r="D21" s="113">
        <v>0.58709848783213192</v>
      </c>
      <c r="E21" s="115">
        <v>641</v>
      </c>
      <c r="F21" s="114">
        <v>660</v>
      </c>
      <c r="G21" s="114">
        <v>705</v>
      </c>
      <c r="H21" s="114">
        <v>722</v>
      </c>
      <c r="I21" s="140">
        <v>721</v>
      </c>
      <c r="J21" s="115">
        <v>-80</v>
      </c>
      <c r="K21" s="116">
        <v>-11.095700416088766</v>
      </c>
    </row>
    <row r="22" spans="1:255" ht="14.1" customHeight="1" x14ac:dyDescent="0.2">
      <c r="A22" s="306">
        <v>22</v>
      </c>
      <c r="B22" s="307" t="s">
        <v>239</v>
      </c>
      <c r="C22" s="308"/>
      <c r="D22" s="113">
        <v>1.9234115826013685</v>
      </c>
      <c r="E22" s="115">
        <v>2100</v>
      </c>
      <c r="F22" s="114">
        <v>2265</v>
      </c>
      <c r="G22" s="114">
        <v>2330</v>
      </c>
      <c r="H22" s="114">
        <v>2348</v>
      </c>
      <c r="I22" s="140">
        <v>2362</v>
      </c>
      <c r="J22" s="115">
        <v>-262</v>
      </c>
      <c r="K22" s="116">
        <v>-11.092294665537679</v>
      </c>
    </row>
    <row r="23" spans="1:255" ht="14.1" customHeight="1" x14ac:dyDescent="0.2">
      <c r="A23" s="306">
        <v>23</v>
      </c>
      <c r="B23" s="307" t="s">
        <v>240</v>
      </c>
      <c r="C23" s="308"/>
      <c r="D23" s="113">
        <v>2.0351526364477337</v>
      </c>
      <c r="E23" s="115">
        <v>2222</v>
      </c>
      <c r="F23" s="114">
        <v>2180</v>
      </c>
      <c r="G23" s="114">
        <v>2162</v>
      </c>
      <c r="H23" s="114">
        <v>2160</v>
      </c>
      <c r="I23" s="140">
        <v>2206</v>
      </c>
      <c r="J23" s="115">
        <v>16</v>
      </c>
      <c r="K23" s="116">
        <v>0.72529465095194923</v>
      </c>
    </row>
    <row r="24" spans="1:255" ht="14.1" customHeight="1" x14ac:dyDescent="0.2">
      <c r="A24" s="306">
        <v>24</v>
      </c>
      <c r="B24" s="307" t="s">
        <v>241</v>
      </c>
      <c r="C24" s="308"/>
      <c r="D24" s="113">
        <v>5.2619045438308865</v>
      </c>
      <c r="E24" s="115">
        <v>5745</v>
      </c>
      <c r="F24" s="114">
        <v>5874</v>
      </c>
      <c r="G24" s="114">
        <v>5944</v>
      </c>
      <c r="H24" s="114">
        <v>5912</v>
      </c>
      <c r="I24" s="140">
        <v>5967</v>
      </c>
      <c r="J24" s="115">
        <v>-222</v>
      </c>
      <c r="K24" s="116">
        <v>-3.7204625439919559</v>
      </c>
    </row>
    <row r="25" spans="1:255" ht="14.1" customHeight="1" x14ac:dyDescent="0.2">
      <c r="A25" s="306">
        <v>25</v>
      </c>
      <c r="B25" s="307" t="s">
        <v>242</v>
      </c>
      <c r="C25" s="308"/>
      <c r="D25" s="113">
        <v>6.6430972421941545</v>
      </c>
      <c r="E25" s="115">
        <v>7253</v>
      </c>
      <c r="F25" s="114">
        <v>7190</v>
      </c>
      <c r="G25" s="114">
        <v>7280</v>
      </c>
      <c r="H25" s="114">
        <v>7246</v>
      </c>
      <c r="I25" s="140">
        <v>7236</v>
      </c>
      <c r="J25" s="115">
        <v>17</v>
      </c>
      <c r="K25" s="116">
        <v>0.23493642896627973</v>
      </c>
    </row>
    <row r="26" spans="1:255" ht="14.1" customHeight="1" x14ac:dyDescent="0.2">
      <c r="A26" s="306">
        <v>26</v>
      </c>
      <c r="B26" s="307" t="s">
        <v>243</v>
      </c>
      <c r="C26" s="308"/>
      <c r="D26" s="113">
        <v>3.4722158617341847</v>
      </c>
      <c r="E26" s="115">
        <v>3791</v>
      </c>
      <c r="F26" s="114">
        <v>3841</v>
      </c>
      <c r="G26" s="114">
        <v>3863</v>
      </c>
      <c r="H26" s="114">
        <v>3817</v>
      </c>
      <c r="I26" s="140">
        <v>3803</v>
      </c>
      <c r="J26" s="115">
        <v>-12</v>
      </c>
      <c r="K26" s="116">
        <v>-0.31554036287141729</v>
      </c>
    </row>
    <row r="27" spans="1:255" ht="14.1" customHeight="1" x14ac:dyDescent="0.2">
      <c r="A27" s="306">
        <v>27</v>
      </c>
      <c r="B27" s="307" t="s">
        <v>244</v>
      </c>
      <c r="C27" s="308"/>
      <c r="D27" s="113">
        <v>3.4566453870178879</v>
      </c>
      <c r="E27" s="115">
        <v>3774</v>
      </c>
      <c r="F27" s="114">
        <v>3785</v>
      </c>
      <c r="G27" s="114">
        <v>3832</v>
      </c>
      <c r="H27" s="114">
        <v>3814</v>
      </c>
      <c r="I27" s="140">
        <v>3826</v>
      </c>
      <c r="J27" s="115">
        <v>-52</v>
      </c>
      <c r="K27" s="116">
        <v>-1.3591217982226869</v>
      </c>
    </row>
    <row r="28" spans="1:255" ht="14.1" customHeight="1" x14ac:dyDescent="0.2">
      <c r="A28" s="306">
        <v>28</v>
      </c>
      <c r="B28" s="307" t="s">
        <v>245</v>
      </c>
      <c r="C28" s="308"/>
      <c r="D28" s="113">
        <v>0.83805790384773904</v>
      </c>
      <c r="E28" s="115">
        <v>915</v>
      </c>
      <c r="F28" s="114">
        <v>972</v>
      </c>
      <c r="G28" s="114">
        <v>998</v>
      </c>
      <c r="H28" s="114">
        <v>1016</v>
      </c>
      <c r="I28" s="140">
        <v>1026</v>
      </c>
      <c r="J28" s="115">
        <v>-111</v>
      </c>
      <c r="K28" s="116">
        <v>-10.818713450292398</v>
      </c>
    </row>
    <row r="29" spans="1:255" ht="14.1" customHeight="1" x14ac:dyDescent="0.2">
      <c r="A29" s="306">
        <v>29</v>
      </c>
      <c r="B29" s="307" t="s">
        <v>246</v>
      </c>
      <c r="C29" s="308"/>
      <c r="D29" s="113">
        <v>2.5718760590212582</v>
      </c>
      <c r="E29" s="115">
        <v>2808</v>
      </c>
      <c r="F29" s="114">
        <v>2865</v>
      </c>
      <c r="G29" s="114">
        <v>2906</v>
      </c>
      <c r="H29" s="114">
        <v>2849</v>
      </c>
      <c r="I29" s="140">
        <v>2848</v>
      </c>
      <c r="J29" s="115">
        <v>-40</v>
      </c>
      <c r="K29" s="116">
        <v>-1.404494382022472</v>
      </c>
    </row>
    <row r="30" spans="1:255" ht="14.1" customHeight="1" x14ac:dyDescent="0.2">
      <c r="A30" s="306" t="s">
        <v>247</v>
      </c>
      <c r="B30" s="307" t="s">
        <v>248</v>
      </c>
      <c r="C30" s="308"/>
      <c r="D30" s="113">
        <v>1.0478013573790312</v>
      </c>
      <c r="E30" s="115">
        <v>1144</v>
      </c>
      <c r="F30" s="114">
        <v>1163</v>
      </c>
      <c r="G30" s="114">
        <v>1176</v>
      </c>
      <c r="H30" s="114">
        <v>1161</v>
      </c>
      <c r="I30" s="140">
        <v>1167</v>
      </c>
      <c r="J30" s="115">
        <v>-23</v>
      </c>
      <c r="K30" s="116">
        <v>-1.9708654670094259</v>
      </c>
    </row>
    <row r="31" spans="1:255" ht="14.1" customHeight="1" x14ac:dyDescent="0.2">
      <c r="A31" s="306" t="s">
        <v>249</v>
      </c>
      <c r="B31" s="307" t="s">
        <v>250</v>
      </c>
      <c r="C31" s="308"/>
      <c r="D31" s="113">
        <v>1.4297359430670171</v>
      </c>
      <c r="E31" s="115">
        <v>1561</v>
      </c>
      <c r="F31" s="114">
        <v>1596</v>
      </c>
      <c r="G31" s="114">
        <v>1624</v>
      </c>
      <c r="H31" s="114">
        <v>1586</v>
      </c>
      <c r="I31" s="140">
        <v>1578</v>
      </c>
      <c r="J31" s="115">
        <v>-17</v>
      </c>
      <c r="K31" s="116">
        <v>-1.0773130544993663</v>
      </c>
    </row>
    <row r="32" spans="1:255" ht="14.1" customHeight="1" x14ac:dyDescent="0.2">
      <c r="A32" s="306">
        <v>31</v>
      </c>
      <c r="B32" s="307" t="s">
        <v>251</v>
      </c>
      <c r="C32" s="308"/>
      <c r="D32" s="113">
        <v>0.49092790870206354</v>
      </c>
      <c r="E32" s="115">
        <v>536</v>
      </c>
      <c r="F32" s="114">
        <v>533</v>
      </c>
      <c r="G32" s="114">
        <v>527</v>
      </c>
      <c r="H32" s="114">
        <v>521</v>
      </c>
      <c r="I32" s="140">
        <v>504</v>
      </c>
      <c r="J32" s="115">
        <v>32</v>
      </c>
      <c r="K32" s="116">
        <v>6.3492063492063489</v>
      </c>
    </row>
    <row r="33" spans="1:11" ht="14.1" customHeight="1" x14ac:dyDescent="0.2">
      <c r="A33" s="306">
        <v>32</v>
      </c>
      <c r="B33" s="307" t="s">
        <v>252</v>
      </c>
      <c r="C33" s="308"/>
      <c r="D33" s="113">
        <v>2.7156739725776462</v>
      </c>
      <c r="E33" s="115">
        <v>2965</v>
      </c>
      <c r="F33" s="114">
        <v>2992</v>
      </c>
      <c r="G33" s="114">
        <v>3113</v>
      </c>
      <c r="H33" s="114">
        <v>3086</v>
      </c>
      <c r="I33" s="140">
        <v>3027</v>
      </c>
      <c r="J33" s="115">
        <v>-62</v>
      </c>
      <c r="K33" s="116">
        <v>-2.0482325735051208</v>
      </c>
    </row>
    <row r="34" spans="1:11" ht="14.1" customHeight="1" x14ac:dyDescent="0.2">
      <c r="A34" s="306">
        <v>33</v>
      </c>
      <c r="B34" s="307" t="s">
        <v>253</v>
      </c>
      <c r="C34" s="308"/>
      <c r="D34" s="113">
        <v>1.5982634341139943</v>
      </c>
      <c r="E34" s="115">
        <v>1745</v>
      </c>
      <c r="F34" s="114">
        <v>1746</v>
      </c>
      <c r="G34" s="114">
        <v>1803</v>
      </c>
      <c r="H34" s="114">
        <v>1755</v>
      </c>
      <c r="I34" s="140">
        <v>1725</v>
      </c>
      <c r="J34" s="115">
        <v>20</v>
      </c>
      <c r="K34" s="116">
        <v>1.1594202898550725</v>
      </c>
    </row>
    <row r="35" spans="1:11" ht="14.1" customHeight="1" x14ac:dyDescent="0.2">
      <c r="A35" s="306">
        <v>34</v>
      </c>
      <c r="B35" s="307" t="s">
        <v>254</v>
      </c>
      <c r="C35" s="308"/>
      <c r="D35" s="113">
        <v>2.9061833102829246</v>
      </c>
      <c r="E35" s="115">
        <v>3173</v>
      </c>
      <c r="F35" s="114">
        <v>3215</v>
      </c>
      <c r="G35" s="114">
        <v>3227</v>
      </c>
      <c r="H35" s="114">
        <v>3315</v>
      </c>
      <c r="I35" s="140">
        <v>3258</v>
      </c>
      <c r="J35" s="115">
        <v>-85</v>
      </c>
      <c r="K35" s="116">
        <v>-2.6089625537139352</v>
      </c>
    </row>
    <row r="36" spans="1:11" ht="14.1" customHeight="1" x14ac:dyDescent="0.2">
      <c r="A36" s="306">
        <v>41</v>
      </c>
      <c r="B36" s="307" t="s">
        <v>255</v>
      </c>
      <c r="C36" s="308"/>
      <c r="D36" s="113">
        <v>1.9710389170276881</v>
      </c>
      <c r="E36" s="115">
        <v>2152</v>
      </c>
      <c r="F36" s="114">
        <v>2174</v>
      </c>
      <c r="G36" s="114">
        <v>2188</v>
      </c>
      <c r="H36" s="114">
        <v>2191</v>
      </c>
      <c r="I36" s="140">
        <v>2201</v>
      </c>
      <c r="J36" s="115">
        <v>-49</v>
      </c>
      <c r="K36" s="116">
        <v>-2.22626079054975</v>
      </c>
    </row>
    <row r="37" spans="1:11" ht="14.1" customHeight="1" x14ac:dyDescent="0.2">
      <c r="A37" s="306">
        <v>42</v>
      </c>
      <c r="B37" s="307" t="s">
        <v>256</v>
      </c>
      <c r="C37" s="308"/>
      <c r="D37" s="113">
        <v>0.29217537849992214</v>
      </c>
      <c r="E37" s="115">
        <v>319</v>
      </c>
      <c r="F37" s="114">
        <v>318</v>
      </c>
      <c r="G37" s="114">
        <v>316</v>
      </c>
      <c r="H37" s="114">
        <v>322</v>
      </c>
      <c r="I37" s="140">
        <v>312</v>
      </c>
      <c r="J37" s="115">
        <v>7</v>
      </c>
      <c r="K37" s="116">
        <v>2.2435897435897436</v>
      </c>
    </row>
    <row r="38" spans="1:11" ht="14.1" customHeight="1" x14ac:dyDescent="0.2">
      <c r="A38" s="306">
        <v>43</v>
      </c>
      <c r="B38" s="307" t="s">
        <v>257</v>
      </c>
      <c r="C38" s="308"/>
      <c r="D38" s="113">
        <v>0.72448502944651538</v>
      </c>
      <c r="E38" s="115">
        <v>791</v>
      </c>
      <c r="F38" s="114">
        <v>771</v>
      </c>
      <c r="G38" s="114">
        <v>768</v>
      </c>
      <c r="H38" s="114">
        <v>741</v>
      </c>
      <c r="I38" s="140">
        <v>730</v>
      </c>
      <c r="J38" s="115">
        <v>61</v>
      </c>
      <c r="K38" s="116">
        <v>8.3561643835616444</v>
      </c>
    </row>
    <row r="39" spans="1:11" ht="14.1" customHeight="1" x14ac:dyDescent="0.2">
      <c r="A39" s="306">
        <v>51</v>
      </c>
      <c r="B39" s="307" t="s">
        <v>258</v>
      </c>
      <c r="C39" s="308"/>
      <c r="D39" s="113">
        <v>5.8334325569467218</v>
      </c>
      <c r="E39" s="115">
        <v>6369</v>
      </c>
      <c r="F39" s="114">
        <v>6443</v>
      </c>
      <c r="G39" s="114">
        <v>6540</v>
      </c>
      <c r="H39" s="114">
        <v>6369</v>
      </c>
      <c r="I39" s="140">
        <v>6385</v>
      </c>
      <c r="J39" s="115">
        <v>-16</v>
      </c>
      <c r="K39" s="116">
        <v>-0.25058731401722789</v>
      </c>
    </row>
    <row r="40" spans="1:11" ht="14.1" customHeight="1" x14ac:dyDescent="0.2">
      <c r="A40" s="306" t="s">
        <v>259</v>
      </c>
      <c r="B40" s="307" t="s">
        <v>260</v>
      </c>
      <c r="C40" s="308"/>
      <c r="D40" s="113">
        <v>4.7004515437667722</v>
      </c>
      <c r="E40" s="115">
        <v>5132</v>
      </c>
      <c r="F40" s="114">
        <v>5214</v>
      </c>
      <c r="G40" s="114">
        <v>5297</v>
      </c>
      <c r="H40" s="114">
        <v>5226</v>
      </c>
      <c r="I40" s="140">
        <v>5262</v>
      </c>
      <c r="J40" s="115">
        <v>-130</v>
      </c>
      <c r="K40" s="116">
        <v>-2.4705435195743064</v>
      </c>
    </row>
    <row r="41" spans="1:11" ht="14.1" customHeight="1" x14ac:dyDescent="0.2">
      <c r="A41" s="306"/>
      <c r="B41" s="307" t="s">
        <v>261</v>
      </c>
      <c r="C41" s="308"/>
      <c r="D41" s="113">
        <v>3.7295866496917962</v>
      </c>
      <c r="E41" s="115">
        <v>4072</v>
      </c>
      <c r="F41" s="114">
        <v>4137</v>
      </c>
      <c r="G41" s="114">
        <v>4222</v>
      </c>
      <c r="H41" s="114">
        <v>4171</v>
      </c>
      <c r="I41" s="140">
        <v>4185</v>
      </c>
      <c r="J41" s="115">
        <v>-113</v>
      </c>
      <c r="K41" s="116">
        <v>-2.7001194743130226</v>
      </c>
    </row>
    <row r="42" spans="1:11" ht="14.1" customHeight="1" x14ac:dyDescent="0.2">
      <c r="A42" s="306">
        <v>52</v>
      </c>
      <c r="B42" s="307" t="s">
        <v>262</v>
      </c>
      <c r="C42" s="308"/>
      <c r="D42" s="113">
        <v>4.3917897802731245</v>
      </c>
      <c r="E42" s="115">
        <v>4795</v>
      </c>
      <c r="F42" s="114">
        <v>4861</v>
      </c>
      <c r="G42" s="114">
        <v>4967</v>
      </c>
      <c r="H42" s="114">
        <v>5042</v>
      </c>
      <c r="I42" s="140">
        <v>5018</v>
      </c>
      <c r="J42" s="115">
        <v>-223</v>
      </c>
      <c r="K42" s="116">
        <v>-4.4440015942606612</v>
      </c>
    </row>
    <row r="43" spans="1:11" ht="14.1" customHeight="1" x14ac:dyDescent="0.2">
      <c r="A43" s="306" t="s">
        <v>263</v>
      </c>
      <c r="B43" s="307" t="s">
        <v>264</v>
      </c>
      <c r="C43" s="308"/>
      <c r="D43" s="113">
        <v>3.6755479433234721</v>
      </c>
      <c r="E43" s="115">
        <v>4013</v>
      </c>
      <c r="F43" s="114">
        <v>4087</v>
      </c>
      <c r="G43" s="114">
        <v>4143</v>
      </c>
      <c r="H43" s="114">
        <v>4262</v>
      </c>
      <c r="I43" s="140">
        <v>4247</v>
      </c>
      <c r="J43" s="115">
        <v>-234</v>
      </c>
      <c r="K43" s="116">
        <v>-5.509771603484813</v>
      </c>
    </row>
    <row r="44" spans="1:11" ht="14.1" customHeight="1" x14ac:dyDescent="0.2">
      <c r="A44" s="306">
        <v>53</v>
      </c>
      <c r="B44" s="307" t="s">
        <v>265</v>
      </c>
      <c r="C44" s="308"/>
      <c r="D44" s="113">
        <v>0.6393053736455977</v>
      </c>
      <c r="E44" s="115">
        <v>698</v>
      </c>
      <c r="F44" s="114">
        <v>701</v>
      </c>
      <c r="G44" s="114">
        <v>692</v>
      </c>
      <c r="H44" s="114">
        <v>673</v>
      </c>
      <c r="I44" s="140">
        <v>647</v>
      </c>
      <c r="J44" s="115">
        <v>51</v>
      </c>
      <c r="K44" s="116">
        <v>7.8825347758887174</v>
      </c>
    </row>
    <row r="45" spans="1:11" ht="14.1" customHeight="1" x14ac:dyDescent="0.2">
      <c r="A45" s="306" t="s">
        <v>266</v>
      </c>
      <c r="B45" s="307" t="s">
        <v>267</v>
      </c>
      <c r="C45" s="308"/>
      <c r="D45" s="113">
        <v>0.5925939494967073</v>
      </c>
      <c r="E45" s="115">
        <v>647</v>
      </c>
      <c r="F45" s="114">
        <v>647</v>
      </c>
      <c r="G45" s="114">
        <v>642</v>
      </c>
      <c r="H45" s="114">
        <v>624</v>
      </c>
      <c r="I45" s="140">
        <v>593</v>
      </c>
      <c r="J45" s="115">
        <v>54</v>
      </c>
      <c r="K45" s="116">
        <v>9.1062394603709951</v>
      </c>
    </row>
    <row r="46" spans="1:11" ht="14.1" customHeight="1" x14ac:dyDescent="0.2">
      <c r="A46" s="306">
        <v>54</v>
      </c>
      <c r="B46" s="307" t="s">
        <v>268</v>
      </c>
      <c r="C46" s="308"/>
      <c r="D46" s="113">
        <v>1.7466408990575284</v>
      </c>
      <c r="E46" s="115">
        <v>1907</v>
      </c>
      <c r="F46" s="114">
        <v>1885</v>
      </c>
      <c r="G46" s="114">
        <v>1877</v>
      </c>
      <c r="H46" s="114">
        <v>1867</v>
      </c>
      <c r="I46" s="140">
        <v>1862</v>
      </c>
      <c r="J46" s="115">
        <v>45</v>
      </c>
      <c r="K46" s="116">
        <v>2.4167561761546725</v>
      </c>
    </row>
    <row r="47" spans="1:11" ht="14.1" customHeight="1" x14ac:dyDescent="0.2">
      <c r="A47" s="306">
        <v>61</v>
      </c>
      <c r="B47" s="307" t="s">
        <v>269</v>
      </c>
      <c r="C47" s="308"/>
      <c r="D47" s="113">
        <v>2.0598822139383226</v>
      </c>
      <c r="E47" s="115">
        <v>2249</v>
      </c>
      <c r="F47" s="114">
        <v>2266</v>
      </c>
      <c r="G47" s="114">
        <v>2273</v>
      </c>
      <c r="H47" s="114">
        <v>2151</v>
      </c>
      <c r="I47" s="140">
        <v>2157</v>
      </c>
      <c r="J47" s="115">
        <v>92</v>
      </c>
      <c r="K47" s="116">
        <v>4.2651831247102461</v>
      </c>
    </row>
    <row r="48" spans="1:11" ht="14.1" customHeight="1" x14ac:dyDescent="0.2">
      <c r="A48" s="306">
        <v>62</v>
      </c>
      <c r="B48" s="307" t="s">
        <v>270</v>
      </c>
      <c r="C48" s="308"/>
      <c r="D48" s="113">
        <v>7.3208708474917801</v>
      </c>
      <c r="E48" s="115">
        <v>7993</v>
      </c>
      <c r="F48" s="114">
        <v>8041</v>
      </c>
      <c r="G48" s="114">
        <v>8055</v>
      </c>
      <c r="H48" s="114">
        <v>7922</v>
      </c>
      <c r="I48" s="140">
        <v>7916</v>
      </c>
      <c r="J48" s="115">
        <v>77</v>
      </c>
      <c r="K48" s="116">
        <v>0.9727134916624558</v>
      </c>
    </row>
    <row r="49" spans="1:11" ht="14.1" customHeight="1" x14ac:dyDescent="0.2">
      <c r="A49" s="306">
        <v>63</v>
      </c>
      <c r="B49" s="307" t="s">
        <v>271</v>
      </c>
      <c r="C49" s="308"/>
      <c r="D49" s="113">
        <v>1.3088357864463598</v>
      </c>
      <c r="E49" s="115">
        <v>1429</v>
      </c>
      <c r="F49" s="114">
        <v>1496</v>
      </c>
      <c r="G49" s="114">
        <v>1558</v>
      </c>
      <c r="H49" s="114">
        <v>1487</v>
      </c>
      <c r="I49" s="140">
        <v>1458</v>
      </c>
      <c r="J49" s="115">
        <v>-29</v>
      </c>
      <c r="K49" s="116">
        <v>-1.9890260631001371</v>
      </c>
    </row>
    <row r="50" spans="1:11" ht="14.1" customHeight="1" x14ac:dyDescent="0.2">
      <c r="A50" s="306" t="s">
        <v>272</v>
      </c>
      <c r="B50" s="307" t="s">
        <v>273</v>
      </c>
      <c r="C50" s="308"/>
      <c r="D50" s="113">
        <v>0.24637986462846101</v>
      </c>
      <c r="E50" s="115">
        <v>269</v>
      </c>
      <c r="F50" s="114">
        <v>275</v>
      </c>
      <c r="G50" s="114">
        <v>280</v>
      </c>
      <c r="H50" s="114">
        <v>265</v>
      </c>
      <c r="I50" s="140">
        <v>263</v>
      </c>
      <c r="J50" s="115">
        <v>6</v>
      </c>
      <c r="K50" s="116">
        <v>2.2813688212927756</v>
      </c>
    </row>
    <row r="51" spans="1:11" ht="14.1" customHeight="1" x14ac:dyDescent="0.2">
      <c r="A51" s="306" t="s">
        <v>274</v>
      </c>
      <c r="B51" s="307" t="s">
        <v>275</v>
      </c>
      <c r="C51" s="308"/>
      <c r="D51" s="113">
        <v>0.89759207188063861</v>
      </c>
      <c r="E51" s="115">
        <v>980</v>
      </c>
      <c r="F51" s="114">
        <v>1028</v>
      </c>
      <c r="G51" s="114">
        <v>1071</v>
      </c>
      <c r="H51" s="114">
        <v>1029</v>
      </c>
      <c r="I51" s="140">
        <v>1002</v>
      </c>
      <c r="J51" s="115">
        <v>-22</v>
      </c>
      <c r="K51" s="116">
        <v>-2.1956087824351296</v>
      </c>
    </row>
    <row r="52" spans="1:11" ht="14.1" customHeight="1" x14ac:dyDescent="0.2">
      <c r="A52" s="306">
        <v>71</v>
      </c>
      <c r="B52" s="307" t="s">
        <v>276</v>
      </c>
      <c r="C52" s="308"/>
      <c r="D52" s="113">
        <v>9.7901649554409644</v>
      </c>
      <c r="E52" s="115">
        <v>10689</v>
      </c>
      <c r="F52" s="114">
        <v>10774</v>
      </c>
      <c r="G52" s="114">
        <v>10828</v>
      </c>
      <c r="H52" s="114">
        <v>10764</v>
      </c>
      <c r="I52" s="140">
        <v>10820</v>
      </c>
      <c r="J52" s="115">
        <v>-131</v>
      </c>
      <c r="K52" s="116">
        <v>-1.210720887245841</v>
      </c>
    </row>
    <row r="53" spans="1:11" ht="14.1" customHeight="1" x14ac:dyDescent="0.2">
      <c r="A53" s="306" t="s">
        <v>277</v>
      </c>
      <c r="B53" s="307" t="s">
        <v>278</v>
      </c>
      <c r="C53" s="308"/>
      <c r="D53" s="113">
        <v>3.6865388666526226</v>
      </c>
      <c r="E53" s="115">
        <v>4025</v>
      </c>
      <c r="F53" s="114">
        <v>4049</v>
      </c>
      <c r="G53" s="114">
        <v>4075</v>
      </c>
      <c r="H53" s="114">
        <v>4062</v>
      </c>
      <c r="I53" s="140">
        <v>4089</v>
      </c>
      <c r="J53" s="115">
        <v>-64</v>
      </c>
      <c r="K53" s="116">
        <v>-1.5651748593788213</v>
      </c>
    </row>
    <row r="54" spans="1:11" ht="14.1" customHeight="1" x14ac:dyDescent="0.2">
      <c r="A54" s="306" t="s">
        <v>279</v>
      </c>
      <c r="B54" s="307" t="s">
        <v>280</v>
      </c>
      <c r="C54" s="308"/>
      <c r="D54" s="113">
        <v>5.0530770005770238</v>
      </c>
      <c r="E54" s="115">
        <v>5517</v>
      </c>
      <c r="F54" s="114">
        <v>5567</v>
      </c>
      <c r="G54" s="114">
        <v>5585</v>
      </c>
      <c r="H54" s="114">
        <v>5572</v>
      </c>
      <c r="I54" s="140">
        <v>5584</v>
      </c>
      <c r="J54" s="115">
        <v>-67</v>
      </c>
      <c r="K54" s="116">
        <v>-1.1998567335243553</v>
      </c>
    </row>
    <row r="55" spans="1:11" ht="14.1" customHeight="1" x14ac:dyDescent="0.2">
      <c r="A55" s="306">
        <v>72</v>
      </c>
      <c r="B55" s="307" t="s">
        <v>281</v>
      </c>
      <c r="C55" s="308"/>
      <c r="D55" s="113">
        <v>2.685448933422482</v>
      </c>
      <c r="E55" s="115">
        <v>2932</v>
      </c>
      <c r="F55" s="114">
        <v>3017</v>
      </c>
      <c r="G55" s="114">
        <v>3041</v>
      </c>
      <c r="H55" s="114">
        <v>3014</v>
      </c>
      <c r="I55" s="140">
        <v>3044</v>
      </c>
      <c r="J55" s="115">
        <v>-112</v>
      </c>
      <c r="K55" s="116">
        <v>-3.6793692509855451</v>
      </c>
    </row>
    <row r="56" spans="1:11" ht="14.1" customHeight="1" x14ac:dyDescent="0.2">
      <c r="A56" s="306" t="s">
        <v>282</v>
      </c>
      <c r="B56" s="307" t="s">
        <v>283</v>
      </c>
      <c r="C56" s="308"/>
      <c r="D56" s="113">
        <v>1.0881014095859169</v>
      </c>
      <c r="E56" s="115">
        <v>1188</v>
      </c>
      <c r="F56" s="114">
        <v>1247</v>
      </c>
      <c r="G56" s="114">
        <v>1267</v>
      </c>
      <c r="H56" s="114">
        <v>1251</v>
      </c>
      <c r="I56" s="140">
        <v>1263</v>
      </c>
      <c r="J56" s="115">
        <v>-75</v>
      </c>
      <c r="K56" s="116">
        <v>-5.9382422802850359</v>
      </c>
    </row>
    <row r="57" spans="1:11" ht="14.1" customHeight="1" x14ac:dyDescent="0.2">
      <c r="A57" s="306" t="s">
        <v>284</v>
      </c>
      <c r="B57" s="307" t="s">
        <v>285</v>
      </c>
      <c r="C57" s="308"/>
      <c r="D57" s="113">
        <v>1.2209083998131542</v>
      </c>
      <c r="E57" s="115">
        <v>1333</v>
      </c>
      <c r="F57" s="114">
        <v>1346</v>
      </c>
      <c r="G57" s="114">
        <v>1349</v>
      </c>
      <c r="H57" s="114">
        <v>1352</v>
      </c>
      <c r="I57" s="140">
        <v>1364</v>
      </c>
      <c r="J57" s="115">
        <v>-31</v>
      </c>
      <c r="K57" s="116">
        <v>-2.2727272727272729</v>
      </c>
    </row>
    <row r="58" spans="1:11" ht="14.1" customHeight="1" x14ac:dyDescent="0.2">
      <c r="A58" s="306">
        <v>73</v>
      </c>
      <c r="B58" s="307" t="s">
        <v>286</v>
      </c>
      <c r="C58" s="308"/>
      <c r="D58" s="113">
        <v>2.574623789853546</v>
      </c>
      <c r="E58" s="115">
        <v>2811</v>
      </c>
      <c r="F58" s="114">
        <v>2810</v>
      </c>
      <c r="G58" s="114">
        <v>2804</v>
      </c>
      <c r="H58" s="114">
        <v>2762</v>
      </c>
      <c r="I58" s="140">
        <v>2769</v>
      </c>
      <c r="J58" s="115">
        <v>42</v>
      </c>
      <c r="K58" s="116">
        <v>1.5167930660888407</v>
      </c>
    </row>
    <row r="59" spans="1:11" ht="14.1" customHeight="1" x14ac:dyDescent="0.2">
      <c r="A59" s="306" t="s">
        <v>287</v>
      </c>
      <c r="B59" s="307" t="s">
        <v>288</v>
      </c>
      <c r="C59" s="308"/>
      <c r="D59" s="113">
        <v>2.2604665646953226</v>
      </c>
      <c r="E59" s="115">
        <v>2468</v>
      </c>
      <c r="F59" s="114">
        <v>2472</v>
      </c>
      <c r="G59" s="114">
        <v>2467</v>
      </c>
      <c r="H59" s="114">
        <v>2418</v>
      </c>
      <c r="I59" s="140">
        <v>2420</v>
      </c>
      <c r="J59" s="115">
        <v>48</v>
      </c>
      <c r="K59" s="116">
        <v>1.9834710743801653</v>
      </c>
    </row>
    <row r="60" spans="1:11" ht="14.1" customHeight="1" x14ac:dyDescent="0.2">
      <c r="A60" s="306">
        <v>81</v>
      </c>
      <c r="B60" s="307" t="s">
        <v>289</v>
      </c>
      <c r="C60" s="308"/>
      <c r="D60" s="113">
        <v>7.2210366272519941</v>
      </c>
      <c r="E60" s="115">
        <v>7884</v>
      </c>
      <c r="F60" s="114">
        <v>7930</v>
      </c>
      <c r="G60" s="114">
        <v>7914</v>
      </c>
      <c r="H60" s="114">
        <v>7725</v>
      </c>
      <c r="I60" s="140">
        <v>7736</v>
      </c>
      <c r="J60" s="115">
        <v>148</v>
      </c>
      <c r="K60" s="116">
        <v>1.9131334022750777</v>
      </c>
    </row>
    <row r="61" spans="1:11" ht="14.1" customHeight="1" x14ac:dyDescent="0.2">
      <c r="A61" s="306" t="s">
        <v>290</v>
      </c>
      <c r="B61" s="307" t="s">
        <v>291</v>
      </c>
      <c r="C61" s="308"/>
      <c r="D61" s="113">
        <v>1.5066724063710719</v>
      </c>
      <c r="E61" s="115">
        <v>1645</v>
      </c>
      <c r="F61" s="114">
        <v>1657</v>
      </c>
      <c r="G61" s="114">
        <v>1652</v>
      </c>
      <c r="H61" s="114">
        <v>1627</v>
      </c>
      <c r="I61" s="140">
        <v>1647</v>
      </c>
      <c r="J61" s="115">
        <v>-2</v>
      </c>
      <c r="K61" s="116">
        <v>-0.12143290831815422</v>
      </c>
    </row>
    <row r="62" spans="1:11" ht="14.1" customHeight="1" x14ac:dyDescent="0.2">
      <c r="A62" s="306" t="s">
        <v>292</v>
      </c>
      <c r="B62" s="307" t="s">
        <v>293</v>
      </c>
      <c r="C62" s="308"/>
      <c r="D62" s="113">
        <v>3.5180113756056457</v>
      </c>
      <c r="E62" s="115">
        <v>3841</v>
      </c>
      <c r="F62" s="114">
        <v>3894</v>
      </c>
      <c r="G62" s="114">
        <v>3904</v>
      </c>
      <c r="H62" s="114">
        <v>3759</v>
      </c>
      <c r="I62" s="140">
        <v>3760</v>
      </c>
      <c r="J62" s="115">
        <v>81</v>
      </c>
      <c r="K62" s="116">
        <v>2.1542553191489362</v>
      </c>
    </row>
    <row r="63" spans="1:11" ht="14.1" customHeight="1" x14ac:dyDescent="0.2">
      <c r="A63" s="306"/>
      <c r="B63" s="307" t="s">
        <v>294</v>
      </c>
      <c r="C63" s="308"/>
      <c r="D63" s="113">
        <v>2.9849515941418381</v>
      </c>
      <c r="E63" s="115">
        <v>3259</v>
      </c>
      <c r="F63" s="114">
        <v>3314</v>
      </c>
      <c r="G63" s="114">
        <v>3323</v>
      </c>
      <c r="H63" s="114">
        <v>3197</v>
      </c>
      <c r="I63" s="140">
        <v>3211</v>
      </c>
      <c r="J63" s="115">
        <v>48</v>
      </c>
      <c r="K63" s="116">
        <v>1.494861413889754</v>
      </c>
    </row>
    <row r="64" spans="1:11" ht="14.1" customHeight="1" x14ac:dyDescent="0.2">
      <c r="A64" s="306" t="s">
        <v>295</v>
      </c>
      <c r="B64" s="307" t="s">
        <v>296</v>
      </c>
      <c r="C64" s="308"/>
      <c r="D64" s="113">
        <v>0.57977120561269813</v>
      </c>
      <c r="E64" s="115">
        <v>633</v>
      </c>
      <c r="F64" s="114">
        <v>629</v>
      </c>
      <c r="G64" s="114">
        <v>611</v>
      </c>
      <c r="H64" s="114">
        <v>620</v>
      </c>
      <c r="I64" s="140">
        <v>619</v>
      </c>
      <c r="J64" s="115">
        <v>14</v>
      </c>
      <c r="K64" s="116">
        <v>2.2617124394184169</v>
      </c>
    </row>
    <row r="65" spans="1:11" ht="14.1" customHeight="1" x14ac:dyDescent="0.2">
      <c r="A65" s="306" t="s">
        <v>297</v>
      </c>
      <c r="B65" s="307" t="s">
        <v>298</v>
      </c>
      <c r="C65" s="308"/>
      <c r="D65" s="113">
        <v>1.0175763182238668</v>
      </c>
      <c r="E65" s="115">
        <v>1111</v>
      </c>
      <c r="F65" s="114">
        <v>1103</v>
      </c>
      <c r="G65" s="114">
        <v>1101</v>
      </c>
      <c r="H65" s="114">
        <v>1088</v>
      </c>
      <c r="I65" s="140">
        <v>1079</v>
      </c>
      <c r="J65" s="115">
        <v>32</v>
      </c>
      <c r="K65" s="116">
        <v>2.9657089898053752</v>
      </c>
    </row>
    <row r="66" spans="1:11" ht="14.1" customHeight="1" x14ac:dyDescent="0.2">
      <c r="A66" s="306">
        <v>82</v>
      </c>
      <c r="B66" s="307" t="s">
        <v>299</v>
      </c>
      <c r="C66" s="308"/>
      <c r="D66" s="113">
        <v>3.933834641558513</v>
      </c>
      <c r="E66" s="115">
        <v>4295</v>
      </c>
      <c r="F66" s="114">
        <v>4302</v>
      </c>
      <c r="G66" s="114">
        <v>4301</v>
      </c>
      <c r="H66" s="114">
        <v>4175</v>
      </c>
      <c r="I66" s="140">
        <v>4163</v>
      </c>
      <c r="J66" s="115">
        <v>132</v>
      </c>
      <c r="K66" s="116">
        <v>3.1707902954600047</v>
      </c>
    </row>
    <row r="67" spans="1:11" ht="14.1" customHeight="1" x14ac:dyDescent="0.2">
      <c r="A67" s="306" t="s">
        <v>300</v>
      </c>
      <c r="B67" s="307" t="s">
        <v>301</v>
      </c>
      <c r="C67" s="308"/>
      <c r="D67" s="113">
        <v>2.7339921781262309</v>
      </c>
      <c r="E67" s="115">
        <v>2985</v>
      </c>
      <c r="F67" s="114">
        <v>2974</v>
      </c>
      <c r="G67" s="114">
        <v>2968</v>
      </c>
      <c r="H67" s="114">
        <v>2853</v>
      </c>
      <c r="I67" s="140">
        <v>2852</v>
      </c>
      <c r="J67" s="115">
        <v>133</v>
      </c>
      <c r="K67" s="116">
        <v>4.663394109396914</v>
      </c>
    </row>
    <row r="68" spans="1:11" ht="14.1" customHeight="1" x14ac:dyDescent="0.2">
      <c r="A68" s="306" t="s">
        <v>302</v>
      </c>
      <c r="B68" s="307" t="s">
        <v>303</v>
      </c>
      <c r="C68" s="308"/>
      <c r="D68" s="113">
        <v>0.67777360529762509</v>
      </c>
      <c r="E68" s="115">
        <v>740</v>
      </c>
      <c r="F68" s="114">
        <v>750</v>
      </c>
      <c r="G68" s="114">
        <v>754</v>
      </c>
      <c r="H68" s="114">
        <v>754</v>
      </c>
      <c r="I68" s="140">
        <v>751</v>
      </c>
      <c r="J68" s="115">
        <v>-11</v>
      </c>
      <c r="K68" s="116">
        <v>-1.4647137150466045</v>
      </c>
    </row>
    <row r="69" spans="1:11" ht="14.1" customHeight="1" x14ac:dyDescent="0.2">
      <c r="A69" s="306">
        <v>83</v>
      </c>
      <c r="B69" s="307" t="s">
        <v>304</v>
      </c>
      <c r="C69" s="308"/>
      <c r="D69" s="113">
        <v>5.0530770005770238</v>
      </c>
      <c r="E69" s="115">
        <v>5517</v>
      </c>
      <c r="F69" s="114">
        <v>5492</v>
      </c>
      <c r="G69" s="114">
        <v>5473</v>
      </c>
      <c r="H69" s="114">
        <v>5309</v>
      </c>
      <c r="I69" s="140">
        <v>5277</v>
      </c>
      <c r="J69" s="115">
        <v>240</v>
      </c>
      <c r="K69" s="116">
        <v>4.5480386583285961</v>
      </c>
    </row>
    <row r="70" spans="1:11" ht="14.1" customHeight="1" x14ac:dyDescent="0.2">
      <c r="A70" s="306" t="s">
        <v>305</v>
      </c>
      <c r="B70" s="307" t="s">
        <v>306</v>
      </c>
      <c r="C70" s="308"/>
      <c r="D70" s="113">
        <v>4.3524056383436678</v>
      </c>
      <c r="E70" s="115">
        <v>4752</v>
      </c>
      <c r="F70" s="114">
        <v>4711</v>
      </c>
      <c r="G70" s="114">
        <v>4683</v>
      </c>
      <c r="H70" s="114">
        <v>4542</v>
      </c>
      <c r="I70" s="140">
        <v>4518</v>
      </c>
      <c r="J70" s="115">
        <v>234</v>
      </c>
      <c r="K70" s="116">
        <v>5.1792828685258963</v>
      </c>
    </row>
    <row r="71" spans="1:11" ht="14.1" customHeight="1" x14ac:dyDescent="0.2">
      <c r="A71" s="306"/>
      <c r="B71" s="307" t="s">
        <v>307</v>
      </c>
      <c r="C71" s="308"/>
      <c r="D71" s="113">
        <v>2.9364083494380893</v>
      </c>
      <c r="E71" s="115">
        <v>3206</v>
      </c>
      <c r="F71" s="114">
        <v>3177</v>
      </c>
      <c r="G71" s="114">
        <v>3173</v>
      </c>
      <c r="H71" s="114">
        <v>3052</v>
      </c>
      <c r="I71" s="140">
        <v>3029</v>
      </c>
      <c r="J71" s="115">
        <v>177</v>
      </c>
      <c r="K71" s="116">
        <v>5.8435127104655002</v>
      </c>
    </row>
    <row r="72" spans="1:11" ht="14.1" customHeight="1" x14ac:dyDescent="0.2">
      <c r="A72" s="306">
        <v>84</v>
      </c>
      <c r="B72" s="307" t="s">
        <v>308</v>
      </c>
      <c r="C72" s="308"/>
      <c r="D72" s="113">
        <v>3.4822908747859058</v>
      </c>
      <c r="E72" s="115">
        <v>3802</v>
      </c>
      <c r="F72" s="114">
        <v>3865</v>
      </c>
      <c r="G72" s="114">
        <v>3841</v>
      </c>
      <c r="H72" s="114">
        <v>3881</v>
      </c>
      <c r="I72" s="140">
        <v>3954</v>
      </c>
      <c r="J72" s="115">
        <v>-152</v>
      </c>
      <c r="K72" s="116">
        <v>-3.844208396560445</v>
      </c>
    </row>
    <row r="73" spans="1:11" ht="14.1" customHeight="1" x14ac:dyDescent="0.2">
      <c r="A73" s="306" t="s">
        <v>309</v>
      </c>
      <c r="B73" s="307" t="s">
        <v>310</v>
      </c>
      <c r="C73" s="308"/>
      <c r="D73" s="113">
        <v>1.8199137212518661</v>
      </c>
      <c r="E73" s="115">
        <v>1987</v>
      </c>
      <c r="F73" s="114">
        <v>2004</v>
      </c>
      <c r="G73" s="114">
        <v>2019</v>
      </c>
      <c r="H73" s="114">
        <v>2061</v>
      </c>
      <c r="I73" s="140">
        <v>2134</v>
      </c>
      <c r="J73" s="115">
        <v>-147</v>
      </c>
      <c r="K73" s="116">
        <v>-6.8884723523898783</v>
      </c>
    </row>
    <row r="74" spans="1:11" ht="14.1" customHeight="1" x14ac:dyDescent="0.2">
      <c r="A74" s="306" t="s">
        <v>311</v>
      </c>
      <c r="B74" s="307" t="s">
        <v>312</v>
      </c>
      <c r="C74" s="308"/>
      <c r="D74" s="113">
        <v>0.32881178959709106</v>
      </c>
      <c r="E74" s="115">
        <v>359</v>
      </c>
      <c r="F74" s="114">
        <v>361</v>
      </c>
      <c r="G74" s="114">
        <v>366</v>
      </c>
      <c r="H74" s="114">
        <v>370</v>
      </c>
      <c r="I74" s="140">
        <v>373</v>
      </c>
      <c r="J74" s="115">
        <v>-14</v>
      </c>
      <c r="K74" s="116">
        <v>-3.7533512064343162</v>
      </c>
    </row>
    <row r="75" spans="1:11" ht="14.1" customHeight="1" x14ac:dyDescent="0.2">
      <c r="A75" s="306" t="s">
        <v>313</v>
      </c>
      <c r="B75" s="307" t="s">
        <v>314</v>
      </c>
      <c r="C75" s="308"/>
      <c r="D75" s="113">
        <v>1.0505490882113189</v>
      </c>
      <c r="E75" s="115">
        <v>1147</v>
      </c>
      <c r="F75" s="114">
        <v>1181</v>
      </c>
      <c r="G75" s="114">
        <v>1135</v>
      </c>
      <c r="H75" s="114">
        <v>1138</v>
      </c>
      <c r="I75" s="140">
        <v>1140</v>
      </c>
      <c r="J75" s="115">
        <v>7</v>
      </c>
      <c r="K75" s="116">
        <v>0.61403508771929827</v>
      </c>
    </row>
    <row r="76" spans="1:11" ht="14.1" customHeight="1" x14ac:dyDescent="0.2">
      <c r="A76" s="306">
        <v>91</v>
      </c>
      <c r="B76" s="307" t="s">
        <v>315</v>
      </c>
      <c r="C76" s="308"/>
      <c r="D76" s="113">
        <v>0.14746155466610492</v>
      </c>
      <c r="E76" s="115">
        <v>161</v>
      </c>
      <c r="F76" s="114">
        <v>84</v>
      </c>
      <c r="G76" s="114">
        <v>79</v>
      </c>
      <c r="H76" s="114">
        <v>79</v>
      </c>
      <c r="I76" s="140">
        <v>77</v>
      </c>
      <c r="J76" s="115">
        <v>84</v>
      </c>
      <c r="K76" s="116">
        <v>109.09090909090909</v>
      </c>
    </row>
    <row r="77" spans="1:11" ht="14.1" customHeight="1" x14ac:dyDescent="0.2">
      <c r="A77" s="306">
        <v>92</v>
      </c>
      <c r="B77" s="307" t="s">
        <v>316</v>
      </c>
      <c r="C77" s="308"/>
      <c r="D77" s="113">
        <v>0.49825519092149734</v>
      </c>
      <c r="E77" s="115">
        <v>544</v>
      </c>
      <c r="F77" s="114">
        <v>511</v>
      </c>
      <c r="G77" s="114">
        <v>515</v>
      </c>
      <c r="H77" s="114">
        <v>550</v>
      </c>
      <c r="I77" s="140">
        <v>547</v>
      </c>
      <c r="J77" s="115">
        <v>-3</v>
      </c>
      <c r="K77" s="116">
        <v>-0.54844606946983543</v>
      </c>
    </row>
    <row r="78" spans="1:11" ht="14.1" customHeight="1" x14ac:dyDescent="0.2">
      <c r="A78" s="306">
        <v>93</v>
      </c>
      <c r="B78" s="307" t="s">
        <v>317</v>
      </c>
      <c r="C78" s="308"/>
      <c r="D78" s="113">
        <v>0.30408221210650205</v>
      </c>
      <c r="E78" s="115">
        <v>332</v>
      </c>
      <c r="F78" s="114">
        <v>336</v>
      </c>
      <c r="G78" s="114">
        <v>360</v>
      </c>
      <c r="H78" s="114">
        <v>356</v>
      </c>
      <c r="I78" s="140">
        <v>332</v>
      </c>
      <c r="J78" s="115">
        <v>0</v>
      </c>
      <c r="K78" s="116">
        <v>0</v>
      </c>
    </row>
    <row r="79" spans="1:11" ht="14.1" customHeight="1" x14ac:dyDescent="0.2">
      <c r="A79" s="306">
        <v>94</v>
      </c>
      <c r="B79" s="307" t="s">
        <v>318</v>
      </c>
      <c r="C79" s="308"/>
      <c r="D79" s="113">
        <v>0.24088440296388566</v>
      </c>
      <c r="E79" s="115">
        <v>263</v>
      </c>
      <c r="F79" s="114">
        <v>273</v>
      </c>
      <c r="G79" s="114">
        <v>271</v>
      </c>
      <c r="H79" s="114">
        <v>282</v>
      </c>
      <c r="I79" s="140">
        <v>280</v>
      </c>
      <c r="J79" s="115">
        <v>-17</v>
      </c>
      <c r="K79" s="116">
        <v>-6.0714285714285712</v>
      </c>
    </row>
    <row r="80" spans="1:11" ht="14.1" customHeight="1" x14ac:dyDescent="0.2">
      <c r="A80" s="306" t="s">
        <v>319</v>
      </c>
      <c r="B80" s="307" t="s">
        <v>320</v>
      </c>
      <c r="C80" s="308"/>
      <c r="D80" s="113">
        <v>4.5795513871461149E-3</v>
      </c>
      <c r="E80" s="115">
        <v>5</v>
      </c>
      <c r="F80" s="114">
        <v>6</v>
      </c>
      <c r="G80" s="114">
        <v>6</v>
      </c>
      <c r="H80" s="114">
        <v>5</v>
      </c>
      <c r="I80" s="140">
        <v>7</v>
      </c>
      <c r="J80" s="115">
        <v>-2</v>
      </c>
      <c r="K80" s="116">
        <v>-28.571428571428573</v>
      </c>
    </row>
    <row r="81" spans="1:11" ht="14.1" customHeight="1" x14ac:dyDescent="0.2">
      <c r="A81" s="310" t="s">
        <v>321</v>
      </c>
      <c r="B81" s="311" t="s">
        <v>224</v>
      </c>
      <c r="C81" s="312"/>
      <c r="D81" s="125">
        <v>0.64571674558760228</v>
      </c>
      <c r="E81" s="143">
        <v>705</v>
      </c>
      <c r="F81" s="144">
        <v>700</v>
      </c>
      <c r="G81" s="144">
        <v>701</v>
      </c>
      <c r="H81" s="144">
        <v>697</v>
      </c>
      <c r="I81" s="145">
        <v>709</v>
      </c>
      <c r="J81" s="143">
        <v>-4</v>
      </c>
      <c r="K81" s="146">
        <v>-0.56417489421720735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14585</v>
      </c>
      <c r="E12" s="114">
        <v>15182</v>
      </c>
      <c r="F12" s="114">
        <v>15243</v>
      </c>
      <c r="G12" s="114">
        <v>15296</v>
      </c>
      <c r="H12" s="140">
        <v>14840</v>
      </c>
      <c r="I12" s="115">
        <v>-255</v>
      </c>
      <c r="J12" s="116">
        <v>-1.7183288409703503</v>
      </c>
      <c r="K12"/>
      <c r="L12"/>
      <c r="M12"/>
      <c r="N12"/>
      <c r="O12"/>
      <c r="P12"/>
    </row>
    <row r="13" spans="1:16" s="110" customFormat="1" ht="14.45" customHeight="1" x14ac:dyDescent="0.2">
      <c r="A13" s="120" t="s">
        <v>105</v>
      </c>
      <c r="B13" s="119" t="s">
        <v>106</v>
      </c>
      <c r="C13" s="113">
        <v>45.224545766198148</v>
      </c>
      <c r="D13" s="115">
        <v>6596</v>
      </c>
      <c r="E13" s="114">
        <v>6812</v>
      </c>
      <c r="F13" s="114">
        <v>6792</v>
      </c>
      <c r="G13" s="114">
        <v>6794</v>
      </c>
      <c r="H13" s="140">
        <v>6585</v>
      </c>
      <c r="I13" s="115">
        <v>11</v>
      </c>
      <c r="J13" s="116">
        <v>0.16704631738800305</v>
      </c>
      <c r="K13"/>
      <c r="L13"/>
      <c r="M13"/>
      <c r="N13"/>
      <c r="O13"/>
      <c r="P13"/>
    </row>
    <row r="14" spans="1:16" s="110" customFormat="1" ht="14.45" customHeight="1" x14ac:dyDescent="0.2">
      <c r="A14" s="120"/>
      <c r="B14" s="119" t="s">
        <v>107</v>
      </c>
      <c r="C14" s="113">
        <v>54.775454233801852</v>
      </c>
      <c r="D14" s="115">
        <v>7989</v>
      </c>
      <c r="E14" s="114">
        <v>8370</v>
      </c>
      <c r="F14" s="114">
        <v>8451</v>
      </c>
      <c r="G14" s="114">
        <v>8502</v>
      </c>
      <c r="H14" s="140">
        <v>8255</v>
      </c>
      <c r="I14" s="115">
        <v>-266</v>
      </c>
      <c r="J14" s="116">
        <v>-3.2222895215021201</v>
      </c>
      <c r="K14"/>
      <c r="L14"/>
      <c r="M14"/>
      <c r="N14"/>
      <c r="O14"/>
      <c r="P14"/>
    </row>
    <row r="15" spans="1:16" s="110" customFormat="1" ht="14.45" customHeight="1" x14ac:dyDescent="0.2">
      <c r="A15" s="118" t="s">
        <v>105</v>
      </c>
      <c r="B15" s="121" t="s">
        <v>108</v>
      </c>
      <c r="C15" s="113">
        <v>12.704833733287625</v>
      </c>
      <c r="D15" s="115">
        <v>1853</v>
      </c>
      <c r="E15" s="114">
        <v>1995</v>
      </c>
      <c r="F15" s="114">
        <v>1949</v>
      </c>
      <c r="G15" s="114">
        <v>2035</v>
      </c>
      <c r="H15" s="140">
        <v>1800</v>
      </c>
      <c r="I15" s="115">
        <v>53</v>
      </c>
      <c r="J15" s="116">
        <v>2.9444444444444446</v>
      </c>
      <c r="K15"/>
      <c r="L15"/>
      <c r="M15"/>
      <c r="N15"/>
      <c r="O15"/>
      <c r="P15"/>
    </row>
    <row r="16" spans="1:16" s="110" customFormat="1" ht="14.45" customHeight="1" x14ac:dyDescent="0.2">
      <c r="A16" s="118"/>
      <c r="B16" s="121" t="s">
        <v>109</v>
      </c>
      <c r="C16" s="113">
        <v>34.734316078162493</v>
      </c>
      <c r="D16" s="115">
        <v>5066</v>
      </c>
      <c r="E16" s="114">
        <v>5321</v>
      </c>
      <c r="F16" s="114">
        <v>5317</v>
      </c>
      <c r="G16" s="114">
        <v>5371</v>
      </c>
      <c r="H16" s="140">
        <v>5317</v>
      </c>
      <c r="I16" s="115">
        <v>-251</v>
      </c>
      <c r="J16" s="116">
        <v>-4.7207071656949404</v>
      </c>
      <c r="K16"/>
      <c r="L16"/>
      <c r="M16"/>
      <c r="N16"/>
      <c r="O16"/>
      <c r="P16"/>
    </row>
    <row r="17" spans="1:16" s="110" customFormat="1" ht="14.45" customHeight="1" x14ac:dyDescent="0.2">
      <c r="A17" s="118"/>
      <c r="B17" s="121" t="s">
        <v>110</v>
      </c>
      <c r="C17" s="113">
        <v>23.599588618443608</v>
      </c>
      <c r="D17" s="115">
        <v>3442</v>
      </c>
      <c r="E17" s="114">
        <v>3478</v>
      </c>
      <c r="F17" s="114">
        <v>3560</v>
      </c>
      <c r="G17" s="114">
        <v>3582</v>
      </c>
      <c r="H17" s="140">
        <v>3602</v>
      </c>
      <c r="I17" s="115">
        <v>-160</v>
      </c>
      <c r="J17" s="116">
        <v>-4.4419766796224316</v>
      </c>
      <c r="K17"/>
      <c r="L17"/>
      <c r="M17"/>
      <c r="N17"/>
      <c r="O17"/>
      <c r="P17"/>
    </row>
    <row r="18" spans="1:16" s="110" customFormat="1" ht="14.45" customHeight="1" x14ac:dyDescent="0.2">
      <c r="A18" s="120"/>
      <c r="B18" s="121" t="s">
        <v>111</v>
      </c>
      <c r="C18" s="113">
        <v>28.961261570106274</v>
      </c>
      <c r="D18" s="115">
        <v>4224</v>
      </c>
      <c r="E18" s="114">
        <v>4388</v>
      </c>
      <c r="F18" s="114">
        <v>4417</v>
      </c>
      <c r="G18" s="114">
        <v>4308</v>
      </c>
      <c r="H18" s="140">
        <v>4121</v>
      </c>
      <c r="I18" s="115">
        <v>103</v>
      </c>
      <c r="J18" s="116">
        <v>2.4993933511283668</v>
      </c>
      <c r="K18"/>
      <c r="L18"/>
      <c r="M18"/>
      <c r="N18"/>
      <c r="O18"/>
      <c r="P18"/>
    </row>
    <row r="19" spans="1:16" s="110" customFormat="1" ht="14.45" customHeight="1" x14ac:dyDescent="0.2">
      <c r="A19" s="120"/>
      <c r="B19" s="121" t="s">
        <v>112</v>
      </c>
      <c r="C19" s="113">
        <v>3.3733287624271511</v>
      </c>
      <c r="D19" s="115">
        <v>492</v>
      </c>
      <c r="E19" s="114">
        <v>523</v>
      </c>
      <c r="F19" s="114">
        <v>543</v>
      </c>
      <c r="G19" s="114">
        <v>464</v>
      </c>
      <c r="H19" s="140">
        <v>444</v>
      </c>
      <c r="I19" s="115">
        <v>48</v>
      </c>
      <c r="J19" s="116">
        <v>10.810810810810811</v>
      </c>
      <c r="K19"/>
      <c r="L19"/>
      <c r="M19"/>
      <c r="N19"/>
      <c r="O19"/>
      <c r="P19"/>
    </row>
    <row r="20" spans="1:16" s="110" customFormat="1" ht="14.45" customHeight="1" x14ac:dyDescent="0.2">
      <c r="A20" s="120" t="s">
        <v>113</v>
      </c>
      <c r="B20" s="119" t="s">
        <v>116</v>
      </c>
      <c r="C20" s="113">
        <v>97.04490915323963</v>
      </c>
      <c r="D20" s="115">
        <v>14154</v>
      </c>
      <c r="E20" s="114">
        <v>14731</v>
      </c>
      <c r="F20" s="114">
        <v>14807</v>
      </c>
      <c r="G20" s="114">
        <v>14839</v>
      </c>
      <c r="H20" s="140">
        <v>14413</v>
      </c>
      <c r="I20" s="115">
        <v>-259</v>
      </c>
      <c r="J20" s="116">
        <v>-1.7969888295288976</v>
      </c>
      <c r="K20"/>
      <c r="L20"/>
      <c r="M20"/>
      <c r="N20"/>
      <c r="O20"/>
      <c r="P20"/>
    </row>
    <row r="21" spans="1:16" s="110" customFormat="1" ht="14.45" customHeight="1" x14ac:dyDescent="0.2">
      <c r="A21" s="123"/>
      <c r="B21" s="124" t="s">
        <v>117</v>
      </c>
      <c r="C21" s="125">
        <v>2.9070963318477889</v>
      </c>
      <c r="D21" s="143">
        <v>424</v>
      </c>
      <c r="E21" s="144">
        <v>442</v>
      </c>
      <c r="F21" s="144">
        <v>429</v>
      </c>
      <c r="G21" s="144">
        <v>448</v>
      </c>
      <c r="H21" s="145">
        <v>418</v>
      </c>
      <c r="I21" s="143">
        <v>6</v>
      </c>
      <c r="J21" s="146">
        <v>1.4354066985645932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16095</v>
      </c>
      <c r="E56" s="114">
        <v>16703</v>
      </c>
      <c r="F56" s="114">
        <v>16689</v>
      </c>
      <c r="G56" s="114">
        <v>16864</v>
      </c>
      <c r="H56" s="140">
        <v>16436</v>
      </c>
      <c r="I56" s="115">
        <v>-341</v>
      </c>
      <c r="J56" s="116">
        <v>-2.0747140423460695</v>
      </c>
      <c r="K56"/>
      <c r="L56"/>
      <c r="M56"/>
      <c r="N56"/>
      <c r="O56"/>
      <c r="P56"/>
    </row>
    <row r="57" spans="1:16" s="110" customFormat="1" ht="14.45" customHeight="1" x14ac:dyDescent="0.2">
      <c r="A57" s="120" t="s">
        <v>105</v>
      </c>
      <c r="B57" s="119" t="s">
        <v>106</v>
      </c>
      <c r="C57" s="113">
        <v>45.337061199130162</v>
      </c>
      <c r="D57" s="115">
        <v>7297</v>
      </c>
      <c r="E57" s="114">
        <v>7507</v>
      </c>
      <c r="F57" s="114">
        <v>7479</v>
      </c>
      <c r="G57" s="114">
        <v>7459</v>
      </c>
      <c r="H57" s="140">
        <v>7264</v>
      </c>
      <c r="I57" s="115">
        <v>33</v>
      </c>
      <c r="J57" s="116">
        <v>0.45429515418502203</v>
      </c>
    </row>
    <row r="58" spans="1:16" s="110" customFormat="1" ht="14.45" customHeight="1" x14ac:dyDescent="0.2">
      <c r="A58" s="120"/>
      <c r="B58" s="119" t="s">
        <v>107</v>
      </c>
      <c r="C58" s="113">
        <v>54.662938800869838</v>
      </c>
      <c r="D58" s="115">
        <v>8798</v>
      </c>
      <c r="E58" s="114">
        <v>9196</v>
      </c>
      <c r="F58" s="114">
        <v>9210</v>
      </c>
      <c r="G58" s="114">
        <v>9405</v>
      </c>
      <c r="H58" s="140">
        <v>9172</v>
      </c>
      <c r="I58" s="115">
        <v>-374</v>
      </c>
      <c r="J58" s="116">
        <v>-4.0776275621456604</v>
      </c>
    </row>
    <row r="59" spans="1:16" s="110" customFormat="1" ht="14.45" customHeight="1" x14ac:dyDescent="0.2">
      <c r="A59" s="118" t="s">
        <v>105</v>
      </c>
      <c r="B59" s="121" t="s">
        <v>108</v>
      </c>
      <c r="C59" s="113">
        <v>12.426219322771047</v>
      </c>
      <c r="D59" s="115">
        <v>2000</v>
      </c>
      <c r="E59" s="114">
        <v>2104</v>
      </c>
      <c r="F59" s="114">
        <v>2069</v>
      </c>
      <c r="G59" s="114">
        <v>2190</v>
      </c>
      <c r="H59" s="140">
        <v>1975</v>
      </c>
      <c r="I59" s="115">
        <v>25</v>
      </c>
      <c r="J59" s="116">
        <v>1.2658227848101267</v>
      </c>
    </row>
    <row r="60" spans="1:16" s="110" customFormat="1" ht="14.45" customHeight="1" x14ac:dyDescent="0.2">
      <c r="A60" s="118"/>
      <c r="B60" s="121" t="s">
        <v>109</v>
      </c>
      <c r="C60" s="113">
        <v>35.94283939111525</v>
      </c>
      <c r="D60" s="115">
        <v>5785</v>
      </c>
      <c r="E60" s="114">
        <v>6074</v>
      </c>
      <c r="F60" s="114">
        <v>5993</v>
      </c>
      <c r="G60" s="114">
        <v>6097</v>
      </c>
      <c r="H60" s="140">
        <v>6075</v>
      </c>
      <c r="I60" s="115">
        <v>-290</v>
      </c>
      <c r="J60" s="116">
        <v>-4.7736625514403288</v>
      </c>
    </row>
    <row r="61" spans="1:16" s="110" customFormat="1" ht="14.45" customHeight="1" x14ac:dyDescent="0.2">
      <c r="A61" s="118"/>
      <c r="B61" s="121" t="s">
        <v>110</v>
      </c>
      <c r="C61" s="113">
        <v>23.479341410375895</v>
      </c>
      <c r="D61" s="115">
        <v>3779</v>
      </c>
      <c r="E61" s="114">
        <v>3833</v>
      </c>
      <c r="F61" s="114">
        <v>3936</v>
      </c>
      <c r="G61" s="114">
        <v>3990</v>
      </c>
      <c r="H61" s="140">
        <v>3985</v>
      </c>
      <c r="I61" s="115">
        <v>-206</v>
      </c>
      <c r="J61" s="116">
        <v>-5.1693851944792977</v>
      </c>
    </row>
    <row r="62" spans="1:16" s="110" customFormat="1" ht="14.45" customHeight="1" x14ac:dyDescent="0.2">
      <c r="A62" s="120"/>
      <c r="B62" s="121" t="s">
        <v>111</v>
      </c>
      <c r="C62" s="113">
        <v>28.151599875737809</v>
      </c>
      <c r="D62" s="115">
        <v>4531</v>
      </c>
      <c r="E62" s="114">
        <v>4692</v>
      </c>
      <c r="F62" s="114">
        <v>4691</v>
      </c>
      <c r="G62" s="114">
        <v>4587</v>
      </c>
      <c r="H62" s="140">
        <v>4401</v>
      </c>
      <c r="I62" s="115">
        <v>130</v>
      </c>
      <c r="J62" s="116">
        <v>2.9538741195182912</v>
      </c>
    </row>
    <row r="63" spans="1:16" s="110" customFormat="1" ht="14.45" customHeight="1" x14ac:dyDescent="0.2">
      <c r="A63" s="120"/>
      <c r="B63" s="121" t="s">
        <v>112</v>
      </c>
      <c r="C63" s="113">
        <v>3.3178005591798696</v>
      </c>
      <c r="D63" s="115">
        <v>534</v>
      </c>
      <c r="E63" s="114">
        <v>567</v>
      </c>
      <c r="F63" s="114">
        <v>575</v>
      </c>
      <c r="G63" s="114">
        <v>491</v>
      </c>
      <c r="H63" s="140">
        <v>463</v>
      </c>
      <c r="I63" s="115">
        <v>71</v>
      </c>
      <c r="J63" s="116">
        <v>15.334773218142548</v>
      </c>
    </row>
    <row r="64" spans="1:16" s="110" customFormat="1" ht="14.45" customHeight="1" x14ac:dyDescent="0.2">
      <c r="A64" s="120" t="s">
        <v>113</v>
      </c>
      <c r="B64" s="119" t="s">
        <v>116</v>
      </c>
      <c r="C64" s="113">
        <v>96.955576265921096</v>
      </c>
      <c r="D64" s="115">
        <v>15605</v>
      </c>
      <c r="E64" s="114">
        <v>16193</v>
      </c>
      <c r="F64" s="114">
        <v>16215</v>
      </c>
      <c r="G64" s="114">
        <v>16372</v>
      </c>
      <c r="H64" s="140">
        <v>15975</v>
      </c>
      <c r="I64" s="115">
        <v>-370</v>
      </c>
      <c r="J64" s="116">
        <v>-2.3161189358372458</v>
      </c>
    </row>
    <row r="65" spans="1:10" s="110" customFormat="1" ht="14.45" customHeight="1" x14ac:dyDescent="0.2">
      <c r="A65" s="123"/>
      <c r="B65" s="124" t="s">
        <v>117</v>
      </c>
      <c r="C65" s="125">
        <v>3.0133581857719789</v>
      </c>
      <c r="D65" s="143">
        <v>485</v>
      </c>
      <c r="E65" s="144">
        <v>505</v>
      </c>
      <c r="F65" s="144">
        <v>469</v>
      </c>
      <c r="G65" s="144">
        <v>484</v>
      </c>
      <c r="H65" s="145">
        <v>456</v>
      </c>
      <c r="I65" s="143">
        <v>29</v>
      </c>
      <c r="J65" s="146">
        <v>6.3596491228070171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14585</v>
      </c>
      <c r="G11" s="114">
        <v>15182</v>
      </c>
      <c r="H11" s="114">
        <v>15243</v>
      </c>
      <c r="I11" s="114">
        <v>15296</v>
      </c>
      <c r="J11" s="140">
        <v>14840</v>
      </c>
      <c r="K11" s="114">
        <v>-255</v>
      </c>
      <c r="L11" s="116">
        <v>-1.7183288409703503</v>
      </c>
    </row>
    <row r="12" spans="1:17" s="110" customFormat="1" ht="24" customHeight="1" x14ac:dyDescent="0.2">
      <c r="A12" s="604" t="s">
        <v>185</v>
      </c>
      <c r="B12" s="605"/>
      <c r="C12" s="605"/>
      <c r="D12" s="606"/>
      <c r="E12" s="113">
        <v>45.224545766198148</v>
      </c>
      <c r="F12" s="115">
        <v>6596</v>
      </c>
      <c r="G12" s="114">
        <v>6812</v>
      </c>
      <c r="H12" s="114">
        <v>6792</v>
      </c>
      <c r="I12" s="114">
        <v>6794</v>
      </c>
      <c r="J12" s="140">
        <v>6585</v>
      </c>
      <c r="K12" s="114">
        <v>11</v>
      </c>
      <c r="L12" s="116">
        <v>0.16704631738800305</v>
      </c>
    </row>
    <row r="13" spans="1:17" s="110" customFormat="1" ht="15" customHeight="1" x14ac:dyDescent="0.2">
      <c r="A13" s="120"/>
      <c r="B13" s="612" t="s">
        <v>107</v>
      </c>
      <c r="C13" s="612"/>
      <c r="E13" s="113">
        <v>54.775454233801852</v>
      </c>
      <c r="F13" s="115">
        <v>7989</v>
      </c>
      <c r="G13" s="114">
        <v>8370</v>
      </c>
      <c r="H13" s="114">
        <v>8451</v>
      </c>
      <c r="I13" s="114">
        <v>8502</v>
      </c>
      <c r="J13" s="140">
        <v>8255</v>
      </c>
      <c r="K13" s="114">
        <v>-266</v>
      </c>
      <c r="L13" s="116">
        <v>-3.2222895215021201</v>
      </c>
    </row>
    <row r="14" spans="1:17" s="110" customFormat="1" ht="22.5" customHeight="1" x14ac:dyDescent="0.2">
      <c r="A14" s="604" t="s">
        <v>186</v>
      </c>
      <c r="B14" s="605"/>
      <c r="C14" s="605"/>
      <c r="D14" s="606"/>
      <c r="E14" s="113">
        <v>12.704833733287625</v>
      </c>
      <c r="F14" s="115">
        <v>1853</v>
      </c>
      <c r="G14" s="114">
        <v>1995</v>
      </c>
      <c r="H14" s="114">
        <v>1949</v>
      </c>
      <c r="I14" s="114">
        <v>2035</v>
      </c>
      <c r="J14" s="140">
        <v>1800</v>
      </c>
      <c r="K14" s="114">
        <v>53</v>
      </c>
      <c r="L14" s="116">
        <v>2.9444444444444446</v>
      </c>
    </row>
    <row r="15" spans="1:17" s="110" customFormat="1" ht="15" customHeight="1" x14ac:dyDescent="0.2">
      <c r="A15" s="120"/>
      <c r="B15" s="119"/>
      <c r="C15" s="258" t="s">
        <v>106</v>
      </c>
      <c r="E15" s="113">
        <v>48.354020507285483</v>
      </c>
      <c r="F15" s="115">
        <v>896</v>
      </c>
      <c r="G15" s="114">
        <v>959</v>
      </c>
      <c r="H15" s="114">
        <v>920</v>
      </c>
      <c r="I15" s="114">
        <v>952</v>
      </c>
      <c r="J15" s="140">
        <v>875</v>
      </c>
      <c r="K15" s="114">
        <v>21</v>
      </c>
      <c r="L15" s="116">
        <v>2.4</v>
      </c>
    </row>
    <row r="16" spans="1:17" s="110" customFormat="1" ht="15" customHeight="1" x14ac:dyDescent="0.2">
      <c r="A16" s="120"/>
      <c r="B16" s="119"/>
      <c r="C16" s="258" t="s">
        <v>107</v>
      </c>
      <c r="E16" s="113">
        <v>51.645979492714517</v>
      </c>
      <c r="F16" s="115">
        <v>957</v>
      </c>
      <c r="G16" s="114">
        <v>1036</v>
      </c>
      <c r="H16" s="114">
        <v>1029</v>
      </c>
      <c r="I16" s="114">
        <v>1083</v>
      </c>
      <c r="J16" s="140">
        <v>925</v>
      </c>
      <c r="K16" s="114">
        <v>32</v>
      </c>
      <c r="L16" s="116">
        <v>3.4594594594594597</v>
      </c>
    </row>
    <row r="17" spans="1:12" s="110" customFormat="1" ht="15" customHeight="1" x14ac:dyDescent="0.2">
      <c r="A17" s="120"/>
      <c r="B17" s="121" t="s">
        <v>109</v>
      </c>
      <c r="C17" s="258"/>
      <c r="E17" s="113">
        <v>34.734316078162493</v>
      </c>
      <c r="F17" s="115">
        <v>5066</v>
      </c>
      <c r="G17" s="114">
        <v>5321</v>
      </c>
      <c r="H17" s="114">
        <v>5317</v>
      </c>
      <c r="I17" s="114">
        <v>5371</v>
      </c>
      <c r="J17" s="140">
        <v>5317</v>
      </c>
      <c r="K17" s="114">
        <v>-251</v>
      </c>
      <c r="L17" s="116">
        <v>-4.7207071656949404</v>
      </c>
    </row>
    <row r="18" spans="1:12" s="110" customFormat="1" ht="15" customHeight="1" x14ac:dyDescent="0.2">
      <c r="A18" s="120"/>
      <c r="B18" s="119"/>
      <c r="C18" s="258" t="s">
        <v>106</v>
      </c>
      <c r="E18" s="113">
        <v>41.117252270035529</v>
      </c>
      <c r="F18" s="115">
        <v>2083</v>
      </c>
      <c r="G18" s="114">
        <v>2148</v>
      </c>
      <c r="H18" s="114">
        <v>2092</v>
      </c>
      <c r="I18" s="114">
        <v>2118</v>
      </c>
      <c r="J18" s="140">
        <v>2071</v>
      </c>
      <c r="K18" s="114">
        <v>12</v>
      </c>
      <c r="L18" s="116">
        <v>0.57943022694350554</v>
      </c>
    </row>
    <row r="19" spans="1:12" s="110" customFormat="1" ht="15" customHeight="1" x14ac:dyDescent="0.2">
      <c r="A19" s="120"/>
      <c r="B19" s="119"/>
      <c r="C19" s="258" t="s">
        <v>107</v>
      </c>
      <c r="E19" s="113">
        <v>58.882747729964471</v>
      </c>
      <c r="F19" s="115">
        <v>2983</v>
      </c>
      <c r="G19" s="114">
        <v>3173</v>
      </c>
      <c r="H19" s="114">
        <v>3225</v>
      </c>
      <c r="I19" s="114">
        <v>3253</v>
      </c>
      <c r="J19" s="140">
        <v>3246</v>
      </c>
      <c r="K19" s="114">
        <v>-263</v>
      </c>
      <c r="L19" s="116">
        <v>-8.1022797288971038</v>
      </c>
    </row>
    <row r="20" spans="1:12" s="110" customFormat="1" ht="15" customHeight="1" x14ac:dyDescent="0.2">
      <c r="A20" s="120"/>
      <c r="B20" s="121" t="s">
        <v>110</v>
      </c>
      <c r="C20" s="258"/>
      <c r="E20" s="113">
        <v>23.599588618443608</v>
      </c>
      <c r="F20" s="115">
        <v>3442</v>
      </c>
      <c r="G20" s="114">
        <v>3478</v>
      </c>
      <c r="H20" s="114">
        <v>3560</v>
      </c>
      <c r="I20" s="114">
        <v>3582</v>
      </c>
      <c r="J20" s="140">
        <v>3602</v>
      </c>
      <c r="K20" s="114">
        <v>-160</v>
      </c>
      <c r="L20" s="116">
        <v>-4.4419766796224316</v>
      </c>
    </row>
    <row r="21" spans="1:12" s="110" customFormat="1" ht="15" customHeight="1" x14ac:dyDescent="0.2">
      <c r="A21" s="120"/>
      <c r="B21" s="119"/>
      <c r="C21" s="258" t="s">
        <v>106</v>
      </c>
      <c r="E21" s="113">
        <v>37.681580476467168</v>
      </c>
      <c r="F21" s="115">
        <v>1297</v>
      </c>
      <c r="G21" s="114">
        <v>1295</v>
      </c>
      <c r="H21" s="114">
        <v>1331</v>
      </c>
      <c r="I21" s="114">
        <v>1345</v>
      </c>
      <c r="J21" s="140">
        <v>1368</v>
      </c>
      <c r="K21" s="114">
        <v>-71</v>
      </c>
      <c r="L21" s="116">
        <v>-5.1900584795321638</v>
      </c>
    </row>
    <row r="22" spans="1:12" s="110" customFormat="1" ht="15" customHeight="1" x14ac:dyDescent="0.2">
      <c r="A22" s="120"/>
      <c r="B22" s="119"/>
      <c r="C22" s="258" t="s">
        <v>107</v>
      </c>
      <c r="E22" s="113">
        <v>62.318419523532832</v>
      </c>
      <c r="F22" s="115">
        <v>2145</v>
      </c>
      <c r="G22" s="114">
        <v>2183</v>
      </c>
      <c r="H22" s="114">
        <v>2229</v>
      </c>
      <c r="I22" s="114">
        <v>2237</v>
      </c>
      <c r="J22" s="140">
        <v>2234</v>
      </c>
      <c r="K22" s="114">
        <v>-89</v>
      </c>
      <c r="L22" s="116">
        <v>-3.9838854073410923</v>
      </c>
    </row>
    <row r="23" spans="1:12" s="110" customFormat="1" ht="15" customHeight="1" x14ac:dyDescent="0.2">
      <c r="A23" s="120"/>
      <c r="B23" s="121" t="s">
        <v>111</v>
      </c>
      <c r="C23" s="258"/>
      <c r="E23" s="113">
        <v>28.961261570106274</v>
      </c>
      <c r="F23" s="115">
        <v>4224</v>
      </c>
      <c r="G23" s="114">
        <v>4388</v>
      </c>
      <c r="H23" s="114">
        <v>4417</v>
      </c>
      <c r="I23" s="114">
        <v>4308</v>
      </c>
      <c r="J23" s="140">
        <v>4121</v>
      </c>
      <c r="K23" s="114">
        <v>103</v>
      </c>
      <c r="L23" s="116">
        <v>2.4993933511283668</v>
      </c>
    </row>
    <row r="24" spans="1:12" s="110" customFormat="1" ht="15" customHeight="1" x14ac:dyDescent="0.2">
      <c r="A24" s="120"/>
      <c r="B24" s="119"/>
      <c r="C24" s="258" t="s">
        <v>106</v>
      </c>
      <c r="E24" s="113">
        <v>54.924242424242422</v>
      </c>
      <c r="F24" s="115">
        <v>2320</v>
      </c>
      <c r="G24" s="114">
        <v>2410</v>
      </c>
      <c r="H24" s="114">
        <v>2449</v>
      </c>
      <c r="I24" s="114">
        <v>2379</v>
      </c>
      <c r="J24" s="140">
        <v>2271</v>
      </c>
      <c r="K24" s="114">
        <v>49</v>
      </c>
      <c r="L24" s="116">
        <v>2.1576398062527522</v>
      </c>
    </row>
    <row r="25" spans="1:12" s="110" customFormat="1" ht="15" customHeight="1" x14ac:dyDescent="0.2">
      <c r="A25" s="120"/>
      <c r="B25" s="119"/>
      <c r="C25" s="258" t="s">
        <v>107</v>
      </c>
      <c r="E25" s="113">
        <v>45.075757575757578</v>
      </c>
      <c r="F25" s="115">
        <v>1904</v>
      </c>
      <c r="G25" s="114">
        <v>1978</v>
      </c>
      <c r="H25" s="114">
        <v>1968</v>
      </c>
      <c r="I25" s="114">
        <v>1929</v>
      </c>
      <c r="J25" s="140">
        <v>1850</v>
      </c>
      <c r="K25" s="114">
        <v>54</v>
      </c>
      <c r="L25" s="116">
        <v>2.9189189189189189</v>
      </c>
    </row>
    <row r="26" spans="1:12" s="110" customFormat="1" ht="15" customHeight="1" x14ac:dyDescent="0.2">
      <c r="A26" s="120"/>
      <c r="C26" s="121" t="s">
        <v>187</v>
      </c>
      <c r="D26" s="110" t="s">
        <v>188</v>
      </c>
      <c r="E26" s="113">
        <v>3.3733287624271511</v>
      </c>
      <c r="F26" s="115">
        <v>492</v>
      </c>
      <c r="G26" s="114">
        <v>523</v>
      </c>
      <c r="H26" s="114">
        <v>543</v>
      </c>
      <c r="I26" s="114">
        <v>464</v>
      </c>
      <c r="J26" s="140">
        <v>444</v>
      </c>
      <c r="K26" s="114">
        <v>48</v>
      </c>
      <c r="L26" s="116">
        <v>10.810810810810811</v>
      </c>
    </row>
    <row r="27" spans="1:12" s="110" customFormat="1" ht="15" customHeight="1" x14ac:dyDescent="0.2">
      <c r="A27" s="120"/>
      <c r="B27" s="119"/>
      <c r="D27" s="259" t="s">
        <v>106</v>
      </c>
      <c r="E27" s="113">
        <v>46.951219512195124</v>
      </c>
      <c r="F27" s="115">
        <v>231</v>
      </c>
      <c r="G27" s="114">
        <v>265</v>
      </c>
      <c r="H27" s="114">
        <v>275</v>
      </c>
      <c r="I27" s="114">
        <v>233</v>
      </c>
      <c r="J27" s="140">
        <v>221</v>
      </c>
      <c r="K27" s="114">
        <v>10</v>
      </c>
      <c r="L27" s="116">
        <v>4.5248868778280542</v>
      </c>
    </row>
    <row r="28" spans="1:12" s="110" customFormat="1" ht="15" customHeight="1" x14ac:dyDescent="0.2">
      <c r="A28" s="120"/>
      <c r="B28" s="119"/>
      <c r="D28" s="259" t="s">
        <v>107</v>
      </c>
      <c r="E28" s="113">
        <v>53.048780487804876</v>
      </c>
      <c r="F28" s="115">
        <v>261</v>
      </c>
      <c r="G28" s="114">
        <v>258</v>
      </c>
      <c r="H28" s="114">
        <v>268</v>
      </c>
      <c r="I28" s="114">
        <v>231</v>
      </c>
      <c r="J28" s="140">
        <v>223</v>
      </c>
      <c r="K28" s="114">
        <v>38</v>
      </c>
      <c r="L28" s="116">
        <v>17.04035874439462</v>
      </c>
    </row>
    <row r="29" spans="1:12" s="110" customFormat="1" ht="24" customHeight="1" x14ac:dyDescent="0.2">
      <c r="A29" s="604" t="s">
        <v>189</v>
      </c>
      <c r="B29" s="605"/>
      <c r="C29" s="605"/>
      <c r="D29" s="606"/>
      <c r="E29" s="113">
        <v>97.04490915323963</v>
      </c>
      <c r="F29" s="115">
        <v>14154</v>
      </c>
      <c r="G29" s="114">
        <v>14731</v>
      </c>
      <c r="H29" s="114">
        <v>14807</v>
      </c>
      <c r="I29" s="114">
        <v>14839</v>
      </c>
      <c r="J29" s="140">
        <v>14413</v>
      </c>
      <c r="K29" s="114">
        <v>-259</v>
      </c>
      <c r="L29" s="116">
        <v>-1.7969888295288976</v>
      </c>
    </row>
    <row r="30" spans="1:12" s="110" customFormat="1" ht="15" customHeight="1" x14ac:dyDescent="0.2">
      <c r="A30" s="120"/>
      <c r="B30" s="119"/>
      <c r="C30" s="258" t="s">
        <v>106</v>
      </c>
      <c r="E30" s="113">
        <v>44.913098770665535</v>
      </c>
      <c r="F30" s="115">
        <v>6357</v>
      </c>
      <c r="G30" s="114">
        <v>6562</v>
      </c>
      <c r="H30" s="114">
        <v>6549</v>
      </c>
      <c r="I30" s="114">
        <v>6538</v>
      </c>
      <c r="J30" s="140">
        <v>6353</v>
      </c>
      <c r="K30" s="114">
        <v>4</v>
      </c>
      <c r="L30" s="116">
        <v>6.2962379977963168E-2</v>
      </c>
    </row>
    <row r="31" spans="1:12" s="110" customFormat="1" ht="15" customHeight="1" x14ac:dyDescent="0.2">
      <c r="A31" s="120"/>
      <c r="B31" s="119"/>
      <c r="C31" s="258" t="s">
        <v>107</v>
      </c>
      <c r="E31" s="113">
        <v>55.086901229334465</v>
      </c>
      <c r="F31" s="115">
        <v>7797</v>
      </c>
      <c r="G31" s="114">
        <v>8169</v>
      </c>
      <c r="H31" s="114">
        <v>8258</v>
      </c>
      <c r="I31" s="114">
        <v>8301</v>
      </c>
      <c r="J31" s="140">
        <v>8060</v>
      </c>
      <c r="K31" s="114">
        <v>-263</v>
      </c>
      <c r="L31" s="116">
        <v>-3.2630272952853598</v>
      </c>
    </row>
    <row r="32" spans="1:12" s="110" customFormat="1" ht="15" customHeight="1" x14ac:dyDescent="0.2">
      <c r="A32" s="120"/>
      <c r="B32" s="119" t="s">
        <v>117</v>
      </c>
      <c r="C32" s="258"/>
      <c r="E32" s="113">
        <v>2.9070963318477889</v>
      </c>
      <c r="F32" s="114">
        <v>424</v>
      </c>
      <c r="G32" s="114">
        <v>442</v>
      </c>
      <c r="H32" s="114">
        <v>429</v>
      </c>
      <c r="I32" s="114">
        <v>448</v>
      </c>
      <c r="J32" s="140">
        <v>418</v>
      </c>
      <c r="K32" s="114">
        <v>6</v>
      </c>
      <c r="L32" s="116">
        <v>1.4354066985645932</v>
      </c>
    </row>
    <row r="33" spans="1:12" s="110" customFormat="1" ht="15" customHeight="1" x14ac:dyDescent="0.2">
      <c r="A33" s="120"/>
      <c r="B33" s="119"/>
      <c r="C33" s="258" t="s">
        <v>106</v>
      </c>
      <c r="E33" s="113">
        <v>56.132075471698116</v>
      </c>
      <c r="F33" s="114">
        <v>238</v>
      </c>
      <c r="G33" s="114">
        <v>248</v>
      </c>
      <c r="H33" s="114">
        <v>241</v>
      </c>
      <c r="I33" s="114">
        <v>254</v>
      </c>
      <c r="J33" s="140">
        <v>230</v>
      </c>
      <c r="K33" s="114">
        <v>8</v>
      </c>
      <c r="L33" s="116">
        <v>3.4782608695652173</v>
      </c>
    </row>
    <row r="34" spans="1:12" s="110" customFormat="1" ht="15" customHeight="1" x14ac:dyDescent="0.2">
      <c r="A34" s="120"/>
      <c r="B34" s="119"/>
      <c r="C34" s="258" t="s">
        <v>107</v>
      </c>
      <c r="E34" s="113">
        <v>43.867924528301884</v>
      </c>
      <c r="F34" s="114">
        <v>186</v>
      </c>
      <c r="G34" s="114">
        <v>194</v>
      </c>
      <c r="H34" s="114">
        <v>188</v>
      </c>
      <c r="I34" s="114">
        <v>194</v>
      </c>
      <c r="J34" s="140">
        <v>188</v>
      </c>
      <c r="K34" s="114">
        <v>-2</v>
      </c>
      <c r="L34" s="116">
        <v>-1.0638297872340425</v>
      </c>
    </row>
    <row r="35" spans="1:12" s="110" customFormat="1" ht="24" customHeight="1" x14ac:dyDescent="0.2">
      <c r="A35" s="604" t="s">
        <v>192</v>
      </c>
      <c r="B35" s="605"/>
      <c r="C35" s="605"/>
      <c r="D35" s="606"/>
      <c r="E35" s="113">
        <v>10.682207747685979</v>
      </c>
      <c r="F35" s="114">
        <v>1558</v>
      </c>
      <c r="G35" s="114">
        <v>1655</v>
      </c>
      <c r="H35" s="114">
        <v>1633</v>
      </c>
      <c r="I35" s="114">
        <v>1726</v>
      </c>
      <c r="J35" s="114">
        <v>1532</v>
      </c>
      <c r="K35" s="318">
        <v>26</v>
      </c>
      <c r="L35" s="319">
        <v>1.6971279373368147</v>
      </c>
    </row>
    <row r="36" spans="1:12" s="110" customFormat="1" ht="15" customHeight="1" x14ac:dyDescent="0.2">
      <c r="A36" s="120"/>
      <c r="B36" s="119"/>
      <c r="C36" s="258" t="s">
        <v>106</v>
      </c>
      <c r="E36" s="113">
        <v>49.486521181001287</v>
      </c>
      <c r="F36" s="114">
        <v>771</v>
      </c>
      <c r="G36" s="114">
        <v>828</v>
      </c>
      <c r="H36" s="114">
        <v>774</v>
      </c>
      <c r="I36" s="114">
        <v>835</v>
      </c>
      <c r="J36" s="114">
        <v>757</v>
      </c>
      <c r="K36" s="318">
        <v>14</v>
      </c>
      <c r="L36" s="116">
        <v>1.8494055482166447</v>
      </c>
    </row>
    <row r="37" spans="1:12" s="110" customFormat="1" ht="15" customHeight="1" x14ac:dyDescent="0.2">
      <c r="A37" s="120"/>
      <c r="B37" s="119"/>
      <c r="C37" s="258" t="s">
        <v>107</v>
      </c>
      <c r="E37" s="113">
        <v>50.513478818998713</v>
      </c>
      <c r="F37" s="114">
        <v>787</v>
      </c>
      <c r="G37" s="114">
        <v>827</v>
      </c>
      <c r="H37" s="114">
        <v>859</v>
      </c>
      <c r="I37" s="114">
        <v>891</v>
      </c>
      <c r="J37" s="140">
        <v>775</v>
      </c>
      <c r="K37" s="114">
        <v>12</v>
      </c>
      <c r="L37" s="116">
        <v>1.5483870967741935</v>
      </c>
    </row>
    <row r="38" spans="1:12" s="110" customFormat="1" ht="15" customHeight="1" x14ac:dyDescent="0.2">
      <c r="A38" s="120"/>
      <c r="B38" s="119" t="s">
        <v>328</v>
      </c>
      <c r="C38" s="258"/>
      <c r="E38" s="113">
        <v>68.741858073363048</v>
      </c>
      <c r="F38" s="114">
        <v>10026</v>
      </c>
      <c r="G38" s="114">
        <v>10356</v>
      </c>
      <c r="H38" s="114">
        <v>10427</v>
      </c>
      <c r="I38" s="114">
        <v>10376</v>
      </c>
      <c r="J38" s="140">
        <v>10131</v>
      </c>
      <c r="K38" s="114">
        <v>-105</v>
      </c>
      <c r="L38" s="116">
        <v>-1.0364228605270951</v>
      </c>
    </row>
    <row r="39" spans="1:12" s="110" customFormat="1" ht="15" customHeight="1" x14ac:dyDescent="0.2">
      <c r="A39" s="120"/>
      <c r="B39" s="119"/>
      <c r="C39" s="258" t="s">
        <v>106</v>
      </c>
      <c r="E39" s="113">
        <v>44.314781567923397</v>
      </c>
      <c r="F39" s="115">
        <v>4443</v>
      </c>
      <c r="G39" s="114">
        <v>4551</v>
      </c>
      <c r="H39" s="114">
        <v>4569</v>
      </c>
      <c r="I39" s="114">
        <v>4532</v>
      </c>
      <c r="J39" s="140">
        <v>4419</v>
      </c>
      <c r="K39" s="114">
        <v>24</v>
      </c>
      <c r="L39" s="116">
        <v>0.54310930074677533</v>
      </c>
    </row>
    <row r="40" spans="1:12" s="110" customFormat="1" ht="15" customHeight="1" x14ac:dyDescent="0.2">
      <c r="A40" s="120"/>
      <c r="B40" s="119"/>
      <c r="C40" s="258" t="s">
        <v>107</v>
      </c>
      <c r="E40" s="113">
        <v>55.685218432076603</v>
      </c>
      <c r="F40" s="115">
        <v>5583</v>
      </c>
      <c r="G40" s="114">
        <v>5805</v>
      </c>
      <c r="H40" s="114">
        <v>5858</v>
      </c>
      <c r="I40" s="114">
        <v>5844</v>
      </c>
      <c r="J40" s="140">
        <v>5712</v>
      </c>
      <c r="K40" s="114">
        <v>-129</v>
      </c>
      <c r="L40" s="116">
        <v>-2.2584033613445378</v>
      </c>
    </row>
    <row r="41" spans="1:12" s="110" customFormat="1" ht="15" customHeight="1" x14ac:dyDescent="0.2">
      <c r="A41" s="120"/>
      <c r="B41" s="320" t="s">
        <v>515</v>
      </c>
      <c r="C41" s="258"/>
      <c r="E41" s="113">
        <v>10.572505999314364</v>
      </c>
      <c r="F41" s="115">
        <v>1542</v>
      </c>
      <c r="G41" s="114">
        <v>1604</v>
      </c>
      <c r="H41" s="114">
        <v>1575</v>
      </c>
      <c r="I41" s="114">
        <v>1578</v>
      </c>
      <c r="J41" s="140">
        <v>1535</v>
      </c>
      <c r="K41" s="114">
        <v>7</v>
      </c>
      <c r="L41" s="116">
        <v>0.4560260586319218</v>
      </c>
    </row>
    <row r="42" spans="1:12" s="110" customFormat="1" ht="15" customHeight="1" x14ac:dyDescent="0.2">
      <c r="A42" s="120"/>
      <c r="B42" s="119"/>
      <c r="C42" s="268" t="s">
        <v>106</v>
      </c>
      <c r="D42" s="182"/>
      <c r="E42" s="113">
        <v>50.648508430609596</v>
      </c>
      <c r="F42" s="115">
        <v>781</v>
      </c>
      <c r="G42" s="114">
        <v>800</v>
      </c>
      <c r="H42" s="114">
        <v>791</v>
      </c>
      <c r="I42" s="114">
        <v>780</v>
      </c>
      <c r="J42" s="140">
        <v>755</v>
      </c>
      <c r="K42" s="114">
        <v>26</v>
      </c>
      <c r="L42" s="116">
        <v>3.443708609271523</v>
      </c>
    </row>
    <row r="43" spans="1:12" s="110" customFormat="1" ht="15" customHeight="1" x14ac:dyDescent="0.2">
      <c r="A43" s="120"/>
      <c r="B43" s="119"/>
      <c r="C43" s="268" t="s">
        <v>107</v>
      </c>
      <c r="D43" s="182"/>
      <c r="E43" s="113">
        <v>49.351491569390404</v>
      </c>
      <c r="F43" s="115">
        <v>761</v>
      </c>
      <c r="G43" s="114">
        <v>804</v>
      </c>
      <c r="H43" s="114">
        <v>784</v>
      </c>
      <c r="I43" s="114">
        <v>798</v>
      </c>
      <c r="J43" s="140">
        <v>780</v>
      </c>
      <c r="K43" s="114">
        <v>-19</v>
      </c>
      <c r="L43" s="116">
        <v>-2.4358974358974357</v>
      </c>
    </row>
    <row r="44" spans="1:12" s="110" customFormat="1" ht="15" customHeight="1" x14ac:dyDescent="0.2">
      <c r="A44" s="120"/>
      <c r="B44" s="119" t="s">
        <v>205</v>
      </c>
      <c r="C44" s="268"/>
      <c r="D44" s="182"/>
      <c r="E44" s="113">
        <v>10.003428179636613</v>
      </c>
      <c r="F44" s="115">
        <v>1459</v>
      </c>
      <c r="G44" s="114">
        <v>1567</v>
      </c>
      <c r="H44" s="114">
        <v>1608</v>
      </c>
      <c r="I44" s="114">
        <v>1616</v>
      </c>
      <c r="J44" s="140">
        <v>1642</v>
      </c>
      <c r="K44" s="114">
        <v>-183</v>
      </c>
      <c r="L44" s="116">
        <v>-11.144945188794154</v>
      </c>
    </row>
    <row r="45" spans="1:12" s="110" customFormat="1" ht="15" customHeight="1" x14ac:dyDescent="0.2">
      <c r="A45" s="120"/>
      <c r="B45" s="119"/>
      <c r="C45" s="268" t="s">
        <v>106</v>
      </c>
      <c r="D45" s="182"/>
      <c r="E45" s="113">
        <v>41.19259766963674</v>
      </c>
      <c r="F45" s="115">
        <v>601</v>
      </c>
      <c r="G45" s="114">
        <v>633</v>
      </c>
      <c r="H45" s="114">
        <v>658</v>
      </c>
      <c r="I45" s="114">
        <v>647</v>
      </c>
      <c r="J45" s="140">
        <v>654</v>
      </c>
      <c r="K45" s="114">
        <v>-53</v>
      </c>
      <c r="L45" s="116">
        <v>-8.1039755351681961</v>
      </c>
    </row>
    <row r="46" spans="1:12" s="110" customFormat="1" ht="15" customHeight="1" x14ac:dyDescent="0.2">
      <c r="A46" s="123"/>
      <c r="B46" s="124"/>
      <c r="C46" s="260" t="s">
        <v>107</v>
      </c>
      <c r="D46" s="261"/>
      <c r="E46" s="125">
        <v>58.80740233036326</v>
      </c>
      <c r="F46" s="143">
        <v>858</v>
      </c>
      <c r="G46" s="144">
        <v>934</v>
      </c>
      <c r="H46" s="144">
        <v>950</v>
      </c>
      <c r="I46" s="144">
        <v>969</v>
      </c>
      <c r="J46" s="145">
        <v>988</v>
      </c>
      <c r="K46" s="144">
        <v>-130</v>
      </c>
      <c r="L46" s="146">
        <v>-13.157894736842104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14585</v>
      </c>
      <c r="E11" s="114">
        <v>15182</v>
      </c>
      <c r="F11" s="114">
        <v>15243</v>
      </c>
      <c r="G11" s="114">
        <v>15296</v>
      </c>
      <c r="H11" s="140">
        <v>14840</v>
      </c>
      <c r="I11" s="115">
        <v>-255</v>
      </c>
      <c r="J11" s="116">
        <v>-1.7183288409703503</v>
      </c>
    </row>
    <row r="12" spans="1:15" s="110" customFormat="1" ht="24.95" customHeight="1" x14ac:dyDescent="0.2">
      <c r="A12" s="193" t="s">
        <v>132</v>
      </c>
      <c r="B12" s="194" t="s">
        <v>133</v>
      </c>
      <c r="C12" s="113">
        <v>2.9482344874871442</v>
      </c>
      <c r="D12" s="115">
        <v>430</v>
      </c>
      <c r="E12" s="114">
        <v>432</v>
      </c>
      <c r="F12" s="114">
        <v>461</v>
      </c>
      <c r="G12" s="114">
        <v>459</v>
      </c>
      <c r="H12" s="140">
        <v>414</v>
      </c>
      <c r="I12" s="115">
        <v>16</v>
      </c>
      <c r="J12" s="116">
        <v>3.8647342995169081</v>
      </c>
    </row>
    <row r="13" spans="1:15" s="110" customFormat="1" ht="24.95" customHeight="1" x14ac:dyDescent="0.2">
      <c r="A13" s="193" t="s">
        <v>134</v>
      </c>
      <c r="B13" s="199" t="s">
        <v>214</v>
      </c>
      <c r="C13" s="113">
        <v>1.2478573877271169</v>
      </c>
      <c r="D13" s="115">
        <v>182</v>
      </c>
      <c r="E13" s="114">
        <v>183</v>
      </c>
      <c r="F13" s="114">
        <v>184</v>
      </c>
      <c r="G13" s="114">
        <v>175</v>
      </c>
      <c r="H13" s="140">
        <v>167</v>
      </c>
      <c r="I13" s="115">
        <v>15</v>
      </c>
      <c r="J13" s="116">
        <v>8.9820359281437128</v>
      </c>
    </row>
    <row r="14" spans="1:15" s="287" customFormat="1" ht="24.95" customHeight="1" x14ac:dyDescent="0.2">
      <c r="A14" s="193" t="s">
        <v>215</v>
      </c>
      <c r="B14" s="199" t="s">
        <v>137</v>
      </c>
      <c r="C14" s="113">
        <v>10.078848131642099</v>
      </c>
      <c r="D14" s="115">
        <v>1470</v>
      </c>
      <c r="E14" s="114">
        <v>1484</v>
      </c>
      <c r="F14" s="114">
        <v>1459</v>
      </c>
      <c r="G14" s="114">
        <v>1510</v>
      </c>
      <c r="H14" s="140">
        <v>1503</v>
      </c>
      <c r="I14" s="115">
        <v>-33</v>
      </c>
      <c r="J14" s="116">
        <v>-2.1956087824351296</v>
      </c>
      <c r="K14" s="110"/>
      <c r="L14" s="110"/>
      <c r="M14" s="110"/>
      <c r="N14" s="110"/>
      <c r="O14" s="110"/>
    </row>
    <row r="15" spans="1:15" s="110" customFormat="1" ht="24.95" customHeight="1" x14ac:dyDescent="0.2">
      <c r="A15" s="193" t="s">
        <v>216</v>
      </c>
      <c r="B15" s="199" t="s">
        <v>217</v>
      </c>
      <c r="C15" s="113">
        <v>3.9149811450119985</v>
      </c>
      <c r="D15" s="115">
        <v>571</v>
      </c>
      <c r="E15" s="114">
        <v>576</v>
      </c>
      <c r="F15" s="114">
        <v>554</v>
      </c>
      <c r="G15" s="114">
        <v>568</v>
      </c>
      <c r="H15" s="140">
        <v>552</v>
      </c>
      <c r="I15" s="115">
        <v>19</v>
      </c>
      <c r="J15" s="116">
        <v>3.4420289855072466</v>
      </c>
    </row>
    <row r="16" spans="1:15" s="287" customFormat="1" ht="24.95" customHeight="1" x14ac:dyDescent="0.2">
      <c r="A16" s="193" t="s">
        <v>218</v>
      </c>
      <c r="B16" s="199" t="s">
        <v>141</v>
      </c>
      <c r="C16" s="113">
        <v>4.7788824134384642</v>
      </c>
      <c r="D16" s="115">
        <v>697</v>
      </c>
      <c r="E16" s="114">
        <v>704</v>
      </c>
      <c r="F16" s="114">
        <v>692</v>
      </c>
      <c r="G16" s="114">
        <v>722</v>
      </c>
      <c r="H16" s="140">
        <v>729</v>
      </c>
      <c r="I16" s="115">
        <v>-32</v>
      </c>
      <c r="J16" s="116">
        <v>-4.3895747599451305</v>
      </c>
      <c r="K16" s="110"/>
      <c r="L16" s="110"/>
      <c r="M16" s="110"/>
      <c r="N16" s="110"/>
      <c r="O16" s="110"/>
    </row>
    <row r="17" spans="1:15" s="110" customFormat="1" ht="24.95" customHeight="1" x14ac:dyDescent="0.2">
      <c r="A17" s="193" t="s">
        <v>142</v>
      </c>
      <c r="B17" s="199" t="s">
        <v>220</v>
      </c>
      <c r="C17" s="113">
        <v>1.3849845731916353</v>
      </c>
      <c r="D17" s="115">
        <v>202</v>
      </c>
      <c r="E17" s="114">
        <v>204</v>
      </c>
      <c r="F17" s="114">
        <v>213</v>
      </c>
      <c r="G17" s="114">
        <v>220</v>
      </c>
      <c r="H17" s="140">
        <v>222</v>
      </c>
      <c r="I17" s="115">
        <v>-20</v>
      </c>
      <c r="J17" s="116">
        <v>-9.0090090090090094</v>
      </c>
    </row>
    <row r="18" spans="1:15" s="287" customFormat="1" ht="24.95" customHeight="1" x14ac:dyDescent="0.2">
      <c r="A18" s="201" t="s">
        <v>144</v>
      </c>
      <c r="B18" s="202" t="s">
        <v>145</v>
      </c>
      <c r="C18" s="113">
        <v>7.8093932122043199</v>
      </c>
      <c r="D18" s="115">
        <v>1139</v>
      </c>
      <c r="E18" s="114">
        <v>1135</v>
      </c>
      <c r="F18" s="114">
        <v>1148</v>
      </c>
      <c r="G18" s="114">
        <v>1112</v>
      </c>
      <c r="H18" s="140">
        <v>1071</v>
      </c>
      <c r="I18" s="115">
        <v>68</v>
      </c>
      <c r="J18" s="116">
        <v>6.3492063492063489</v>
      </c>
      <c r="K18" s="110"/>
      <c r="L18" s="110"/>
      <c r="M18" s="110"/>
      <c r="N18" s="110"/>
      <c r="O18" s="110"/>
    </row>
    <row r="19" spans="1:15" s="110" customFormat="1" ht="24.95" customHeight="1" x14ac:dyDescent="0.2">
      <c r="A19" s="193" t="s">
        <v>146</v>
      </c>
      <c r="B19" s="199" t="s">
        <v>147</v>
      </c>
      <c r="C19" s="113">
        <v>15.749057250599931</v>
      </c>
      <c r="D19" s="115">
        <v>2297</v>
      </c>
      <c r="E19" s="114">
        <v>2357</v>
      </c>
      <c r="F19" s="114">
        <v>2351</v>
      </c>
      <c r="G19" s="114">
        <v>2367</v>
      </c>
      <c r="H19" s="140">
        <v>2341</v>
      </c>
      <c r="I19" s="115">
        <v>-44</v>
      </c>
      <c r="J19" s="116">
        <v>-1.8795386586928664</v>
      </c>
    </row>
    <row r="20" spans="1:15" s="287" customFormat="1" ht="24.95" customHeight="1" x14ac:dyDescent="0.2">
      <c r="A20" s="193" t="s">
        <v>148</v>
      </c>
      <c r="B20" s="199" t="s">
        <v>149</v>
      </c>
      <c r="C20" s="113">
        <v>6.3284196091875211</v>
      </c>
      <c r="D20" s="115">
        <v>923</v>
      </c>
      <c r="E20" s="114">
        <v>917</v>
      </c>
      <c r="F20" s="114">
        <v>932</v>
      </c>
      <c r="G20" s="114">
        <v>911</v>
      </c>
      <c r="H20" s="140">
        <v>919</v>
      </c>
      <c r="I20" s="115">
        <v>4</v>
      </c>
      <c r="J20" s="116">
        <v>0.43525571273122959</v>
      </c>
      <c r="K20" s="110"/>
      <c r="L20" s="110"/>
      <c r="M20" s="110"/>
      <c r="N20" s="110"/>
      <c r="O20" s="110"/>
    </row>
    <row r="21" spans="1:15" s="110" customFormat="1" ht="24.95" customHeight="1" x14ac:dyDescent="0.2">
      <c r="A21" s="201" t="s">
        <v>150</v>
      </c>
      <c r="B21" s="202" t="s">
        <v>151</v>
      </c>
      <c r="C21" s="113">
        <v>9.6811792937949956</v>
      </c>
      <c r="D21" s="115">
        <v>1412</v>
      </c>
      <c r="E21" s="114">
        <v>1674</v>
      </c>
      <c r="F21" s="114">
        <v>1673</v>
      </c>
      <c r="G21" s="114">
        <v>1689</v>
      </c>
      <c r="H21" s="140">
        <v>1564</v>
      </c>
      <c r="I21" s="115">
        <v>-152</v>
      </c>
      <c r="J21" s="116">
        <v>-9.7186700767263421</v>
      </c>
    </row>
    <row r="22" spans="1:15" s="110" customFormat="1" ht="24.95" customHeight="1" x14ac:dyDescent="0.2">
      <c r="A22" s="201" t="s">
        <v>152</v>
      </c>
      <c r="B22" s="199" t="s">
        <v>153</v>
      </c>
      <c r="C22" s="113">
        <v>1.0970174837161468</v>
      </c>
      <c r="D22" s="115">
        <v>160</v>
      </c>
      <c r="E22" s="114">
        <v>160</v>
      </c>
      <c r="F22" s="114">
        <v>162</v>
      </c>
      <c r="G22" s="114">
        <v>165</v>
      </c>
      <c r="H22" s="140">
        <v>153</v>
      </c>
      <c r="I22" s="115">
        <v>7</v>
      </c>
      <c r="J22" s="116">
        <v>4.5751633986928102</v>
      </c>
    </row>
    <row r="23" spans="1:15" s="110" customFormat="1" ht="24.95" customHeight="1" x14ac:dyDescent="0.2">
      <c r="A23" s="193" t="s">
        <v>154</v>
      </c>
      <c r="B23" s="199" t="s">
        <v>155</v>
      </c>
      <c r="C23" s="113">
        <v>1.0627356873500171</v>
      </c>
      <c r="D23" s="115">
        <v>155</v>
      </c>
      <c r="E23" s="114">
        <v>166</v>
      </c>
      <c r="F23" s="114">
        <v>162</v>
      </c>
      <c r="G23" s="114">
        <v>151</v>
      </c>
      <c r="H23" s="140">
        <v>150</v>
      </c>
      <c r="I23" s="115">
        <v>5</v>
      </c>
      <c r="J23" s="116">
        <v>3.3333333333333335</v>
      </c>
    </row>
    <row r="24" spans="1:15" s="110" customFormat="1" ht="24.95" customHeight="1" x14ac:dyDescent="0.2">
      <c r="A24" s="193" t="s">
        <v>156</v>
      </c>
      <c r="B24" s="199" t="s">
        <v>221</v>
      </c>
      <c r="C24" s="113">
        <v>8.8104216660953032</v>
      </c>
      <c r="D24" s="115">
        <v>1285</v>
      </c>
      <c r="E24" s="114">
        <v>1295</v>
      </c>
      <c r="F24" s="114">
        <v>1269</v>
      </c>
      <c r="G24" s="114">
        <v>1263</v>
      </c>
      <c r="H24" s="140">
        <v>1277</v>
      </c>
      <c r="I24" s="115">
        <v>8</v>
      </c>
      <c r="J24" s="116">
        <v>0.62646828504306973</v>
      </c>
    </row>
    <row r="25" spans="1:15" s="110" customFormat="1" ht="24.95" customHeight="1" x14ac:dyDescent="0.2">
      <c r="A25" s="193" t="s">
        <v>222</v>
      </c>
      <c r="B25" s="204" t="s">
        <v>159</v>
      </c>
      <c r="C25" s="113">
        <v>6.3147068906410695</v>
      </c>
      <c r="D25" s="115">
        <v>921</v>
      </c>
      <c r="E25" s="114">
        <v>936</v>
      </c>
      <c r="F25" s="114">
        <v>935</v>
      </c>
      <c r="G25" s="114">
        <v>956</v>
      </c>
      <c r="H25" s="140">
        <v>960</v>
      </c>
      <c r="I25" s="115">
        <v>-39</v>
      </c>
      <c r="J25" s="116">
        <v>-4.0625</v>
      </c>
    </row>
    <row r="26" spans="1:15" s="110" customFormat="1" ht="24.95" customHeight="1" x14ac:dyDescent="0.2">
      <c r="A26" s="201">
        <v>782.78300000000002</v>
      </c>
      <c r="B26" s="203" t="s">
        <v>160</v>
      </c>
      <c r="C26" s="113">
        <v>9.5989029825162844E-2</v>
      </c>
      <c r="D26" s="115">
        <v>14</v>
      </c>
      <c r="E26" s="114">
        <v>19</v>
      </c>
      <c r="F26" s="114">
        <v>21</v>
      </c>
      <c r="G26" s="114">
        <v>24</v>
      </c>
      <c r="H26" s="140">
        <v>27</v>
      </c>
      <c r="I26" s="115">
        <v>-13</v>
      </c>
      <c r="J26" s="116">
        <v>-48.148148148148145</v>
      </c>
    </row>
    <row r="27" spans="1:15" s="110" customFormat="1" ht="24.95" customHeight="1" x14ac:dyDescent="0.2">
      <c r="A27" s="193" t="s">
        <v>161</v>
      </c>
      <c r="B27" s="199" t="s">
        <v>162</v>
      </c>
      <c r="C27" s="113">
        <v>2.1460404525197121</v>
      </c>
      <c r="D27" s="115">
        <v>313</v>
      </c>
      <c r="E27" s="114">
        <v>317</v>
      </c>
      <c r="F27" s="114">
        <v>357</v>
      </c>
      <c r="G27" s="114">
        <v>349</v>
      </c>
      <c r="H27" s="140">
        <v>314</v>
      </c>
      <c r="I27" s="115">
        <v>-1</v>
      </c>
      <c r="J27" s="116">
        <v>-0.31847133757961782</v>
      </c>
    </row>
    <row r="28" spans="1:15" s="110" customFormat="1" ht="24.95" customHeight="1" x14ac:dyDescent="0.2">
      <c r="A28" s="193" t="s">
        <v>163</v>
      </c>
      <c r="B28" s="199" t="s">
        <v>164</v>
      </c>
      <c r="C28" s="113">
        <v>3.3938978402468289</v>
      </c>
      <c r="D28" s="115">
        <v>495</v>
      </c>
      <c r="E28" s="114">
        <v>594</v>
      </c>
      <c r="F28" s="114">
        <v>533</v>
      </c>
      <c r="G28" s="114">
        <v>574</v>
      </c>
      <c r="H28" s="140">
        <v>508</v>
      </c>
      <c r="I28" s="115">
        <v>-13</v>
      </c>
      <c r="J28" s="116">
        <v>-2.5590551181102361</v>
      </c>
    </row>
    <row r="29" spans="1:15" s="110" customFormat="1" ht="24.95" customHeight="1" x14ac:dyDescent="0.2">
      <c r="A29" s="193">
        <v>86</v>
      </c>
      <c r="B29" s="199" t="s">
        <v>165</v>
      </c>
      <c r="C29" s="113">
        <v>6.3627014055536506</v>
      </c>
      <c r="D29" s="115">
        <v>928</v>
      </c>
      <c r="E29" s="114">
        <v>907</v>
      </c>
      <c r="F29" s="114">
        <v>917</v>
      </c>
      <c r="G29" s="114">
        <v>888</v>
      </c>
      <c r="H29" s="140">
        <v>893</v>
      </c>
      <c r="I29" s="115">
        <v>35</v>
      </c>
      <c r="J29" s="116">
        <v>3.9193729003359463</v>
      </c>
    </row>
    <row r="30" spans="1:15" s="110" customFormat="1" ht="24.95" customHeight="1" x14ac:dyDescent="0.2">
      <c r="A30" s="193">
        <v>87.88</v>
      </c>
      <c r="B30" s="204" t="s">
        <v>166</v>
      </c>
      <c r="C30" s="113">
        <v>3.2773397326019884</v>
      </c>
      <c r="D30" s="115">
        <v>478</v>
      </c>
      <c r="E30" s="114">
        <v>477</v>
      </c>
      <c r="F30" s="114">
        <v>480</v>
      </c>
      <c r="G30" s="114">
        <v>464</v>
      </c>
      <c r="H30" s="140">
        <v>448</v>
      </c>
      <c r="I30" s="115">
        <v>30</v>
      </c>
      <c r="J30" s="116">
        <v>6.6964285714285712</v>
      </c>
    </row>
    <row r="31" spans="1:15" s="110" customFormat="1" ht="24.95" customHeight="1" x14ac:dyDescent="0.2">
      <c r="A31" s="193" t="s">
        <v>167</v>
      </c>
      <c r="B31" s="199" t="s">
        <v>168</v>
      </c>
      <c r="C31" s="113">
        <v>13.596160438806994</v>
      </c>
      <c r="D31" s="115">
        <v>1983</v>
      </c>
      <c r="E31" s="114">
        <v>2129</v>
      </c>
      <c r="F31" s="114">
        <v>2199</v>
      </c>
      <c r="G31" s="114">
        <v>2239</v>
      </c>
      <c r="H31" s="140">
        <v>2131</v>
      </c>
      <c r="I31" s="115">
        <v>-148</v>
      </c>
      <c r="J31" s="116">
        <v>-6.9450961989676205</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2.9482344874871442</v>
      </c>
      <c r="D34" s="115">
        <v>430</v>
      </c>
      <c r="E34" s="114">
        <v>432</v>
      </c>
      <c r="F34" s="114">
        <v>461</v>
      </c>
      <c r="G34" s="114">
        <v>459</v>
      </c>
      <c r="H34" s="140">
        <v>414</v>
      </c>
      <c r="I34" s="115">
        <v>16</v>
      </c>
      <c r="J34" s="116">
        <v>3.8647342995169081</v>
      </c>
    </row>
    <row r="35" spans="1:10" s="110" customFormat="1" ht="24.95" customHeight="1" x14ac:dyDescent="0.2">
      <c r="A35" s="292" t="s">
        <v>171</v>
      </c>
      <c r="B35" s="293" t="s">
        <v>172</v>
      </c>
      <c r="C35" s="113">
        <v>19.136098731573533</v>
      </c>
      <c r="D35" s="115">
        <v>2791</v>
      </c>
      <c r="E35" s="114">
        <v>2802</v>
      </c>
      <c r="F35" s="114">
        <v>2791</v>
      </c>
      <c r="G35" s="114">
        <v>2797</v>
      </c>
      <c r="H35" s="140">
        <v>2741</v>
      </c>
      <c r="I35" s="115">
        <v>50</v>
      </c>
      <c r="J35" s="116">
        <v>1.8241517694272162</v>
      </c>
    </row>
    <row r="36" spans="1:10" s="110" customFormat="1" ht="24.95" customHeight="1" x14ac:dyDescent="0.2">
      <c r="A36" s="294" t="s">
        <v>173</v>
      </c>
      <c r="B36" s="295" t="s">
        <v>174</v>
      </c>
      <c r="C36" s="125">
        <v>77.915666780939318</v>
      </c>
      <c r="D36" s="143">
        <v>11364</v>
      </c>
      <c r="E36" s="144">
        <v>11948</v>
      </c>
      <c r="F36" s="144">
        <v>11991</v>
      </c>
      <c r="G36" s="144">
        <v>12040</v>
      </c>
      <c r="H36" s="145">
        <v>11685</v>
      </c>
      <c r="I36" s="143">
        <v>-321</v>
      </c>
      <c r="J36" s="146">
        <v>-2.747111681643132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14585</v>
      </c>
      <c r="F11" s="264">
        <v>15182</v>
      </c>
      <c r="G11" s="264">
        <v>15243</v>
      </c>
      <c r="H11" s="264">
        <v>15296</v>
      </c>
      <c r="I11" s="265">
        <v>14840</v>
      </c>
      <c r="J11" s="263">
        <v>-255</v>
      </c>
      <c r="K11" s="266">
        <v>-1.7183288409703503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38.272197463147066</v>
      </c>
      <c r="E13" s="115">
        <v>5582</v>
      </c>
      <c r="F13" s="114">
        <v>5722</v>
      </c>
      <c r="G13" s="114">
        <v>5840</v>
      </c>
      <c r="H13" s="114">
        <v>5838</v>
      </c>
      <c r="I13" s="140">
        <v>5662</v>
      </c>
      <c r="J13" s="115">
        <v>-80</v>
      </c>
      <c r="K13" s="116">
        <v>-1.412928293889085</v>
      </c>
    </row>
    <row r="14" spans="1:15" ht="15.95" customHeight="1" x14ac:dyDescent="0.2">
      <c r="A14" s="306" t="s">
        <v>230</v>
      </c>
      <c r="B14" s="307"/>
      <c r="C14" s="308"/>
      <c r="D14" s="113">
        <v>47.823105930750771</v>
      </c>
      <c r="E14" s="115">
        <v>6975</v>
      </c>
      <c r="F14" s="114">
        <v>7282</v>
      </c>
      <c r="G14" s="114">
        <v>7319</v>
      </c>
      <c r="H14" s="114">
        <v>7331</v>
      </c>
      <c r="I14" s="140">
        <v>7149</v>
      </c>
      <c r="J14" s="115">
        <v>-174</v>
      </c>
      <c r="K14" s="116">
        <v>-2.433906840117499</v>
      </c>
    </row>
    <row r="15" spans="1:15" ht="15.95" customHeight="1" x14ac:dyDescent="0.2">
      <c r="A15" s="306" t="s">
        <v>231</v>
      </c>
      <c r="B15" s="307"/>
      <c r="C15" s="308"/>
      <c r="D15" s="113">
        <v>6.0061707233459032</v>
      </c>
      <c r="E15" s="115">
        <v>876</v>
      </c>
      <c r="F15" s="114">
        <v>891</v>
      </c>
      <c r="G15" s="114">
        <v>868</v>
      </c>
      <c r="H15" s="114">
        <v>875</v>
      </c>
      <c r="I15" s="140">
        <v>866</v>
      </c>
      <c r="J15" s="115">
        <v>10</v>
      </c>
      <c r="K15" s="116">
        <v>1.1547344110854503</v>
      </c>
    </row>
    <row r="16" spans="1:15" ht="15.95" customHeight="1" x14ac:dyDescent="0.2">
      <c r="A16" s="306" t="s">
        <v>232</v>
      </c>
      <c r="B16" s="307"/>
      <c r="C16" s="308"/>
      <c r="D16" s="113">
        <v>5.4508056222146042</v>
      </c>
      <c r="E16" s="115">
        <v>795</v>
      </c>
      <c r="F16" s="114">
        <v>894</v>
      </c>
      <c r="G16" s="114">
        <v>826</v>
      </c>
      <c r="H16" s="114">
        <v>864</v>
      </c>
      <c r="I16" s="140">
        <v>785</v>
      </c>
      <c r="J16" s="115">
        <v>10</v>
      </c>
      <c r="K16" s="116">
        <v>1.2738853503184713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2.16660953033939</v>
      </c>
      <c r="E18" s="115">
        <v>316</v>
      </c>
      <c r="F18" s="114">
        <v>309</v>
      </c>
      <c r="G18" s="114">
        <v>328</v>
      </c>
      <c r="H18" s="114">
        <v>323</v>
      </c>
      <c r="I18" s="140">
        <v>299</v>
      </c>
      <c r="J18" s="115">
        <v>17</v>
      </c>
      <c r="K18" s="116">
        <v>5.6856187290969897</v>
      </c>
    </row>
    <row r="19" spans="1:11" ht="14.1" customHeight="1" x14ac:dyDescent="0.2">
      <c r="A19" s="306" t="s">
        <v>235</v>
      </c>
      <c r="B19" s="307" t="s">
        <v>236</v>
      </c>
      <c r="C19" s="308"/>
      <c r="D19" s="113">
        <v>1.5769626328419608</v>
      </c>
      <c r="E19" s="115">
        <v>230</v>
      </c>
      <c r="F19" s="114">
        <v>238</v>
      </c>
      <c r="G19" s="114">
        <v>252</v>
      </c>
      <c r="H19" s="114">
        <v>236</v>
      </c>
      <c r="I19" s="140">
        <v>217</v>
      </c>
      <c r="J19" s="115">
        <v>13</v>
      </c>
      <c r="K19" s="116">
        <v>5.9907834101382491</v>
      </c>
    </row>
    <row r="20" spans="1:11" ht="14.1" customHeight="1" x14ac:dyDescent="0.2">
      <c r="A20" s="306">
        <v>12</v>
      </c>
      <c r="B20" s="307" t="s">
        <v>237</v>
      </c>
      <c r="C20" s="308"/>
      <c r="D20" s="113">
        <v>1.1312992800822763</v>
      </c>
      <c r="E20" s="115">
        <v>165</v>
      </c>
      <c r="F20" s="114">
        <v>184</v>
      </c>
      <c r="G20" s="114">
        <v>201</v>
      </c>
      <c r="H20" s="114">
        <v>204</v>
      </c>
      <c r="I20" s="140">
        <v>182</v>
      </c>
      <c r="J20" s="115">
        <v>-17</v>
      </c>
      <c r="K20" s="116">
        <v>-9.3406593406593412</v>
      </c>
    </row>
    <row r="21" spans="1:11" ht="14.1" customHeight="1" x14ac:dyDescent="0.2">
      <c r="A21" s="306">
        <v>21</v>
      </c>
      <c r="B21" s="307" t="s">
        <v>238</v>
      </c>
      <c r="C21" s="308"/>
      <c r="D21" s="113">
        <v>0.21940349674322934</v>
      </c>
      <c r="E21" s="115">
        <v>32</v>
      </c>
      <c r="F21" s="114">
        <v>34</v>
      </c>
      <c r="G21" s="114">
        <v>32</v>
      </c>
      <c r="H21" s="114">
        <v>32</v>
      </c>
      <c r="I21" s="140">
        <v>33</v>
      </c>
      <c r="J21" s="115">
        <v>-1</v>
      </c>
      <c r="K21" s="116">
        <v>-3.0303030303030303</v>
      </c>
    </row>
    <row r="22" spans="1:11" ht="14.1" customHeight="1" x14ac:dyDescent="0.2">
      <c r="A22" s="306">
        <v>22</v>
      </c>
      <c r="B22" s="307" t="s">
        <v>239</v>
      </c>
      <c r="C22" s="308"/>
      <c r="D22" s="113">
        <v>0.69249228659581763</v>
      </c>
      <c r="E22" s="115">
        <v>101</v>
      </c>
      <c r="F22" s="114">
        <v>94</v>
      </c>
      <c r="G22" s="114">
        <v>101</v>
      </c>
      <c r="H22" s="114">
        <v>108</v>
      </c>
      <c r="I22" s="140">
        <v>105</v>
      </c>
      <c r="J22" s="115">
        <v>-4</v>
      </c>
      <c r="K22" s="116">
        <v>-3.8095238095238093</v>
      </c>
    </row>
    <row r="23" spans="1:11" ht="14.1" customHeight="1" x14ac:dyDescent="0.2">
      <c r="A23" s="306">
        <v>23</v>
      </c>
      <c r="B23" s="307" t="s">
        <v>240</v>
      </c>
      <c r="C23" s="308"/>
      <c r="D23" s="113">
        <v>0.33596160438806993</v>
      </c>
      <c r="E23" s="115">
        <v>49</v>
      </c>
      <c r="F23" s="114">
        <v>53</v>
      </c>
      <c r="G23" s="114">
        <v>52</v>
      </c>
      <c r="H23" s="114">
        <v>52</v>
      </c>
      <c r="I23" s="140">
        <v>53</v>
      </c>
      <c r="J23" s="115">
        <v>-4</v>
      </c>
      <c r="K23" s="116">
        <v>-7.5471698113207548</v>
      </c>
    </row>
    <row r="24" spans="1:11" ht="14.1" customHeight="1" x14ac:dyDescent="0.2">
      <c r="A24" s="306">
        <v>24</v>
      </c>
      <c r="B24" s="307" t="s">
        <v>241</v>
      </c>
      <c r="C24" s="308"/>
      <c r="D24" s="113">
        <v>1.3438464175522797</v>
      </c>
      <c r="E24" s="115">
        <v>196</v>
      </c>
      <c r="F24" s="114">
        <v>201</v>
      </c>
      <c r="G24" s="114">
        <v>201</v>
      </c>
      <c r="H24" s="114">
        <v>218</v>
      </c>
      <c r="I24" s="140">
        <v>233</v>
      </c>
      <c r="J24" s="115">
        <v>-37</v>
      </c>
      <c r="K24" s="116">
        <v>-15.879828326180258</v>
      </c>
    </row>
    <row r="25" spans="1:11" ht="14.1" customHeight="1" x14ac:dyDescent="0.2">
      <c r="A25" s="306">
        <v>25</v>
      </c>
      <c r="B25" s="307" t="s">
        <v>242</v>
      </c>
      <c r="C25" s="308"/>
      <c r="D25" s="113">
        <v>2.2077476859787453</v>
      </c>
      <c r="E25" s="115">
        <v>322</v>
      </c>
      <c r="F25" s="114">
        <v>341</v>
      </c>
      <c r="G25" s="114">
        <v>337</v>
      </c>
      <c r="H25" s="114">
        <v>333</v>
      </c>
      <c r="I25" s="140">
        <v>315</v>
      </c>
      <c r="J25" s="115">
        <v>7</v>
      </c>
      <c r="K25" s="116">
        <v>2.2222222222222223</v>
      </c>
    </row>
    <row r="26" spans="1:11" ht="14.1" customHeight="1" x14ac:dyDescent="0.2">
      <c r="A26" s="306">
        <v>26</v>
      </c>
      <c r="B26" s="307" t="s">
        <v>243</v>
      </c>
      <c r="C26" s="308"/>
      <c r="D26" s="113">
        <v>1.2615701062735687</v>
      </c>
      <c r="E26" s="115">
        <v>184</v>
      </c>
      <c r="F26" s="114">
        <v>188</v>
      </c>
      <c r="G26" s="114">
        <v>187</v>
      </c>
      <c r="H26" s="114">
        <v>196</v>
      </c>
      <c r="I26" s="140">
        <v>190</v>
      </c>
      <c r="J26" s="115">
        <v>-6</v>
      </c>
      <c r="K26" s="116">
        <v>-3.1578947368421053</v>
      </c>
    </row>
    <row r="27" spans="1:11" ht="14.1" customHeight="1" x14ac:dyDescent="0.2">
      <c r="A27" s="306">
        <v>27</v>
      </c>
      <c r="B27" s="307" t="s">
        <v>244</v>
      </c>
      <c r="C27" s="308"/>
      <c r="D27" s="113">
        <v>0.67877956804936579</v>
      </c>
      <c r="E27" s="115">
        <v>99</v>
      </c>
      <c r="F27" s="114">
        <v>99</v>
      </c>
      <c r="G27" s="114">
        <v>95</v>
      </c>
      <c r="H27" s="114">
        <v>91</v>
      </c>
      <c r="I27" s="140">
        <v>89</v>
      </c>
      <c r="J27" s="115">
        <v>10</v>
      </c>
      <c r="K27" s="116">
        <v>11.235955056179776</v>
      </c>
    </row>
    <row r="28" spans="1:11" ht="14.1" customHeight="1" x14ac:dyDescent="0.2">
      <c r="A28" s="306">
        <v>28</v>
      </c>
      <c r="B28" s="307" t="s">
        <v>245</v>
      </c>
      <c r="C28" s="308"/>
      <c r="D28" s="113">
        <v>0.411381556393555</v>
      </c>
      <c r="E28" s="115">
        <v>60</v>
      </c>
      <c r="F28" s="114">
        <v>61</v>
      </c>
      <c r="G28" s="114">
        <v>55</v>
      </c>
      <c r="H28" s="114">
        <v>59</v>
      </c>
      <c r="I28" s="140">
        <v>54</v>
      </c>
      <c r="J28" s="115">
        <v>6</v>
      </c>
      <c r="K28" s="116">
        <v>11.111111111111111</v>
      </c>
    </row>
    <row r="29" spans="1:11" ht="14.1" customHeight="1" x14ac:dyDescent="0.2">
      <c r="A29" s="306">
        <v>29</v>
      </c>
      <c r="B29" s="307" t="s">
        <v>246</v>
      </c>
      <c r="C29" s="308"/>
      <c r="D29" s="113">
        <v>3.4213232773397326</v>
      </c>
      <c r="E29" s="115">
        <v>499</v>
      </c>
      <c r="F29" s="114">
        <v>574</v>
      </c>
      <c r="G29" s="114">
        <v>565</v>
      </c>
      <c r="H29" s="114">
        <v>583</v>
      </c>
      <c r="I29" s="140">
        <v>565</v>
      </c>
      <c r="J29" s="115">
        <v>-66</v>
      </c>
      <c r="K29" s="116">
        <v>-11.68141592920354</v>
      </c>
    </row>
    <row r="30" spans="1:11" ht="14.1" customHeight="1" x14ac:dyDescent="0.2">
      <c r="A30" s="306" t="s">
        <v>247</v>
      </c>
      <c r="B30" s="307" t="s">
        <v>248</v>
      </c>
      <c r="C30" s="308"/>
      <c r="D30" s="113" t="s">
        <v>513</v>
      </c>
      <c r="E30" s="115" t="s">
        <v>513</v>
      </c>
      <c r="F30" s="114">
        <v>120</v>
      </c>
      <c r="G30" s="114" t="s">
        <v>513</v>
      </c>
      <c r="H30" s="114" t="s">
        <v>513</v>
      </c>
      <c r="I30" s="140" t="s">
        <v>513</v>
      </c>
      <c r="J30" s="115" t="s">
        <v>513</v>
      </c>
      <c r="K30" s="116" t="s">
        <v>513</v>
      </c>
    </row>
    <row r="31" spans="1:11" ht="14.1" customHeight="1" x14ac:dyDescent="0.2">
      <c r="A31" s="306" t="s">
        <v>249</v>
      </c>
      <c r="B31" s="307" t="s">
        <v>250</v>
      </c>
      <c r="C31" s="308"/>
      <c r="D31" s="113">
        <v>2.5848474460061706</v>
      </c>
      <c r="E31" s="115">
        <v>377</v>
      </c>
      <c r="F31" s="114">
        <v>451</v>
      </c>
      <c r="G31" s="114">
        <v>453</v>
      </c>
      <c r="H31" s="114">
        <v>459</v>
      </c>
      <c r="I31" s="140">
        <v>445</v>
      </c>
      <c r="J31" s="115">
        <v>-68</v>
      </c>
      <c r="K31" s="116">
        <v>-15.280898876404494</v>
      </c>
    </row>
    <row r="32" spans="1:11" ht="14.1" customHeight="1" x14ac:dyDescent="0.2">
      <c r="A32" s="306">
        <v>31</v>
      </c>
      <c r="B32" s="307" t="s">
        <v>251</v>
      </c>
      <c r="C32" s="308"/>
      <c r="D32" s="113">
        <v>0.2056907781967775</v>
      </c>
      <c r="E32" s="115">
        <v>30</v>
      </c>
      <c r="F32" s="114">
        <v>27</v>
      </c>
      <c r="G32" s="114">
        <v>27</v>
      </c>
      <c r="H32" s="114">
        <v>30</v>
      </c>
      <c r="I32" s="140">
        <v>31</v>
      </c>
      <c r="J32" s="115">
        <v>-1</v>
      </c>
      <c r="K32" s="116">
        <v>-3.225806451612903</v>
      </c>
    </row>
    <row r="33" spans="1:11" ht="14.1" customHeight="1" x14ac:dyDescent="0.2">
      <c r="A33" s="306">
        <v>32</v>
      </c>
      <c r="B33" s="307" t="s">
        <v>252</v>
      </c>
      <c r="C33" s="308"/>
      <c r="D33" s="113">
        <v>1.15872471717518</v>
      </c>
      <c r="E33" s="115">
        <v>169</v>
      </c>
      <c r="F33" s="114">
        <v>166</v>
      </c>
      <c r="G33" s="114">
        <v>178</v>
      </c>
      <c r="H33" s="114">
        <v>168</v>
      </c>
      <c r="I33" s="140">
        <v>148</v>
      </c>
      <c r="J33" s="115">
        <v>21</v>
      </c>
      <c r="K33" s="116">
        <v>14.189189189189189</v>
      </c>
    </row>
    <row r="34" spans="1:11" ht="14.1" customHeight="1" x14ac:dyDescent="0.2">
      <c r="A34" s="306">
        <v>33</v>
      </c>
      <c r="B34" s="307" t="s">
        <v>253</v>
      </c>
      <c r="C34" s="308"/>
      <c r="D34" s="113">
        <v>0.51422694549194381</v>
      </c>
      <c r="E34" s="115">
        <v>75</v>
      </c>
      <c r="F34" s="114">
        <v>73</v>
      </c>
      <c r="G34" s="114">
        <v>75</v>
      </c>
      <c r="H34" s="114">
        <v>74</v>
      </c>
      <c r="I34" s="140">
        <v>73</v>
      </c>
      <c r="J34" s="115">
        <v>2</v>
      </c>
      <c r="K34" s="116">
        <v>2.7397260273972601</v>
      </c>
    </row>
    <row r="35" spans="1:11" ht="14.1" customHeight="1" x14ac:dyDescent="0.2">
      <c r="A35" s="306">
        <v>34</v>
      </c>
      <c r="B35" s="307" t="s">
        <v>254</v>
      </c>
      <c r="C35" s="308"/>
      <c r="D35" s="113">
        <v>7.3980116558107643</v>
      </c>
      <c r="E35" s="115">
        <v>1079</v>
      </c>
      <c r="F35" s="114">
        <v>1093</v>
      </c>
      <c r="G35" s="114">
        <v>1125</v>
      </c>
      <c r="H35" s="114">
        <v>1110</v>
      </c>
      <c r="I35" s="140">
        <v>1081</v>
      </c>
      <c r="J35" s="115">
        <v>-2</v>
      </c>
      <c r="K35" s="116">
        <v>-0.18501387604070305</v>
      </c>
    </row>
    <row r="36" spans="1:11" ht="14.1" customHeight="1" x14ac:dyDescent="0.2">
      <c r="A36" s="306">
        <v>41</v>
      </c>
      <c r="B36" s="307" t="s">
        <v>255</v>
      </c>
      <c r="C36" s="308"/>
      <c r="D36" s="113">
        <v>0.36338704148097362</v>
      </c>
      <c r="E36" s="115">
        <v>53</v>
      </c>
      <c r="F36" s="114">
        <v>51</v>
      </c>
      <c r="G36" s="114">
        <v>50</v>
      </c>
      <c r="H36" s="114">
        <v>52</v>
      </c>
      <c r="I36" s="140">
        <v>49</v>
      </c>
      <c r="J36" s="115">
        <v>4</v>
      </c>
      <c r="K36" s="116">
        <v>8.1632653061224492</v>
      </c>
    </row>
    <row r="37" spans="1:11" ht="14.1" customHeight="1" x14ac:dyDescent="0.2">
      <c r="A37" s="306">
        <v>42</v>
      </c>
      <c r="B37" s="307" t="s">
        <v>256</v>
      </c>
      <c r="C37" s="308"/>
      <c r="D37" s="113">
        <v>0.17140898183064793</v>
      </c>
      <c r="E37" s="115">
        <v>25</v>
      </c>
      <c r="F37" s="114">
        <v>29</v>
      </c>
      <c r="G37" s="114">
        <v>26</v>
      </c>
      <c r="H37" s="114">
        <v>26</v>
      </c>
      <c r="I37" s="140">
        <v>27</v>
      </c>
      <c r="J37" s="115">
        <v>-2</v>
      </c>
      <c r="K37" s="116">
        <v>-7.4074074074074074</v>
      </c>
    </row>
    <row r="38" spans="1:11" ht="14.1" customHeight="1" x14ac:dyDescent="0.2">
      <c r="A38" s="306">
        <v>43</v>
      </c>
      <c r="B38" s="307" t="s">
        <v>257</v>
      </c>
      <c r="C38" s="308"/>
      <c r="D38" s="113">
        <v>0.38395611930065138</v>
      </c>
      <c r="E38" s="115">
        <v>56</v>
      </c>
      <c r="F38" s="114">
        <v>61</v>
      </c>
      <c r="G38" s="114">
        <v>54</v>
      </c>
      <c r="H38" s="114">
        <v>52</v>
      </c>
      <c r="I38" s="140">
        <v>52</v>
      </c>
      <c r="J38" s="115">
        <v>4</v>
      </c>
      <c r="K38" s="116">
        <v>7.6923076923076925</v>
      </c>
    </row>
    <row r="39" spans="1:11" ht="14.1" customHeight="1" x14ac:dyDescent="0.2">
      <c r="A39" s="306">
        <v>51</v>
      </c>
      <c r="B39" s="307" t="s">
        <v>258</v>
      </c>
      <c r="C39" s="308"/>
      <c r="D39" s="113">
        <v>10.462804250942749</v>
      </c>
      <c r="E39" s="115">
        <v>1526</v>
      </c>
      <c r="F39" s="114">
        <v>1521</v>
      </c>
      <c r="G39" s="114">
        <v>1548</v>
      </c>
      <c r="H39" s="114">
        <v>1527</v>
      </c>
      <c r="I39" s="140">
        <v>1551</v>
      </c>
      <c r="J39" s="115">
        <v>-25</v>
      </c>
      <c r="K39" s="116">
        <v>-1.6118633139909735</v>
      </c>
    </row>
    <row r="40" spans="1:11" ht="14.1" customHeight="1" x14ac:dyDescent="0.2">
      <c r="A40" s="306" t="s">
        <v>259</v>
      </c>
      <c r="B40" s="307" t="s">
        <v>260</v>
      </c>
      <c r="C40" s="308"/>
      <c r="D40" s="113">
        <v>9.9622900239972569</v>
      </c>
      <c r="E40" s="115">
        <v>1453</v>
      </c>
      <c r="F40" s="114">
        <v>1444</v>
      </c>
      <c r="G40" s="114">
        <v>1473</v>
      </c>
      <c r="H40" s="114">
        <v>1456</v>
      </c>
      <c r="I40" s="140">
        <v>1482</v>
      </c>
      <c r="J40" s="115">
        <v>-29</v>
      </c>
      <c r="K40" s="116">
        <v>-1.9568151147098516</v>
      </c>
    </row>
    <row r="41" spans="1:11" ht="14.1" customHeight="1" x14ac:dyDescent="0.2">
      <c r="A41" s="306"/>
      <c r="B41" s="307" t="s">
        <v>261</v>
      </c>
      <c r="C41" s="308"/>
      <c r="D41" s="113">
        <v>3.3733287624271511</v>
      </c>
      <c r="E41" s="115">
        <v>492</v>
      </c>
      <c r="F41" s="114">
        <v>494</v>
      </c>
      <c r="G41" s="114">
        <v>494</v>
      </c>
      <c r="H41" s="114">
        <v>490</v>
      </c>
      <c r="I41" s="140">
        <v>491</v>
      </c>
      <c r="J41" s="115">
        <v>1</v>
      </c>
      <c r="K41" s="116">
        <v>0.20366598778004075</v>
      </c>
    </row>
    <row r="42" spans="1:11" ht="14.1" customHeight="1" x14ac:dyDescent="0.2">
      <c r="A42" s="306">
        <v>52</v>
      </c>
      <c r="B42" s="307" t="s">
        <v>262</v>
      </c>
      <c r="C42" s="308"/>
      <c r="D42" s="113">
        <v>5.4508056222146042</v>
      </c>
      <c r="E42" s="115">
        <v>795</v>
      </c>
      <c r="F42" s="114">
        <v>805</v>
      </c>
      <c r="G42" s="114">
        <v>813</v>
      </c>
      <c r="H42" s="114">
        <v>810</v>
      </c>
      <c r="I42" s="140">
        <v>785</v>
      </c>
      <c r="J42" s="115">
        <v>10</v>
      </c>
      <c r="K42" s="116">
        <v>1.2738853503184713</v>
      </c>
    </row>
    <row r="43" spans="1:11" ht="14.1" customHeight="1" x14ac:dyDescent="0.2">
      <c r="A43" s="306" t="s">
        <v>263</v>
      </c>
      <c r="B43" s="307" t="s">
        <v>264</v>
      </c>
      <c r="C43" s="308"/>
      <c r="D43" s="113">
        <v>5.1491258141926641</v>
      </c>
      <c r="E43" s="115">
        <v>751</v>
      </c>
      <c r="F43" s="114">
        <v>755</v>
      </c>
      <c r="G43" s="114">
        <v>764</v>
      </c>
      <c r="H43" s="114">
        <v>764</v>
      </c>
      <c r="I43" s="140">
        <v>746</v>
      </c>
      <c r="J43" s="115">
        <v>5</v>
      </c>
      <c r="K43" s="116">
        <v>0.67024128686327078</v>
      </c>
    </row>
    <row r="44" spans="1:11" ht="14.1" customHeight="1" x14ac:dyDescent="0.2">
      <c r="A44" s="306">
        <v>53</v>
      </c>
      <c r="B44" s="307" t="s">
        <v>265</v>
      </c>
      <c r="C44" s="308"/>
      <c r="D44" s="113">
        <v>1.5152553993829276</v>
      </c>
      <c r="E44" s="115">
        <v>221</v>
      </c>
      <c r="F44" s="114">
        <v>217</v>
      </c>
      <c r="G44" s="114">
        <v>243</v>
      </c>
      <c r="H44" s="114">
        <v>237</v>
      </c>
      <c r="I44" s="140">
        <v>209</v>
      </c>
      <c r="J44" s="115">
        <v>12</v>
      </c>
      <c r="K44" s="116">
        <v>5.741626794258373</v>
      </c>
    </row>
    <row r="45" spans="1:11" ht="14.1" customHeight="1" x14ac:dyDescent="0.2">
      <c r="A45" s="306" t="s">
        <v>266</v>
      </c>
      <c r="B45" s="307" t="s">
        <v>267</v>
      </c>
      <c r="C45" s="308"/>
      <c r="D45" s="113">
        <v>1.2958519026396984</v>
      </c>
      <c r="E45" s="115">
        <v>189</v>
      </c>
      <c r="F45" s="114">
        <v>186</v>
      </c>
      <c r="G45" s="114">
        <v>211</v>
      </c>
      <c r="H45" s="114">
        <v>206</v>
      </c>
      <c r="I45" s="140">
        <v>175</v>
      </c>
      <c r="J45" s="115">
        <v>14</v>
      </c>
      <c r="K45" s="116">
        <v>8</v>
      </c>
    </row>
    <row r="46" spans="1:11" ht="14.1" customHeight="1" x14ac:dyDescent="0.2">
      <c r="A46" s="306">
        <v>54</v>
      </c>
      <c r="B46" s="307" t="s">
        <v>268</v>
      </c>
      <c r="C46" s="308"/>
      <c r="D46" s="113">
        <v>10.305107987658554</v>
      </c>
      <c r="E46" s="115">
        <v>1503</v>
      </c>
      <c r="F46" s="114">
        <v>1549</v>
      </c>
      <c r="G46" s="114">
        <v>1571</v>
      </c>
      <c r="H46" s="114">
        <v>1574</v>
      </c>
      <c r="I46" s="140">
        <v>1581</v>
      </c>
      <c r="J46" s="115">
        <v>-78</v>
      </c>
      <c r="K46" s="116">
        <v>-4.9335863377609108</v>
      </c>
    </row>
    <row r="47" spans="1:11" ht="14.1" customHeight="1" x14ac:dyDescent="0.2">
      <c r="A47" s="306">
        <v>61</v>
      </c>
      <c r="B47" s="307" t="s">
        <v>269</v>
      </c>
      <c r="C47" s="308"/>
      <c r="D47" s="113">
        <v>1.0147411724374358</v>
      </c>
      <c r="E47" s="115">
        <v>148</v>
      </c>
      <c r="F47" s="114">
        <v>145</v>
      </c>
      <c r="G47" s="114">
        <v>152</v>
      </c>
      <c r="H47" s="114">
        <v>160</v>
      </c>
      <c r="I47" s="140">
        <v>168</v>
      </c>
      <c r="J47" s="115">
        <v>-20</v>
      </c>
      <c r="K47" s="116">
        <v>-11.904761904761905</v>
      </c>
    </row>
    <row r="48" spans="1:11" ht="14.1" customHeight="1" x14ac:dyDescent="0.2">
      <c r="A48" s="306">
        <v>62</v>
      </c>
      <c r="B48" s="307" t="s">
        <v>270</v>
      </c>
      <c r="C48" s="308"/>
      <c r="D48" s="113">
        <v>9.2629413781282146</v>
      </c>
      <c r="E48" s="115">
        <v>1351</v>
      </c>
      <c r="F48" s="114">
        <v>1357</v>
      </c>
      <c r="G48" s="114">
        <v>1382</v>
      </c>
      <c r="H48" s="114">
        <v>1395</v>
      </c>
      <c r="I48" s="140">
        <v>1313</v>
      </c>
      <c r="J48" s="115">
        <v>38</v>
      </c>
      <c r="K48" s="116">
        <v>2.8941355674028943</v>
      </c>
    </row>
    <row r="49" spans="1:11" ht="14.1" customHeight="1" x14ac:dyDescent="0.2">
      <c r="A49" s="306">
        <v>63</v>
      </c>
      <c r="B49" s="307" t="s">
        <v>271</v>
      </c>
      <c r="C49" s="308"/>
      <c r="D49" s="113">
        <v>7.7819677751114158</v>
      </c>
      <c r="E49" s="115">
        <v>1135</v>
      </c>
      <c r="F49" s="114">
        <v>1367</v>
      </c>
      <c r="G49" s="114">
        <v>1329</v>
      </c>
      <c r="H49" s="114">
        <v>1345</v>
      </c>
      <c r="I49" s="140">
        <v>1230</v>
      </c>
      <c r="J49" s="115">
        <v>-95</v>
      </c>
      <c r="K49" s="116">
        <v>-7.7235772357723578</v>
      </c>
    </row>
    <row r="50" spans="1:11" ht="14.1" customHeight="1" x14ac:dyDescent="0.2">
      <c r="A50" s="306" t="s">
        <v>272</v>
      </c>
      <c r="B50" s="307" t="s">
        <v>273</v>
      </c>
      <c r="C50" s="308"/>
      <c r="D50" s="113">
        <v>0.39766883784710316</v>
      </c>
      <c r="E50" s="115">
        <v>58</v>
      </c>
      <c r="F50" s="114">
        <v>70</v>
      </c>
      <c r="G50" s="114">
        <v>71</v>
      </c>
      <c r="H50" s="114">
        <v>73</v>
      </c>
      <c r="I50" s="140">
        <v>75</v>
      </c>
      <c r="J50" s="115">
        <v>-17</v>
      </c>
      <c r="K50" s="116">
        <v>-22.666666666666668</v>
      </c>
    </row>
    <row r="51" spans="1:11" ht="14.1" customHeight="1" x14ac:dyDescent="0.2">
      <c r="A51" s="306" t="s">
        <v>274</v>
      </c>
      <c r="B51" s="307" t="s">
        <v>275</v>
      </c>
      <c r="C51" s="308"/>
      <c r="D51" s="113">
        <v>6.883784710318821</v>
      </c>
      <c r="E51" s="115">
        <v>1004</v>
      </c>
      <c r="F51" s="114">
        <v>1216</v>
      </c>
      <c r="G51" s="114">
        <v>1186</v>
      </c>
      <c r="H51" s="114">
        <v>1196</v>
      </c>
      <c r="I51" s="140">
        <v>1076</v>
      </c>
      <c r="J51" s="115">
        <v>-72</v>
      </c>
      <c r="K51" s="116">
        <v>-6.6914498141263943</v>
      </c>
    </row>
    <row r="52" spans="1:11" ht="14.1" customHeight="1" x14ac:dyDescent="0.2">
      <c r="A52" s="306">
        <v>71</v>
      </c>
      <c r="B52" s="307" t="s">
        <v>276</v>
      </c>
      <c r="C52" s="308"/>
      <c r="D52" s="113">
        <v>14.535481659238943</v>
      </c>
      <c r="E52" s="115">
        <v>2120</v>
      </c>
      <c r="F52" s="114">
        <v>2157</v>
      </c>
      <c r="G52" s="114">
        <v>2149</v>
      </c>
      <c r="H52" s="114">
        <v>2130</v>
      </c>
      <c r="I52" s="140">
        <v>2117</v>
      </c>
      <c r="J52" s="115">
        <v>3</v>
      </c>
      <c r="K52" s="116">
        <v>0.14170996693434104</v>
      </c>
    </row>
    <row r="53" spans="1:11" ht="14.1" customHeight="1" x14ac:dyDescent="0.2">
      <c r="A53" s="306" t="s">
        <v>277</v>
      </c>
      <c r="B53" s="307" t="s">
        <v>278</v>
      </c>
      <c r="C53" s="308"/>
      <c r="D53" s="113">
        <v>1.5838189921151868</v>
      </c>
      <c r="E53" s="115">
        <v>231</v>
      </c>
      <c r="F53" s="114">
        <v>245</v>
      </c>
      <c r="G53" s="114">
        <v>249</v>
      </c>
      <c r="H53" s="114">
        <v>245</v>
      </c>
      <c r="I53" s="140">
        <v>231</v>
      </c>
      <c r="J53" s="115">
        <v>0</v>
      </c>
      <c r="K53" s="116">
        <v>0</v>
      </c>
    </row>
    <row r="54" spans="1:11" ht="14.1" customHeight="1" x14ac:dyDescent="0.2">
      <c r="A54" s="306" t="s">
        <v>279</v>
      </c>
      <c r="B54" s="307" t="s">
        <v>280</v>
      </c>
      <c r="C54" s="308"/>
      <c r="D54" s="113">
        <v>11.978059650325678</v>
      </c>
      <c r="E54" s="115">
        <v>1747</v>
      </c>
      <c r="F54" s="114">
        <v>1766</v>
      </c>
      <c r="G54" s="114">
        <v>1760</v>
      </c>
      <c r="H54" s="114">
        <v>1754</v>
      </c>
      <c r="I54" s="140">
        <v>1752</v>
      </c>
      <c r="J54" s="115">
        <v>-5</v>
      </c>
      <c r="K54" s="116">
        <v>-0.28538812785388129</v>
      </c>
    </row>
    <row r="55" spans="1:11" ht="14.1" customHeight="1" x14ac:dyDescent="0.2">
      <c r="A55" s="306">
        <v>72</v>
      </c>
      <c r="B55" s="307" t="s">
        <v>281</v>
      </c>
      <c r="C55" s="308"/>
      <c r="D55" s="113">
        <v>1.7346588961261571</v>
      </c>
      <c r="E55" s="115">
        <v>253</v>
      </c>
      <c r="F55" s="114">
        <v>243</v>
      </c>
      <c r="G55" s="114">
        <v>246</v>
      </c>
      <c r="H55" s="114">
        <v>241</v>
      </c>
      <c r="I55" s="140">
        <v>233</v>
      </c>
      <c r="J55" s="115">
        <v>20</v>
      </c>
      <c r="K55" s="116">
        <v>8.5836909871244629</v>
      </c>
    </row>
    <row r="56" spans="1:11" ht="14.1" customHeight="1" x14ac:dyDescent="0.2">
      <c r="A56" s="306" t="s">
        <v>282</v>
      </c>
      <c r="B56" s="307" t="s">
        <v>283</v>
      </c>
      <c r="C56" s="308"/>
      <c r="D56" s="113">
        <v>0.21940349674322934</v>
      </c>
      <c r="E56" s="115">
        <v>32</v>
      </c>
      <c r="F56" s="114">
        <v>27</v>
      </c>
      <c r="G56" s="114">
        <v>30</v>
      </c>
      <c r="H56" s="114">
        <v>29</v>
      </c>
      <c r="I56" s="140">
        <v>29</v>
      </c>
      <c r="J56" s="115">
        <v>3</v>
      </c>
      <c r="K56" s="116">
        <v>10.344827586206897</v>
      </c>
    </row>
    <row r="57" spans="1:11" ht="14.1" customHeight="1" x14ac:dyDescent="0.2">
      <c r="A57" s="306" t="s">
        <v>284</v>
      </c>
      <c r="B57" s="307" t="s">
        <v>285</v>
      </c>
      <c r="C57" s="308"/>
      <c r="D57" s="113">
        <v>1.3027082619129242</v>
      </c>
      <c r="E57" s="115">
        <v>190</v>
      </c>
      <c r="F57" s="114">
        <v>187</v>
      </c>
      <c r="G57" s="114">
        <v>186</v>
      </c>
      <c r="H57" s="114">
        <v>184</v>
      </c>
      <c r="I57" s="140">
        <v>178</v>
      </c>
      <c r="J57" s="115">
        <v>12</v>
      </c>
      <c r="K57" s="116">
        <v>6.7415730337078648</v>
      </c>
    </row>
    <row r="58" spans="1:11" ht="14.1" customHeight="1" x14ac:dyDescent="0.2">
      <c r="A58" s="306">
        <v>73</v>
      </c>
      <c r="B58" s="307" t="s">
        <v>286</v>
      </c>
      <c r="C58" s="308"/>
      <c r="D58" s="113">
        <v>0.76105587932807683</v>
      </c>
      <c r="E58" s="115">
        <v>111</v>
      </c>
      <c r="F58" s="114">
        <v>120</v>
      </c>
      <c r="G58" s="114">
        <v>123</v>
      </c>
      <c r="H58" s="114">
        <v>131</v>
      </c>
      <c r="I58" s="140">
        <v>133</v>
      </c>
      <c r="J58" s="115">
        <v>-22</v>
      </c>
      <c r="K58" s="116">
        <v>-16.541353383458645</v>
      </c>
    </row>
    <row r="59" spans="1:11" ht="14.1" customHeight="1" x14ac:dyDescent="0.2">
      <c r="A59" s="306" t="s">
        <v>287</v>
      </c>
      <c r="B59" s="307" t="s">
        <v>288</v>
      </c>
      <c r="C59" s="308"/>
      <c r="D59" s="113">
        <v>0.62392869386355843</v>
      </c>
      <c r="E59" s="115">
        <v>91</v>
      </c>
      <c r="F59" s="114">
        <v>95</v>
      </c>
      <c r="G59" s="114">
        <v>96</v>
      </c>
      <c r="H59" s="114">
        <v>104</v>
      </c>
      <c r="I59" s="140">
        <v>105</v>
      </c>
      <c r="J59" s="115">
        <v>-14</v>
      </c>
      <c r="K59" s="116">
        <v>-13.333333333333334</v>
      </c>
    </row>
    <row r="60" spans="1:11" ht="14.1" customHeight="1" x14ac:dyDescent="0.2">
      <c r="A60" s="306">
        <v>81</v>
      </c>
      <c r="B60" s="307" t="s">
        <v>289</v>
      </c>
      <c r="C60" s="308"/>
      <c r="D60" s="113">
        <v>2.9139526911210147</v>
      </c>
      <c r="E60" s="115">
        <v>425</v>
      </c>
      <c r="F60" s="114">
        <v>436</v>
      </c>
      <c r="G60" s="114">
        <v>444</v>
      </c>
      <c r="H60" s="114">
        <v>430</v>
      </c>
      <c r="I60" s="140">
        <v>432</v>
      </c>
      <c r="J60" s="115">
        <v>-7</v>
      </c>
      <c r="K60" s="116">
        <v>-1.6203703703703705</v>
      </c>
    </row>
    <row r="61" spans="1:11" ht="14.1" customHeight="1" x14ac:dyDescent="0.2">
      <c r="A61" s="306" t="s">
        <v>290</v>
      </c>
      <c r="B61" s="307" t="s">
        <v>291</v>
      </c>
      <c r="C61" s="308"/>
      <c r="D61" s="113">
        <v>1.0010284538909839</v>
      </c>
      <c r="E61" s="115">
        <v>146</v>
      </c>
      <c r="F61" s="114">
        <v>145</v>
      </c>
      <c r="G61" s="114">
        <v>152</v>
      </c>
      <c r="H61" s="114">
        <v>152</v>
      </c>
      <c r="I61" s="140">
        <v>154</v>
      </c>
      <c r="J61" s="115">
        <v>-8</v>
      </c>
      <c r="K61" s="116">
        <v>-5.1948051948051948</v>
      </c>
    </row>
    <row r="62" spans="1:11" ht="14.1" customHeight="1" x14ac:dyDescent="0.2">
      <c r="A62" s="306" t="s">
        <v>292</v>
      </c>
      <c r="B62" s="307" t="s">
        <v>293</v>
      </c>
      <c r="C62" s="308"/>
      <c r="D62" s="113">
        <v>1.1175865615358245</v>
      </c>
      <c r="E62" s="115">
        <v>163</v>
      </c>
      <c r="F62" s="114">
        <v>179</v>
      </c>
      <c r="G62" s="114">
        <v>174</v>
      </c>
      <c r="H62" s="114">
        <v>168</v>
      </c>
      <c r="I62" s="140">
        <v>174</v>
      </c>
      <c r="J62" s="115">
        <v>-11</v>
      </c>
      <c r="K62" s="116">
        <v>-6.3218390804597702</v>
      </c>
    </row>
    <row r="63" spans="1:11" ht="14.1" customHeight="1" x14ac:dyDescent="0.2">
      <c r="A63" s="306"/>
      <c r="B63" s="307" t="s">
        <v>294</v>
      </c>
      <c r="C63" s="308"/>
      <c r="D63" s="113">
        <v>0.7884813164209804</v>
      </c>
      <c r="E63" s="115">
        <v>115</v>
      </c>
      <c r="F63" s="114">
        <v>127</v>
      </c>
      <c r="G63" s="114">
        <v>126</v>
      </c>
      <c r="H63" s="114">
        <v>121</v>
      </c>
      <c r="I63" s="140">
        <v>125</v>
      </c>
      <c r="J63" s="115">
        <v>-10</v>
      </c>
      <c r="K63" s="116">
        <v>-8</v>
      </c>
    </row>
    <row r="64" spans="1:11" ht="14.1" customHeight="1" x14ac:dyDescent="0.2">
      <c r="A64" s="306" t="s">
        <v>295</v>
      </c>
      <c r="B64" s="307" t="s">
        <v>296</v>
      </c>
      <c r="C64" s="308"/>
      <c r="D64" s="113">
        <v>0.13712718546451835</v>
      </c>
      <c r="E64" s="115">
        <v>20</v>
      </c>
      <c r="F64" s="114">
        <v>18</v>
      </c>
      <c r="G64" s="114">
        <v>20</v>
      </c>
      <c r="H64" s="114">
        <v>21</v>
      </c>
      <c r="I64" s="140">
        <v>20</v>
      </c>
      <c r="J64" s="115">
        <v>0</v>
      </c>
      <c r="K64" s="116">
        <v>0</v>
      </c>
    </row>
    <row r="65" spans="1:11" ht="14.1" customHeight="1" x14ac:dyDescent="0.2">
      <c r="A65" s="306" t="s">
        <v>297</v>
      </c>
      <c r="B65" s="307" t="s">
        <v>298</v>
      </c>
      <c r="C65" s="308"/>
      <c r="D65" s="113">
        <v>0.49365786767226605</v>
      </c>
      <c r="E65" s="115">
        <v>72</v>
      </c>
      <c r="F65" s="114">
        <v>75</v>
      </c>
      <c r="G65" s="114">
        <v>79</v>
      </c>
      <c r="H65" s="114">
        <v>70</v>
      </c>
      <c r="I65" s="140">
        <v>66</v>
      </c>
      <c r="J65" s="115">
        <v>6</v>
      </c>
      <c r="K65" s="116">
        <v>9.0909090909090917</v>
      </c>
    </row>
    <row r="66" spans="1:11" ht="14.1" customHeight="1" x14ac:dyDescent="0.2">
      <c r="A66" s="306">
        <v>82</v>
      </c>
      <c r="B66" s="307" t="s">
        <v>299</v>
      </c>
      <c r="C66" s="308"/>
      <c r="D66" s="113">
        <v>1.7620843332190608</v>
      </c>
      <c r="E66" s="115">
        <v>257</v>
      </c>
      <c r="F66" s="114">
        <v>243</v>
      </c>
      <c r="G66" s="114">
        <v>239</v>
      </c>
      <c r="H66" s="114">
        <v>226</v>
      </c>
      <c r="I66" s="140">
        <v>217</v>
      </c>
      <c r="J66" s="115">
        <v>40</v>
      </c>
      <c r="K66" s="116">
        <v>18.433179723502302</v>
      </c>
    </row>
    <row r="67" spans="1:11" ht="14.1" customHeight="1" x14ac:dyDescent="0.2">
      <c r="A67" s="306" t="s">
        <v>300</v>
      </c>
      <c r="B67" s="307" t="s">
        <v>301</v>
      </c>
      <c r="C67" s="308"/>
      <c r="D67" s="113">
        <v>0.87075762769969145</v>
      </c>
      <c r="E67" s="115">
        <v>127</v>
      </c>
      <c r="F67" s="114">
        <v>112</v>
      </c>
      <c r="G67" s="114">
        <v>114</v>
      </c>
      <c r="H67" s="114">
        <v>102</v>
      </c>
      <c r="I67" s="140">
        <v>90</v>
      </c>
      <c r="J67" s="115">
        <v>37</v>
      </c>
      <c r="K67" s="116">
        <v>41.111111111111114</v>
      </c>
    </row>
    <row r="68" spans="1:11" ht="14.1" customHeight="1" x14ac:dyDescent="0.2">
      <c r="A68" s="306" t="s">
        <v>302</v>
      </c>
      <c r="B68" s="307" t="s">
        <v>303</v>
      </c>
      <c r="C68" s="308"/>
      <c r="D68" s="113">
        <v>0.50051422694549197</v>
      </c>
      <c r="E68" s="115">
        <v>73</v>
      </c>
      <c r="F68" s="114">
        <v>80</v>
      </c>
      <c r="G68" s="114">
        <v>76</v>
      </c>
      <c r="H68" s="114">
        <v>73</v>
      </c>
      <c r="I68" s="140">
        <v>71</v>
      </c>
      <c r="J68" s="115">
        <v>2</v>
      </c>
      <c r="K68" s="116">
        <v>2.816901408450704</v>
      </c>
    </row>
    <row r="69" spans="1:11" ht="14.1" customHeight="1" x14ac:dyDescent="0.2">
      <c r="A69" s="306">
        <v>83</v>
      </c>
      <c r="B69" s="307" t="s">
        <v>304</v>
      </c>
      <c r="C69" s="308"/>
      <c r="D69" s="113">
        <v>1.8512170037709976</v>
      </c>
      <c r="E69" s="115">
        <v>270</v>
      </c>
      <c r="F69" s="114">
        <v>281</v>
      </c>
      <c r="G69" s="114">
        <v>287</v>
      </c>
      <c r="H69" s="114">
        <v>295</v>
      </c>
      <c r="I69" s="140">
        <v>288</v>
      </c>
      <c r="J69" s="115">
        <v>-18</v>
      </c>
      <c r="K69" s="116">
        <v>-6.25</v>
      </c>
    </row>
    <row r="70" spans="1:11" ht="14.1" customHeight="1" x14ac:dyDescent="0.2">
      <c r="A70" s="306" t="s">
        <v>305</v>
      </c>
      <c r="B70" s="307" t="s">
        <v>306</v>
      </c>
      <c r="C70" s="308"/>
      <c r="D70" s="113">
        <v>1.1175865615358245</v>
      </c>
      <c r="E70" s="115">
        <v>163</v>
      </c>
      <c r="F70" s="114">
        <v>162</v>
      </c>
      <c r="G70" s="114">
        <v>168</v>
      </c>
      <c r="H70" s="114">
        <v>173</v>
      </c>
      <c r="I70" s="140">
        <v>169</v>
      </c>
      <c r="J70" s="115">
        <v>-6</v>
      </c>
      <c r="K70" s="116">
        <v>-3.5502958579881656</v>
      </c>
    </row>
    <row r="71" spans="1:11" ht="14.1" customHeight="1" x14ac:dyDescent="0.2">
      <c r="A71" s="306"/>
      <c r="B71" s="307" t="s">
        <v>307</v>
      </c>
      <c r="C71" s="308"/>
      <c r="D71" s="113">
        <v>0.73363044223517315</v>
      </c>
      <c r="E71" s="115">
        <v>107</v>
      </c>
      <c r="F71" s="114">
        <v>105</v>
      </c>
      <c r="G71" s="114">
        <v>110</v>
      </c>
      <c r="H71" s="114">
        <v>116</v>
      </c>
      <c r="I71" s="140">
        <v>107</v>
      </c>
      <c r="J71" s="115">
        <v>0</v>
      </c>
      <c r="K71" s="116">
        <v>0</v>
      </c>
    </row>
    <row r="72" spans="1:11" ht="14.1" customHeight="1" x14ac:dyDescent="0.2">
      <c r="A72" s="306">
        <v>84</v>
      </c>
      <c r="B72" s="307" t="s">
        <v>308</v>
      </c>
      <c r="C72" s="308"/>
      <c r="D72" s="113">
        <v>3.0030853616729516</v>
      </c>
      <c r="E72" s="115">
        <v>438</v>
      </c>
      <c r="F72" s="114">
        <v>535</v>
      </c>
      <c r="G72" s="114">
        <v>465</v>
      </c>
      <c r="H72" s="114">
        <v>510</v>
      </c>
      <c r="I72" s="140">
        <v>455</v>
      </c>
      <c r="J72" s="115">
        <v>-17</v>
      </c>
      <c r="K72" s="116">
        <v>-3.7362637362637363</v>
      </c>
    </row>
    <row r="73" spans="1:11" ht="14.1" customHeight="1" x14ac:dyDescent="0.2">
      <c r="A73" s="306" t="s">
        <v>309</v>
      </c>
      <c r="B73" s="307" t="s">
        <v>310</v>
      </c>
      <c r="C73" s="308"/>
      <c r="D73" s="113">
        <v>7.5419952005485083E-2</v>
      </c>
      <c r="E73" s="115">
        <v>11</v>
      </c>
      <c r="F73" s="114">
        <v>12</v>
      </c>
      <c r="G73" s="114">
        <v>13</v>
      </c>
      <c r="H73" s="114">
        <v>12</v>
      </c>
      <c r="I73" s="140">
        <v>13</v>
      </c>
      <c r="J73" s="115">
        <v>-2</v>
      </c>
      <c r="K73" s="116">
        <v>-15.384615384615385</v>
      </c>
    </row>
    <row r="74" spans="1:11" ht="14.1" customHeight="1" x14ac:dyDescent="0.2">
      <c r="A74" s="306" t="s">
        <v>311</v>
      </c>
      <c r="B74" s="307" t="s">
        <v>312</v>
      </c>
      <c r="C74" s="308"/>
      <c r="D74" s="113">
        <v>6.8563592732259176E-2</v>
      </c>
      <c r="E74" s="115">
        <v>10</v>
      </c>
      <c r="F74" s="114">
        <v>9</v>
      </c>
      <c r="G74" s="114">
        <v>8</v>
      </c>
      <c r="H74" s="114">
        <v>6</v>
      </c>
      <c r="I74" s="140">
        <v>7</v>
      </c>
      <c r="J74" s="115">
        <v>3</v>
      </c>
      <c r="K74" s="116">
        <v>42.857142857142854</v>
      </c>
    </row>
    <row r="75" spans="1:11" ht="14.1" customHeight="1" x14ac:dyDescent="0.2">
      <c r="A75" s="306" t="s">
        <v>313</v>
      </c>
      <c r="B75" s="307" t="s">
        <v>314</v>
      </c>
      <c r="C75" s="308"/>
      <c r="D75" s="113">
        <v>2.3311621528968116</v>
      </c>
      <c r="E75" s="115">
        <v>340</v>
      </c>
      <c r="F75" s="114">
        <v>432</v>
      </c>
      <c r="G75" s="114">
        <v>367</v>
      </c>
      <c r="H75" s="114">
        <v>411</v>
      </c>
      <c r="I75" s="140">
        <v>349</v>
      </c>
      <c r="J75" s="115">
        <v>-9</v>
      </c>
      <c r="K75" s="116">
        <v>-2.5787965616045847</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0.26054165238258487</v>
      </c>
      <c r="E77" s="115">
        <v>38</v>
      </c>
      <c r="F77" s="114">
        <v>39</v>
      </c>
      <c r="G77" s="114">
        <v>36</v>
      </c>
      <c r="H77" s="114">
        <v>42</v>
      </c>
      <c r="I77" s="140">
        <v>41</v>
      </c>
      <c r="J77" s="115">
        <v>-3</v>
      </c>
      <c r="K77" s="116">
        <v>-7.3170731707317076</v>
      </c>
    </row>
    <row r="78" spans="1:11" ht="14.1" customHeight="1" x14ac:dyDescent="0.2">
      <c r="A78" s="306">
        <v>93</v>
      </c>
      <c r="B78" s="307" t="s">
        <v>317</v>
      </c>
      <c r="C78" s="308"/>
      <c r="D78" s="113">
        <v>0.15083990401097017</v>
      </c>
      <c r="E78" s="115">
        <v>22</v>
      </c>
      <c r="F78" s="114">
        <v>26</v>
      </c>
      <c r="G78" s="114">
        <v>33</v>
      </c>
      <c r="H78" s="114">
        <v>31</v>
      </c>
      <c r="I78" s="140">
        <v>22</v>
      </c>
      <c r="J78" s="115">
        <v>0</v>
      </c>
      <c r="K78" s="116">
        <v>0</v>
      </c>
    </row>
    <row r="79" spans="1:11" ht="14.1" customHeight="1" x14ac:dyDescent="0.2">
      <c r="A79" s="306">
        <v>94</v>
      </c>
      <c r="B79" s="307" t="s">
        <v>318</v>
      </c>
      <c r="C79" s="308"/>
      <c r="D79" s="113">
        <v>0.67192320877613987</v>
      </c>
      <c r="E79" s="115">
        <v>98</v>
      </c>
      <c r="F79" s="114">
        <v>103</v>
      </c>
      <c r="G79" s="114">
        <v>97</v>
      </c>
      <c r="H79" s="114">
        <v>105</v>
      </c>
      <c r="I79" s="140">
        <v>98</v>
      </c>
      <c r="J79" s="115">
        <v>0</v>
      </c>
      <c r="K79" s="116">
        <v>0</v>
      </c>
    </row>
    <row r="80" spans="1:11" ht="14.1" customHeight="1" x14ac:dyDescent="0.2">
      <c r="A80" s="306" t="s">
        <v>319</v>
      </c>
      <c r="B80" s="307" t="s">
        <v>320</v>
      </c>
      <c r="C80" s="308"/>
      <c r="D80" s="113" t="s">
        <v>513</v>
      </c>
      <c r="E80" s="115" t="s">
        <v>513</v>
      </c>
      <c r="F80" s="114" t="s">
        <v>513</v>
      </c>
      <c r="G80" s="114">
        <v>3</v>
      </c>
      <c r="H80" s="114" t="s">
        <v>513</v>
      </c>
      <c r="I80" s="140" t="s">
        <v>513</v>
      </c>
      <c r="J80" s="115" t="s">
        <v>513</v>
      </c>
      <c r="K80" s="116" t="s">
        <v>513</v>
      </c>
    </row>
    <row r="81" spans="1:11" ht="14.1" customHeight="1" x14ac:dyDescent="0.2">
      <c r="A81" s="310" t="s">
        <v>321</v>
      </c>
      <c r="B81" s="311" t="s">
        <v>333</v>
      </c>
      <c r="C81" s="312"/>
      <c r="D81" s="125">
        <v>2.4477202605416526</v>
      </c>
      <c r="E81" s="143">
        <v>357</v>
      </c>
      <c r="F81" s="144">
        <v>393</v>
      </c>
      <c r="G81" s="144">
        <v>390</v>
      </c>
      <c r="H81" s="144">
        <v>388</v>
      </c>
      <c r="I81" s="145">
        <v>378</v>
      </c>
      <c r="J81" s="143">
        <v>-21</v>
      </c>
      <c r="K81" s="146">
        <v>-5.5555555555555554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6617</v>
      </c>
      <c r="G12" s="536">
        <v>4613</v>
      </c>
      <c r="H12" s="536">
        <v>8043</v>
      </c>
      <c r="I12" s="536">
        <v>5418</v>
      </c>
      <c r="J12" s="537">
        <v>6615</v>
      </c>
      <c r="K12" s="538">
        <v>2</v>
      </c>
      <c r="L12" s="349">
        <v>3.0234315948601664E-2</v>
      </c>
    </row>
    <row r="13" spans="1:17" s="110" customFormat="1" ht="15" customHeight="1" x14ac:dyDescent="0.2">
      <c r="A13" s="350" t="s">
        <v>344</v>
      </c>
      <c r="B13" s="351" t="s">
        <v>345</v>
      </c>
      <c r="C13" s="347"/>
      <c r="D13" s="347"/>
      <c r="E13" s="348"/>
      <c r="F13" s="536">
        <v>3813</v>
      </c>
      <c r="G13" s="536">
        <v>2404</v>
      </c>
      <c r="H13" s="536">
        <v>4420</v>
      </c>
      <c r="I13" s="536">
        <v>3075</v>
      </c>
      <c r="J13" s="537">
        <v>3800</v>
      </c>
      <c r="K13" s="538">
        <v>13</v>
      </c>
      <c r="L13" s="349">
        <v>0.34210526315789475</v>
      </c>
    </row>
    <row r="14" spans="1:17" s="110" customFormat="1" ht="22.5" customHeight="1" x14ac:dyDescent="0.2">
      <c r="A14" s="350"/>
      <c r="B14" s="351" t="s">
        <v>346</v>
      </c>
      <c r="C14" s="347"/>
      <c r="D14" s="347"/>
      <c r="E14" s="348"/>
      <c r="F14" s="536">
        <v>2804</v>
      </c>
      <c r="G14" s="536">
        <v>2209</v>
      </c>
      <c r="H14" s="536">
        <v>3623</v>
      </c>
      <c r="I14" s="536">
        <v>2343</v>
      </c>
      <c r="J14" s="537">
        <v>2815</v>
      </c>
      <c r="K14" s="538">
        <v>-11</v>
      </c>
      <c r="L14" s="349">
        <v>-0.39076376554174069</v>
      </c>
    </row>
    <row r="15" spans="1:17" s="110" customFormat="1" ht="15" customHeight="1" x14ac:dyDescent="0.2">
      <c r="A15" s="350" t="s">
        <v>347</v>
      </c>
      <c r="B15" s="351" t="s">
        <v>108</v>
      </c>
      <c r="C15" s="347"/>
      <c r="D15" s="347"/>
      <c r="E15" s="348"/>
      <c r="F15" s="536">
        <v>1081</v>
      </c>
      <c r="G15" s="536">
        <v>823</v>
      </c>
      <c r="H15" s="536">
        <v>3138</v>
      </c>
      <c r="I15" s="536">
        <v>728</v>
      </c>
      <c r="J15" s="537">
        <v>984</v>
      </c>
      <c r="K15" s="538">
        <v>97</v>
      </c>
      <c r="L15" s="349">
        <v>9.8577235772357721</v>
      </c>
    </row>
    <row r="16" spans="1:17" s="110" customFormat="1" ht="15" customHeight="1" x14ac:dyDescent="0.2">
      <c r="A16" s="350"/>
      <c r="B16" s="351" t="s">
        <v>109</v>
      </c>
      <c r="C16" s="347"/>
      <c r="D16" s="347"/>
      <c r="E16" s="348"/>
      <c r="F16" s="536">
        <v>4458</v>
      </c>
      <c r="G16" s="536">
        <v>3198</v>
      </c>
      <c r="H16" s="536">
        <v>4078</v>
      </c>
      <c r="I16" s="536">
        <v>3832</v>
      </c>
      <c r="J16" s="537">
        <v>4544</v>
      </c>
      <c r="K16" s="538">
        <v>-86</v>
      </c>
      <c r="L16" s="349">
        <v>-1.892605633802817</v>
      </c>
    </row>
    <row r="17" spans="1:12" s="110" customFormat="1" ht="15" customHeight="1" x14ac:dyDescent="0.2">
      <c r="A17" s="350"/>
      <c r="B17" s="351" t="s">
        <v>110</v>
      </c>
      <c r="C17" s="347"/>
      <c r="D17" s="347"/>
      <c r="E17" s="348"/>
      <c r="F17" s="536">
        <v>982</v>
      </c>
      <c r="G17" s="536">
        <v>514</v>
      </c>
      <c r="H17" s="536">
        <v>743</v>
      </c>
      <c r="I17" s="536">
        <v>776</v>
      </c>
      <c r="J17" s="537">
        <v>973</v>
      </c>
      <c r="K17" s="538">
        <v>9</v>
      </c>
      <c r="L17" s="349">
        <v>0.92497430626927035</v>
      </c>
    </row>
    <row r="18" spans="1:12" s="110" customFormat="1" ht="15" customHeight="1" x14ac:dyDescent="0.2">
      <c r="A18" s="350"/>
      <c r="B18" s="351" t="s">
        <v>111</v>
      </c>
      <c r="C18" s="347"/>
      <c r="D18" s="347"/>
      <c r="E18" s="348"/>
      <c r="F18" s="536">
        <v>96</v>
      </c>
      <c r="G18" s="536">
        <v>78</v>
      </c>
      <c r="H18" s="536">
        <v>84</v>
      </c>
      <c r="I18" s="536">
        <v>82</v>
      </c>
      <c r="J18" s="537">
        <v>114</v>
      </c>
      <c r="K18" s="538">
        <v>-18</v>
      </c>
      <c r="L18" s="349">
        <v>-15.789473684210526</v>
      </c>
    </row>
    <row r="19" spans="1:12" s="110" customFormat="1" ht="15" customHeight="1" x14ac:dyDescent="0.2">
      <c r="A19" s="118" t="s">
        <v>113</v>
      </c>
      <c r="B19" s="119" t="s">
        <v>181</v>
      </c>
      <c r="C19" s="347"/>
      <c r="D19" s="347"/>
      <c r="E19" s="348"/>
      <c r="F19" s="536">
        <v>4282</v>
      </c>
      <c r="G19" s="536">
        <v>2744</v>
      </c>
      <c r="H19" s="536">
        <v>5745</v>
      </c>
      <c r="I19" s="536">
        <v>3408</v>
      </c>
      <c r="J19" s="537">
        <v>4307</v>
      </c>
      <c r="K19" s="538">
        <v>-25</v>
      </c>
      <c r="L19" s="349">
        <v>-0.58045042953331782</v>
      </c>
    </row>
    <row r="20" spans="1:12" s="110" customFormat="1" ht="15" customHeight="1" x14ac:dyDescent="0.2">
      <c r="A20" s="118"/>
      <c r="B20" s="119" t="s">
        <v>182</v>
      </c>
      <c r="C20" s="347"/>
      <c r="D20" s="347"/>
      <c r="E20" s="348"/>
      <c r="F20" s="536">
        <v>2335</v>
      </c>
      <c r="G20" s="536">
        <v>1869</v>
      </c>
      <c r="H20" s="536">
        <v>2298</v>
      </c>
      <c r="I20" s="536">
        <v>2010</v>
      </c>
      <c r="J20" s="537">
        <v>2308</v>
      </c>
      <c r="K20" s="538">
        <v>27</v>
      </c>
      <c r="L20" s="349">
        <v>1.1698440207972269</v>
      </c>
    </row>
    <row r="21" spans="1:12" s="110" customFormat="1" ht="15" customHeight="1" x14ac:dyDescent="0.2">
      <c r="A21" s="118" t="s">
        <v>113</v>
      </c>
      <c r="B21" s="119" t="s">
        <v>116</v>
      </c>
      <c r="C21" s="347"/>
      <c r="D21" s="347"/>
      <c r="E21" s="348"/>
      <c r="F21" s="536">
        <v>5976</v>
      </c>
      <c r="G21" s="536">
        <v>4002</v>
      </c>
      <c r="H21" s="536">
        <v>7277</v>
      </c>
      <c r="I21" s="536">
        <v>4758</v>
      </c>
      <c r="J21" s="537">
        <v>5944</v>
      </c>
      <c r="K21" s="538">
        <v>32</v>
      </c>
      <c r="L21" s="349">
        <v>0.53835800807537015</v>
      </c>
    </row>
    <row r="22" spans="1:12" s="110" customFormat="1" ht="15" customHeight="1" x14ac:dyDescent="0.2">
      <c r="A22" s="118"/>
      <c r="B22" s="119" t="s">
        <v>117</v>
      </c>
      <c r="C22" s="347"/>
      <c r="D22" s="347"/>
      <c r="E22" s="348"/>
      <c r="F22" s="536">
        <v>640</v>
      </c>
      <c r="G22" s="536">
        <v>611</v>
      </c>
      <c r="H22" s="536">
        <v>765</v>
      </c>
      <c r="I22" s="536">
        <v>659</v>
      </c>
      <c r="J22" s="537">
        <v>670</v>
      </c>
      <c r="K22" s="538">
        <v>-30</v>
      </c>
      <c r="L22" s="349">
        <v>-4.4776119402985071</v>
      </c>
    </row>
    <row r="23" spans="1:12" s="110" customFormat="1" ht="15" customHeight="1" x14ac:dyDescent="0.2">
      <c r="A23" s="352" t="s">
        <v>347</v>
      </c>
      <c r="B23" s="353" t="s">
        <v>193</v>
      </c>
      <c r="C23" s="354"/>
      <c r="D23" s="354"/>
      <c r="E23" s="355"/>
      <c r="F23" s="539">
        <v>110</v>
      </c>
      <c r="G23" s="539">
        <v>155</v>
      </c>
      <c r="H23" s="539">
        <v>1428</v>
      </c>
      <c r="I23" s="539">
        <v>56</v>
      </c>
      <c r="J23" s="540">
        <v>127</v>
      </c>
      <c r="K23" s="541">
        <v>-17</v>
      </c>
      <c r="L23" s="356">
        <v>-13.385826771653543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28.1</v>
      </c>
      <c r="G25" s="542">
        <v>33.700000000000003</v>
      </c>
      <c r="H25" s="542">
        <v>31.2</v>
      </c>
      <c r="I25" s="542">
        <v>30.9</v>
      </c>
      <c r="J25" s="542">
        <v>30</v>
      </c>
      <c r="K25" s="543" t="s">
        <v>349</v>
      </c>
      <c r="L25" s="364">
        <v>-1.8999999999999986</v>
      </c>
    </row>
    <row r="26" spans="1:12" s="110" customFormat="1" ht="15" customHeight="1" x14ac:dyDescent="0.2">
      <c r="A26" s="365" t="s">
        <v>105</v>
      </c>
      <c r="B26" s="366" t="s">
        <v>345</v>
      </c>
      <c r="C26" s="362"/>
      <c r="D26" s="362"/>
      <c r="E26" s="363"/>
      <c r="F26" s="542">
        <v>24.8</v>
      </c>
      <c r="G26" s="542">
        <v>33.200000000000003</v>
      </c>
      <c r="H26" s="542">
        <v>28.6</v>
      </c>
      <c r="I26" s="542">
        <v>28.6</v>
      </c>
      <c r="J26" s="544">
        <v>28.2</v>
      </c>
      <c r="K26" s="543" t="s">
        <v>349</v>
      </c>
      <c r="L26" s="364">
        <v>-3.3999999999999986</v>
      </c>
    </row>
    <row r="27" spans="1:12" s="110" customFormat="1" ht="15" customHeight="1" x14ac:dyDescent="0.2">
      <c r="A27" s="365"/>
      <c r="B27" s="366" t="s">
        <v>346</v>
      </c>
      <c r="C27" s="362"/>
      <c r="D27" s="362"/>
      <c r="E27" s="363"/>
      <c r="F27" s="542">
        <v>32.700000000000003</v>
      </c>
      <c r="G27" s="542">
        <v>34.299999999999997</v>
      </c>
      <c r="H27" s="542">
        <v>34.1</v>
      </c>
      <c r="I27" s="542">
        <v>33.9</v>
      </c>
      <c r="J27" s="542">
        <v>32.299999999999997</v>
      </c>
      <c r="K27" s="543" t="s">
        <v>349</v>
      </c>
      <c r="L27" s="364">
        <v>0.40000000000000568</v>
      </c>
    </row>
    <row r="28" spans="1:12" s="110" customFormat="1" ht="15" customHeight="1" x14ac:dyDescent="0.2">
      <c r="A28" s="365" t="s">
        <v>113</v>
      </c>
      <c r="B28" s="366" t="s">
        <v>108</v>
      </c>
      <c r="C28" s="362"/>
      <c r="D28" s="362"/>
      <c r="E28" s="363"/>
      <c r="F28" s="542">
        <v>41.3</v>
      </c>
      <c r="G28" s="542">
        <v>44.9</v>
      </c>
      <c r="H28" s="542">
        <v>42.8</v>
      </c>
      <c r="I28" s="542">
        <v>43.4</v>
      </c>
      <c r="J28" s="542">
        <v>43.9</v>
      </c>
      <c r="K28" s="543" t="s">
        <v>349</v>
      </c>
      <c r="L28" s="364">
        <v>-2.6000000000000014</v>
      </c>
    </row>
    <row r="29" spans="1:12" s="110" customFormat="1" ht="11.25" x14ac:dyDescent="0.2">
      <c r="A29" s="365"/>
      <c r="B29" s="366" t="s">
        <v>109</v>
      </c>
      <c r="C29" s="362"/>
      <c r="D29" s="362"/>
      <c r="E29" s="363"/>
      <c r="F29" s="542">
        <v>26.2</v>
      </c>
      <c r="G29" s="542">
        <v>32.1</v>
      </c>
      <c r="H29" s="542">
        <v>28.6</v>
      </c>
      <c r="I29" s="542">
        <v>28.8</v>
      </c>
      <c r="J29" s="544">
        <v>28.7</v>
      </c>
      <c r="K29" s="543" t="s">
        <v>349</v>
      </c>
      <c r="L29" s="364">
        <v>-2.5</v>
      </c>
    </row>
    <row r="30" spans="1:12" s="110" customFormat="1" ht="15" customHeight="1" x14ac:dyDescent="0.2">
      <c r="A30" s="365"/>
      <c r="B30" s="366" t="s">
        <v>110</v>
      </c>
      <c r="C30" s="362"/>
      <c r="D30" s="362"/>
      <c r="E30" s="363"/>
      <c r="F30" s="542">
        <v>23.4</v>
      </c>
      <c r="G30" s="542">
        <v>28.5</v>
      </c>
      <c r="H30" s="542">
        <v>23.2</v>
      </c>
      <c r="I30" s="542">
        <v>30.5</v>
      </c>
      <c r="J30" s="542">
        <v>23.9</v>
      </c>
      <c r="K30" s="543" t="s">
        <v>349</v>
      </c>
      <c r="L30" s="364">
        <v>-0.5</v>
      </c>
    </row>
    <row r="31" spans="1:12" s="110" customFormat="1" ht="15" customHeight="1" x14ac:dyDescent="0.2">
      <c r="A31" s="365"/>
      <c r="B31" s="366" t="s">
        <v>111</v>
      </c>
      <c r="C31" s="362"/>
      <c r="D31" s="362"/>
      <c r="E31" s="363"/>
      <c r="F31" s="542">
        <v>31.2</v>
      </c>
      <c r="G31" s="542">
        <v>41</v>
      </c>
      <c r="H31" s="542">
        <v>34.5</v>
      </c>
      <c r="I31" s="542">
        <v>30.5</v>
      </c>
      <c r="J31" s="542">
        <v>28.1</v>
      </c>
      <c r="K31" s="543" t="s">
        <v>349</v>
      </c>
      <c r="L31" s="364">
        <v>3.0999999999999979</v>
      </c>
    </row>
    <row r="32" spans="1:12" s="110" customFormat="1" ht="15" customHeight="1" x14ac:dyDescent="0.2">
      <c r="A32" s="367" t="s">
        <v>113</v>
      </c>
      <c r="B32" s="368" t="s">
        <v>181</v>
      </c>
      <c r="C32" s="362"/>
      <c r="D32" s="362"/>
      <c r="E32" s="363"/>
      <c r="F32" s="542">
        <v>23.8</v>
      </c>
      <c r="G32" s="542">
        <v>29</v>
      </c>
      <c r="H32" s="542">
        <v>26.9</v>
      </c>
      <c r="I32" s="542">
        <v>26.8</v>
      </c>
      <c r="J32" s="544">
        <v>27.2</v>
      </c>
      <c r="K32" s="543" t="s">
        <v>349</v>
      </c>
      <c r="L32" s="364">
        <v>-3.3999999999999986</v>
      </c>
    </row>
    <row r="33" spans="1:12" s="110" customFormat="1" ht="15" customHeight="1" x14ac:dyDescent="0.2">
      <c r="A33" s="367"/>
      <c r="B33" s="368" t="s">
        <v>182</v>
      </c>
      <c r="C33" s="362"/>
      <c r="D33" s="362"/>
      <c r="E33" s="363"/>
      <c r="F33" s="542">
        <v>35.799999999999997</v>
      </c>
      <c r="G33" s="542">
        <v>40.200000000000003</v>
      </c>
      <c r="H33" s="542">
        <v>38.5</v>
      </c>
      <c r="I33" s="542">
        <v>37.799999999999997</v>
      </c>
      <c r="J33" s="542">
        <v>35.1</v>
      </c>
      <c r="K33" s="543" t="s">
        <v>349</v>
      </c>
      <c r="L33" s="364">
        <v>0.69999999999999574</v>
      </c>
    </row>
    <row r="34" spans="1:12" s="369" customFormat="1" ht="15" customHeight="1" x14ac:dyDescent="0.2">
      <c r="A34" s="367" t="s">
        <v>113</v>
      </c>
      <c r="B34" s="368" t="s">
        <v>116</v>
      </c>
      <c r="C34" s="362"/>
      <c r="D34" s="362"/>
      <c r="E34" s="363"/>
      <c r="F34" s="542">
        <v>26.7</v>
      </c>
      <c r="G34" s="542">
        <v>32.799999999999997</v>
      </c>
      <c r="H34" s="542">
        <v>30.7</v>
      </c>
      <c r="I34" s="542">
        <v>30</v>
      </c>
      <c r="J34" s="542">
        <v>29.1</v>
      </c>
      <c r="K34" s="543" t="s">
        <v>349</v>
      </c>
      <c r="L34" s="364">
        <v>-2.4000000000000021</v>
      </c>
    </row>
    <row r="35" spans="1:12" s="369" customFormat="1" ht="11.25" x14ac:dyDescent="0.2">
      <c r="A35" s="370"/>
      <c r="B35" s="371" t="s">
        <v>117</v>
      </c>
      <c r="C35" s="372"/>
      <c r="D35" s="372"/>
      <c r="E35" s="373"/>
      <c r="F35" s="545">
        <v>40.700000000000003</v>
      </c>
      <c r="G35" s="545">
        <v>39.4</v>
      </c>
      <c r="H35" s="545">
        <v>35</v>
      </c>
      <c r="I35" s="545">
        <v>37.700000000000003</v>
      </c>
      <c r="J35" s="546">
        <v>38.1</v>
      </c>
      <c r="K35" s="547" t="s">
        <v>349</v>
      </c>
      <c r="L35" s="374">
        <v>2.6000000000000014</v>
      </c>
    </row>
    <row r="36" spans="1:12" s="369" customFormat="1" ht="15.95" customHeight="1" x14ac:dyDescent="0.2">
      <c r="A36" s="375" t="s">
        <v>350</v>
      </c>
      <c r="B36" s="376"/>
      <c r="C36" s="377"/>
      <c r="D36" s="376"/>
      <c r="E36" s="378"/>
      <c r="F36" s="548">
        <v>6434</v>
      </c>
      <c r="G36" s="548">
        <v>4398</v>
      </c>
      <c r="H36" s="548">
        <v>6154</v>
      </c>
      <c r="I36" s="548">
        <v>5325</v>
      </c>
      <c r="J36" s="548">
        <v>6410</v>
      </c>
      <c r="K36" s="549">
        <v>24</v>
      </c>
      <c r="L36" s="380">
        <v>0.37441497659906398</v>
      </c>
    </row>
    <row r="37" spans="1:12" s="369" customFormat="1" ht="15.95" customHeight="1" x14ac:dyDescent="0.2">
      <c r="A37" s="381"/>
      <c r="B37" s="382" t="s">
        <v>113</v>
      </c>
      <c r="C37" s="382" t="s">
        <v>351</v>
      </c>
      <c r="D37" s="382"/>
      <c r="E37" s="383"/>
      <c r="F37" s="548">
        <v>1807</v>
      </c>
      <c r="G37" s="548">
        <v>1482</v>
      </c>
      <c r="H37" s="548">
        <v>1918</v>
      </c>
      <c r="I37" s="548">
        <v>1646</v>
      </c>
      <c r="J37" s="548">
        <v>1921</v>
      </c>
      <c r="K37" s="549">
        <v>-114</v>
      </c>
      <c r="L37" s="380">
        <v>-5.9344091618948465</v>
      </c>
    </row>
    <row r="38" spans="1:12" s="369" customFormat="1" ht="15.95" customHeight="1" x14ac:dyDescent="0.2">
      <c r="A38" s="381"/>
      <c r="B38" s="384" t="s">
        <v>105</v>
      </c>
      <c r="C38" s="384" t="s">
        <v>106</v>
      </c>
      <c r="D38" s="385"/>
      <c r="E38" s="383"/>
      <c r="F38" s="548">
        <v>3728</v>
      </c>
      <c r="G38" s="548">
        <v>2296</v>
      </c>
      <c r="H38" s="548">
        <v>3306</v>
      </c>
      <c r="I38" s="548">
        <v>3023</v>
      </c>
      <c r="J38" s="550">
        <v>3681</v>
      </c>
      <c r="K38" s="549">
        <v>47</v>
      </c>
      <c r="L38" s="380">
        <v>1.2768269491985873</v>
      </c>
    </row>
    <row r="39" spans="1:12" s="369" customFormat="1" ht="15.95" customHeight="1" x14ac:dyDescent="0.2">
      <c r="A39" s="381"/>
      <c r="B39" s="385"/>
      <c r="C39" s="382" t="s">
        <v>352</v>
      </c>
      <c r="D39" s="385"/>
      <c r="E39" s="383"/>
      <c r="F39" s="548">
        <v>923</v>
      </c>
      <c r="G39" s="548">
        <v>762</v>
      </c>
      <c r="H39" s="548">
        <v>947</v>
      </c>
      <c r="I39" s="548">
        <v>865</v>
      </c>
      <c r="J39" s="548">
        <v>1039</v>
      </c>
      <c r="K39" s="549">
        <v>-116</v>
      </c>
      <c r="L39" s="380">
        <v>-11.164581328200192</v>
      </c>
    </row>
    <row r="40" spans="1:12" s="369" customFormat="1" ht="15.95" customHeight="1" x14ac:dyDescent="0.2">
      <c r="A40" s="381"/>
      <c r="B40" s="384"/>
      <c r="C40" s="384" t="s">
        <v>107</v>
      </c>
      <c r="D40" s="385"/>
      <c r="E40" s="383"/>
      <c r="F40" s="548">
        <v>2706</v>
      </c>
      <c r="G40" s="548">
        <v>2102</v>
      </c>
      <c r="H40" s="548">
        <v>2848</v>
      </c>
      <c r="I40" s="548">
        <v>2302</v>
      </c>
      <c r="J40" s="548">
        <v>2729</v>
      </c>
      <c r="K40" s="549">
        <v>-23</v>
      </c>
      <c r="L40" s="380">
        <v>-0.84279956027849023</v>
      </c>
    </row>
    <row r="41" spans="1:12" s="369" customFormat="1" ht="24" customHeight="1" x14ac:dyDescent="0.2">
      <c r="A41" s="381"/>
      <c r="B41" s="385"/>
      <c r="C41" s="382" t="s">
        <v>352</v>
      </c>
      <c r="D41" s="385"/>
      <c r="E41" s="383"/>
      <c r="F41" s="548">
        <v>884</v>
      </c>
      <c r="G41" s="548">
        <v>720</v>
      </c>
      <c r="H41" s="548">
        <v>971</v>
      </c>
      <c r="I41" s="548">
        <v>781</v>
      </c>
      <c r="J41" s="550">
        <v>882</v>
      </c>
      <c r="K41" s="549">
        <v>2</v>
      </c>
      <c r="L41" s="380">
        <v>0.22675736961451248</v>
      </c>
    </row>
    <row r="42" spans="1:12" s="110" customFormat="1" ht="15" customHeight="1" x14ac:dyDescent="0.2">
      <c r="A42" s="381"/>
      <c r="B42" s="384" t="s">
        <v>113</v>
      </c>
      <c r="C42" s="384" t="s">
        <v>353</v>
      </c>
      <c r="D42" s="385"/>
      <c r="E42" s="383"/>
      <c r="F42" s="548">
        <v>949</v>
      </c>
      <c r="G42" s="548">
        <v>637</v>
      </c>
      <c r="H42" s="548">
        <v>1368</v>
      </c>
      <c r="I42" s="548">
        <v>664</v>
      </c>
      <c r="J42" s="548">
        <v>847</v>
      </c>
      <c r="K42" s="549">
        <v>102</v>
      </c>
      <c r="L42" s="380">
        <v>12.04250295159386</v>
      </c>
    </row>
    <row r="43" spans="1:12" s="110" customFormat="1" ht="15" customHeight="1" x14ac:dyDescent="0.2">
      <c r="A43" s="381"/>
      <c r="B43" s="385"/>
      <c r="C43" s="382" t="s">
        <v>352</v>
      </c>
      <c r="D43" s="385"/>
      <c r="E43" s="383"/>
      <c r="F43" s="548">
        <v>392</v>
      </c>
      <c r="G43" s="548">
        <v>286</v>
      </c>
      <c r="H43" s="548">
        <v>585</v>
      </c>
      <c r="I43" s="548">
        <v>288</v>
      </c>
      <c r="J43" s="548">
        <v>372</v>
      </c>
      <c r="K43" s="549">
        <v>20</v>
      </c>
      <c r="L43" s="380">
        <v>5.376344086021505</v>
      </c>
    </row>
    <row r="44" spans="1:12" s="110" customFormat="1" ht="15" customHeight="1" x14ac:dyDescent="0.2">
      <c r="A44" s="381"/>
      <c r="B44" s="384"/>
      <c r="C44" s="366" t="s">
        <v>109</v>
      </c>
      <c r="D44" s="385"/>
      <c r="E44" s="383"/>
      <c r="F44" s="548">
        <v>4415</v>
      </c>
      <c r="G44" s="548">
        <v>3171</v>
      </c>
      <c r="H44" s="548">
        <v>3966</v>
      </c>
      <c r="I44" s="548">
        <v>3814</v>
      </c>
      <c r="J44" s="550">
        <v>4489</v>
      </c>
      <c r="K44" s="549">
        <v>-74</v>
      </c>
      <c r="L44" s="380">
        <v>-1.6484740476720874</v>
      </c>
    </row>
    <row r="45" spans="1:12" s="110" customFormat="1" ht="15" customHeight="1" x14ac:dyDescent="0.2">
      <c r="A45" s="381"/>
      <c r="B45" s="385"/>
      <c r="C45" s="382" t="s">
        <v>352</v>
      </c>
      <c r="D45" s="385"/>
      <c r="E45" s="383"/>
      <c r="F45" s="548">
        <v>1157</v>
      </c>
      <c r="G45" s="548">
        <v>1018</v>
      </c>
      <c r="H45" s="548">
        <v>1133</v>
      </c>
      <c r="I45" s="548">
        <v>1100</v>
      </c>
      <c r="J45" s="548">
        <v>1288</v>
      </c>
      <c r="K45" s="549">
        <v>-131</v>
      </c>
      <c r="L45" s="380">
        <v>-10.170807453416149</v>
      </c>
    </row>
    <row r="46" spans="1:12" s="110" customFormat="1" ht="15" customHeight="1" x14ac:dyDescent="0.2">
      <c r="A46" s="381"/>
      <c r="B46" s="384"/>
      <c r="C46" s="366" t="s">
        <v>110</v>
      </c>
      <c r="D46" s="385"/>
      <c r="E46" s="383"/>
      <c r="F46" s="548">
        <v>974</v>
      </c>
      <c r="G46" s="548">
        <v>512</v>
      </c>
      <c r="H46" s="548">
        <v>736</v>
      </c>
      <c r="I46" s="548">
        <v>765</v>
      </c>
      <c r="J46" s="548">
        <v>960</v>
      </c>
      <c r="K46" s="549">
        <v>14</v>
      </c>
      <c r="L46" s="380">
        <v>1.4583333333333333</v>
      </c>
    </row>
    <row r="47" spans="1:12" s="110" customFormat="1" ht="15" customHeight="1" x14ac:dyDescent="0.2">
      <c r="A47" s="381"/>
      <c r="B47" s="385"/>
      <c r="C47" s="382" t="s">
        <v>352</v>
      </c>
      <c r="D47" s="385"/>
      <c r="E47" s="383"/>
      <c r="F47" s="548">
        <v>228</v>
      </c>
      <c r="G47" s="548">
        <v>146</v>
      </c>
      <c r="H47" s="548">
        <v>171</v>
      </c>
      <c r="I47" s="548">
        <v>233</v>
      </c>
      <c r="J47" s="550">
        <v>229</v>
      </c>
      <c r="K47" s="549">
        <v>-1</v>
      </c>
      <c r="L47" s="380">
        <v>-0.4366812227074236</v>
      </c>
    </row>
    <row r="48" spans="1:12" s="110" customFormat="1" ht="15" customHeight="1" x14ac:dyDescent="0.2">
      <c r="A48" s="381"/>
      <c r="B48" s="385"/>
      <c r="C48" s="366" t="s">
        <v>111</v>
      </c>
      <c r="D48" s="386"/>
      <c r="E48" s="387"/>
      <c r="F48" s="548">
        <v>96</v>
      </c>
      <c r="G48" s="548">
        <v>78</v>
      </c>
      <c r="H48" s="548">
        <v>84</v>
      </c>
      <c r="I48" s="548">
        <v>82</v>
      </c>
      <c r="J48" s="548">
        <v>114</v>
      </c>
      <c r="K48" s="549">
        <v>-18</v>
      </c>
      <c r="L48" s="380">
        <v>-15.789473684210526</v>
      </c>
    </row>
    <row r="49" spans="1:12" s="110" customFormat="1" ht="15" customHeight="1" x14ac:dyDescent="0.2">
      <c r="A49" s="381"/>
      <c r="B49" s="385"/>
      <c r="C49" s="382" t="s">
        <v>352</v>
      </c>
      <c r="D49" s="385"/>
      <c r="E49" s="383"/>
      <c r="F49" s="548">
        <v>30</v>
      </c>
      <c r="G49" s="548">
        <v>32</v>
      </c>
      <c r="H49" s="548">
        <v>29</v>
      </c>
      <c r="I49" s="548">
        <v>25</v>
      </c>
      <c r="J49" s="548">
        <v>32</v>
      </c>
      <c r="K49" s="549">
        <v>-2</v>
      </c>
      <c r="L49" s="380">
        <v>-6.25</v>
      </c>
    </row>
    <row r="50" spans="1:12" s="110" customFormat="1" ht="15" customHeight="1" x14ac:dyDescent="0.2">
      <c r="A50" s="381"/>
      <c r="B50" s="384" t="s">
        <v>113</v>
      </c>
      <c r="C50" s="382" t="s">
        <v>181</v>
      </c>
      <c r="D50" s="385"/>
      <c r="E50" s="383"/>
      <c r="F50" s="548">
        <v>4129</v>
      </c>
      <c r="G50" s="548">
        <v>2547</v>
      </c>
      <c r="H50" s="548">
        <v>3902</v>
      </c>
      <c r="I50" s="548">
        <v>3331</v>
      </c>
      <c r="J50" s="550">
        <v>4145</v>
      </c>
      <c r="K50" s="549">
        <v>-16</v>
      </c>
      <c r="L50" s="380">
        <v>-0.38600723763570566</v>
      </c>
    </row>
    <row r="51" spans="1:12" s="110" customFormat="1" ht="15" customHeight="1" x14ac:dyDescent="0.2">
      <c r="A51" s="381"/>
      <c r="B51" s="385"/>
      <c r="C51" s="382" t="s">
        <v>352</v>
      </c>
      <c r="D51" s="385"/>
      <c r="E51" s="383"/>
      <c r="F51" s="548">
        <v>982</v>
      </c>
      <c r="G51" s="548">
        <v>738</v>
      </c>
      <c r="H51" s="548">
        <v>1051</v>
      </c>
      <c r="I51" s="548">
        <v>893</v>
      </c>
      <c r="J51" s="548">
        <v>1126</v>
      </c>
      <c r="K51" s="549">
        <v>-144</v>
      </c>
      <c r="L51" s="380">
        <v>-12.788632326820604</v>
      </c>
    </row>
    <row r="52" spans="1:12" s="110" customFormat="1" ht="15" customHeight="1" x14ac:dyDescent="0.2">
      <c r="A52" s="381"/>
      <c r="B52" s="384"/>
      <c r="C52" s="382" t="s">
        <v>182</v>
      </c>
      <c r="D52" s="385"/>
      <c r="E52" s="383"/>
      <c r="F52" s="548">
        <v>2305</v>
      </c>
      <c r="G52" s="548">
        <v>1851</v>
      </c>
      <c r="H52" s="548">
        <v>2252</v>
      </c>
      <c r="I52" s="548">
        <v>1994</v>
      </c>
      <c r="J52" s="548">
        <v>2265</v>
      </c>
      <c r="K52" s="549">
        <v>40</v>
      </c>
      <c r="L52" s="380">
        <v>1.7660044150110374</v>
      </c>
    </row>
    <row r="53" spans="1:12" s="269" customFormat="1" ht="11.25" customHeight="1" x14ac:dyDescent="0.2">
      <c r="A53" s="381"/>
      <c r="B53" s="385"/>
      <c r="C53" s="382" t="s">
        <v>352</v>
      </c>
      <c r="D53" s="385"/>
      <c r="E53" s="383"/>
      <c r="F53" s="548">
        <v>825</v>
      </c>
      <c r="G53" s="548">
        <v>744</v>
      </c>
      <c r="H53" s="548">
        <v>867</v>
      </c>
      <c r="I53" s="548">
        <v>753</v>
      </c>
      <c r="J53" s="550">
        <v>795</v>
      </c>
      <c r="K53" s="549">
        <v>30</v>
      </c>
      <c r="L53" s="380">
        <v>3.7735849056603774</v>
      </c>
    </row>
    <row r="54" spans="1:12" s="151" customFormat="1" ht="12.75" customHeight="1" x14ac:dyDescent="0.2">
      <c r="A54" s="381"/>
      <c r="B54" s="384" t="s">
        <v>113</v>
      </c>
      <c r="C54" s="384" t="s">
        <v>116</v>
      </c>
      <c r="D54" s="385"/>
      <c r="E54" s="383"/>
      <c r="F54" s="548">
        <v>5806</v>
      </c>
      <c r="G54" s="548">
        <v>3799</v>
      </c>
      <c r="H54" s="548">
        <v>5473</v>
      </c>
      <c r="I54" s="548">
        <v>4676</v>
      </c>
      <c r="J54" s="548">
        <v>5752</v>
      </c>
      <c r="K54" s="549">
        <v>54</v>
      </c>
      <c r="L54" s="380">
        <v>0.93880389429763555</v>
      </c>
    </row>
    <row r="55" spans="1:12" ht="11.25" x14ac:dyDescent="0.2">
      <c r="A55" s="381"/>
      <c r="B55" s="385"/>
      <c r="C55" s="382" t="s">
        <v>352</v>
      </c>
      <c r="D55" s="385"/>
      <c r="E55" s="383"/>
      <c r="F55" s="548">
        <v>1551</v>
      </c>
      <c r="G55" s="548">
        <v>1246</v>
      </c>
      <c r="H55" s="548">
        <v>1680</v>
      </c>
      <c r="I55" s="548">
        <v>1402</v>
      </c>
      <c r="J55" s="548">
        <v>1671</v>
      </c>
      <c r="K55" s="549">
        <v>-120</v>
      </c>
      <c r="L55" s="380">
        <v>-7.1813285457809695</v>
      </c>
    </row>
    <row r="56" spans="1:12" ht="14.25" customHeight="1" x14ac:dyDescent="0.2">
      <c r="A56" s="381"/>
      <c r="B56" s="385"/>
      <c r="C56" s="384" t="s">
        <v>117</v>
      </c>
      <c r="D56" s="385"/>
      <c r="E56" s="383"/>
      <c r="F56" s="548">
        <v>627</v>
      </c>
      <c r="G56" s="548">
        <v>599</v>
      </c>
      <c r="H56" s="548">
        <v>680</v>
      </c>
      <c r="I56" s="548">
        <v>648</v>
      </c>
      <c r="J56" s="548">
        <v>657</v>
      </c>
      <c r="K56" s="549">
        <v>-30</v>
      </c>
      <c r="L56" s="380">
        <v>-4.5662100456621006</v>
      </c>
    </row>
    <row r="57" spans="1:12" ht="18.75" customHeight="1" x14ac:dyDescent="0.2">
      <c r="A57" s="388"/>
      <c r="B57" s="389"/>
      <c r="C57" s="390" t="s">
        <v>352</v>
      </c>
      <c r="D57" s="389"/>
      <c r="E57" s="391"/>
      <c r="F57" s="551">
        <v>255</v>
      </c>
      <c r="G57" s="552">
        <v>236</v>
      </c>
      <c r="H57" s="552">
        <v>238</v>
      </c>
      <c r="I57" s="552">
        <v>244</v>
      </c>
      <c r="J57" s="552">
        <v>250</v>
      </c>
      <c r="K57" s="553">
        <f t="shared" ref="K57" si="0">IF(OR(F57=".",J57=".")=TRUE,".",IF(OR(F57="*",J57="*")=TRUE,"*",IF(AND(F57="-",J57="-")=TRUE,"-",IF(AND(ISNUMBER(J57),ISNUMBER(F57))=TRUE,IF(F57-J57=0,0,F57-J57),IF(ISNUMBER(F57)=TRUE,F57,-J57)))))</f>
        <v>5</v>
      </c>
      <c r="L57" s="392">
        <f t="shared" ref="L57" si="1">IF(K57 =".",".",IF(K57 ="*","*",IF(K57="-","-",IF(K57=0,0,IF(OR(J57="-",J57=".",F57="-",F57=".")=TRUE,"X",IF(J57=0,"0,0",IF(ABS(K57*100/J57)&gt;250,".X",(K57*100/J57))))))))</f>
        <v>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6617</v>
      </c>
      <c r="E11" s="114">
        <v>4613</v>
      </c>
      <c r="F11" s="114">
        <v>8043</v>
      </c>
      <c r="G11" s="114">
        <v>5418</v>
      </c>
      <c r="H11" s="140">
        <v>6615</v>
      </c>
      <c r="I11" s="115">
        <v>2</v>
      </c>
      <c r="J11" s="116">
        <v>3.0234315948601664E-2</v>
      </c>
    </row>
    <row r="12" spans="1:15" s="110" customFormat="1" ht="24.95" customHeight="1" x14ac:dyDescent="0.2">
      <c r="A12" s="193" t="s">
        <v>132</v>
      </c>
      <c r="B12" s="194" t="s">
        <v>133</v>
      </c>
      <c r="C12" s="113">
        <v>2.9620674021459874</v>
      </c>
      <c r="D12" s="115">
        <v>196</v>
      </c>
      <c r="E12" s="114">
        <v>104</v>
      </c>
      <c r="F12" s="114">
        <v>250</v>
      </c>
      <c r="G12" s="114">
        <v>177</v>
      </c>
      <c r="H12" s="140">
        <v>308</v>
      </c>
      <c r="I12" s="115">
        <v>-112</v>
      </c>
      <c r="J12" s="116">
        <v>-36.363636363636367</v>
      </c>
    </row>
    <row r="13" spans="1:15" s="110" customFormat="1" ht="24.95" customHeight="1" x14ac:dyDescent="0.2">
      <c r="A13" s="193" t="s">
        <v>134</v>
      </c>
      <c r="B13" s="199" t="s">
        <v>214</v>
      </c>
      <c r="C13" s="113">
        <v>1.2845700468490253</v>
      </c>
      <c r="D13" s="115">
        <v>85</v>
      </c>
      <c r="E13" s="114">
        <v>49</v>
      </c>
      <c r="F13" s="114">
        <v>119</v>
      </c>
      <c r="G13" s="114">
        <v>81</v>
      </c>
      <c r="H13" s="140">
        <v>81</v>
      </c>
      <c r="I13" s="115">
        <v>4</v>
      </c>
      <c r="J13" s="116">
        <v>4.9382716049382713</v>
      </c>
    </row>
    <row r="14" spans="1:15" s="287" customFormat="1" ht="24.95" customHeight="1" x14ac:dyDescent="0.2">
      <c r="A14" s="193" t="s">
        <v>215</v>
      </c>
      <c r="B14" s="199" t="s">
        <v>137</v>
      </c>
      <c r="C14" s="113">
        <v>20.11485567477709</v>
      </c>
      <c r="D14" s="115">
        <v>1331</v>
      </c>
      <c r="E14" s="114">
        <v>872</v>
      </c>
      <c r="F14" s="114">
        <v>1621</v>
      </c>
      <c r="G14" s="114">
        <v>859</v>
      </c>
      <c r="H14" s="140">
        <v>1382</v>
      </c>
      <c r="I14" s="115">
        <v>-51</v>
      </c>
      <c r="J14" s="116">
        <v>-3.6903039073806077</v>
      </c>
      <c r="K14" s="110"/>
      <c r="L14" s="110"/>
      <c r="M14" s="110"/>
      <c r="N14" s="110"/>
      <c r="O14" s="110"/>
    </row>
    <row r="15" spans="1:15" s="110" customFormat="1" ht="24.95" customHeight="1" x14ac:dyDescent="0.2">
      <c r="A15" s="193" t="s">
        <v>216</v>
      </c>
      <c r="B15" s="199" t="s">
        <v>217</v>
      </c>
      <c r="C15" s="113">
        <v>3.7328094302554029</v>
      </c>
      <c r="D15" s="115">
        <v>247</v>
      </c>
      <c r="E15" s="114">
        <v>250</v>
      </c>
      <c r="F15" s="114">
        <v>464</v>
      </c>
      <c r="G15" s="114">
        <v>210</v>
      </c>
      <c r="H15" s="140">
        <v>277</v>
      </c>
      <c r="I15" s="115">
        <v>-30</v>
      </c>
      <c r="J15" s="116">
        <v>-10.830324909747292</v>
      </c>
    </row>
    <row r="16" spans="1:15" s="287" customFormat="1" ht="24.95" customHeight="1" x14ac:dyDescent="0.2">
      <c r="A16" s="193" t="s">
        <v>218</v>
      </c>
      <c r="B16" s="199" t="s">
        <v>141</v>
      </c>
      <c r="C16" s="113">
        <v>11.908719963729787</v>
      </c>
      <c r="D16" s="115">
        <v>788</v>
      </c>
      <c r="E16" s="114">
        <v>376</v>
      </c>
      <c r="F16" s="114">
        <v>866</v>
      </c>
      <c r="G16" s="114">
        <v>424</v>
      </c>
      <c r="H16" s="140">
        <v>786</v>
      </c>
      <c r="I16" s="115">
        <v>2</v>
      </c>
      <c r="J16" s="116">
        <v>0.2544529262086514</v>
      </c>
      <c r="K16" s="110"/>
      <c r="L16" s="110"/>
      <c r="M16" s="110"/>
      <c r="N16" s="110"/>
      <c r="O16" s="110"/>
    </row>
    <row r="17" spans="1:15" s="110" customFormat="1" ht="24.95" customHeight="1" x14ac:dyDescent="0.2">
      <c r="A17" s="193" t="s">
        <v>142</v>
      </c>
      <c r="B17" s="199" t="s">
        <v>220</v>
      </c>
      <c r="C17" s="113">
        <v>4.4733262807919001</v>
      </c>
      <c r="D17" s="115">
        <v>296</v>
      </c>
      <c r="E17" s="114">
        <v>246</v>
      </c>
      <c r="F17" s="114">
        <v>291</v>
      </c>
      <c r="G17" s="114">
        <v>225</v>
      </c>
      <c r="H17" s="140">
        <v>319</v>
      </c>
      <c r="I17" s="115">
        <v>-23</v>
      </c>
      <c r="J17" s="116">
        <v>-7.2100313479623823</v>
      </c>
    </row>
    <row r="18" spans="1:15" s="287" customFormat="1" ht="24.95" customHeight="1" x14ac:dyDescent="0.2">
      <c r="A18" s="201" t="s">
        <v>144</v>
      </c>
      <c r="B18" s="202" t="s">
        <v>145</v>
      </c>
      <c r="C18" s="113">
        <v>9.8231827111984291</v>
      </c>
      <c r="D18" s="115">
        <v>650</v>
      </c>
      <c r="E18" s="114">
        <v>299</v>
      </c>
      <c r="F18" s="114">
        <v>771</v>
      </c>
      <c r="G18" s="114">
        <v>619</v>
      </c>
      <c r="H18" s="140">
        <v>722</v>
      </c>
      <c r="I18" s="115">
        <v>-72</v>
      </c>
      <c r="J18" s="116">
        <v>-9.97229916897507</v>
      </c>
      <c r="K18" s="110"/>
      <c r="L18" s="110"/>
      <c r="M18" s="110"/>
      <c r="N18" s="110"/>
      <c r="O18" s="110"/>
    </row>
    <row r="19" spans="1:15" s="110" customFormat="1" ht="24.95" customHeight="1" x14ac:dyDescent="0.2">
      <c r="A19" s="193" t="s">
        <v>146</v>
      </c>
      <c r="B19" s="199" t="s">
        <v>147</v>
      </c>
      <c r="C19" s="113">
        <v>14.674323711651805</v>
      </c>
      <c r="D19" s="115">
        <v>971</v>
      </c>
      <c r="E19" s="114">
        <v>752</v>
      </c>
      <c r="F19" s="114">
        <v>1093</v>
      </c>
      <c r="G19" s="114">
        <v>752</v>
      </c>
      <c r="H19" s="140">
        <v>763</v>
      </c>
      <c r="I19" s="115">
        <v>208</v>
      </c>
      <c r="J19" s="116">
        <v>27.260812581913498</v>
      </c>
    </row>
    <row r="20" spans="1:15" s="287" customFormat="1" ht="24.95" customHeight="1" x14ac:dyDescent="0.2">
      <c r="A20" s="193" t="s">
        <v>148</v>
      </c>
      <c r="B20" s="199" t="s">
        <v>149</v>
      </c>
      <c r="C20" s="113">
        <v>5.4254193743388246</v>
      </c>
      <c r="D20" s="115">
        <v>359</v>
      </c>
      <c r="E20" s="114">
        <v>277</v>
      </c>
      <c r="F20" s="114">
        <v>442</v>
      </c>
      <c r="G20" s="114">
        <v>374</v>
      </c>
      <c r="H20" s="140">
        <v>507</v>
      </c>
      <c r="I20" s="115">
        <v>-148</v>
      </c>
      <c r="J20" s="116">
        <v>-29.191321499013807</v>
      </c>
      <c r="K20" s="110"/>
      <c r="L20" s="110"/>
      <c r="M20" s="110"/>
      <c r="N20" s="110"/>
      <c r="O20" s="110"/>
    </row>
    <row r="21" spans="1:15" s="110" customFormat="1" ht="24.95" customHeight="1" x14ac:dyDescent="0.2">
      <c r="A21" s="201" t="s">
        <v>150</v>
      </c>
      <c r="B21" s="202" t="s">
        <v>151</v>
      </c>
      <c r="C21" s="113">
        <v>3.642133897536648</v>
      </c>
      <c r="D21" s="115">
        <v>241</v>
      </c>
      <c r="E21" s="114">
        <v>238</v>
      </c>
      <c r="F21" s="114">
        <v>297</v>
      </c>
      <c r="G21" s="114">
        <v>332</v>
      </c>
      <c r="H21" s="140">
        <v>288</v>
      </c>
      <c r="I21" s="115">
        <v>-47</v>
      </c>
      <c r="J21" s="116">
        <v>-16.319444444444443</v>
      </c>
    </row>
    <row r="22" spans="1:15" s="110" customFormat="1" ht="24.95" customHeight="1" x14ac:dyDescent="0.2">
      <c r="A22" s="201" t="s">
        <v>152</v>
      </c>
      <c r="B22" s="199" t="s">
        <v>153</v>
      </c>
      <c r="C22" s="113">
        <v>0.83119238325525158</v>
      </c>
      <c r="D22" s="115">
        <v>55</v>
      </c>
      <c r="E22" s="114">
        <v>37</v>
      </c>
      <c r="F22" s="114">
        <v>61</v>
      </c>
      <c r="G22" s="114">
        <v>39</v>
      </c>
      <c r="H22" s="140">
        <v>43</v>
      </c>
      <c r="I22" s="115">
        <v>12</v>
      </c>
      <c r="J22" s="116">
        <v>27.906976744186046</v>
      </c>
    </row>
    <row r="23" spans="1:15" s="110" customFormat="1" ht="24.95" customHeight="1" x14ac:dyDescent="0.2">
      <c r="A23" s="193" t="s">
        <v>154</v>
      </c>
      <c r="B23" s="199" t="s">
        <v>155</v>
      </c>
      <c r="C23" s="113">
        <v>0.61961614024482392</v>
      </c>
      <c r="D23" s="115">
        <v>41</v>
      </c>
      <c r="E23" s="114">
        <v>27</v>
      </c>
      <c r="F23" s="114">
        <v>61</v>
      </c>
      <c r="G23" s="114">
        <v>29</v>
      </c>
      <c r="H23" s="140">
        <v>33</v>
      </c>
      <c r="I23" s="115">
        <v>8</v>
      </c>
      <c r="J23" s="116">
        <v>24.242424242424242</v>
      </c>
    </row>
    <row r="24" spans="1:15" s="110" customFormat="1" ht="24.95" customHeight="1" x14ac:dyDescent="0.2">
      <c r="A24" s="193" t="s">
        <v>156</v>
      </c>
      <c r="B24" s="199" t="s">
        <v>221</v>
      </c>
      <c r="C24" s="113">
        <v>4.3977633368596036</v>
      </c>
      <c r="D24" s="115">
        <v>291</v>
      </c>
      <c r="E24" s="114">
        <v>253</v>
      </c>
      <c r="F24" s="114">
        <v>328</v>
      </c>
      <c r="G24" s="114">
        <v>278</v>
      </c>
      <c r="H24" s="140">
        <v>287</v>
      </c>
      <c r="I24" s="115">
        <v>4</v>
      </c>
      <c r="J24" s="116">
        <v>1.3937282229965158</v>
      </c>
    </row>
    <row r="25" spans="1:15" s="110" customFormat="1" ht="24.95" customHeight="1" x14ac:dyDescent="0.2">
      <c r="A25" s="193" t="s">
        <v>222</v>
      </c>
      <c r="B25" s="204" t="s">
        <v>159</v>
      </c>
      <c r="C25" s="113">
        <v>4.5337766359377358</v>
      </c>
      <c r="D25" s="115">
        <v>300</v>
      </c>
      <c r="E25" s="114">
        <v>210</v>
      </c>
      <c r="F25" s="114">
        <v>309</v>
      </c>
      <c r="G25" s="114">
        <v>306</v>
      </c>
      <c r="H25" s="140">
        <v>327</v>
      </c>
      <c r="I25" s="115">
        <v>-27</v>
      </c>
      <c r="J25" s="116">
        <v>-8.2568807339449535</v>
      </c>
    </row>
    <row r="26" spans="1:15" s="110" customFormat="1" ht="24.95" customHeight="1" x14ac:dyDescent="0.2">
      <c r="A26" s="201">
        <v>782.78300000000002</v>
      </c>
      <c r="B26" s="203" t="s">
        <v>160</v>
      </c>
      <c r="C26" s="113">
        <v>3.7479220190418618</v>
      </c>
      <c r="D26" s="115">
        <v>248</v>
      </c>
      <c r="E26" s="114">
        <v>221</v>
      </c>
      <c r="F26" s="114">
        <v>272</v>
      </c>
      <c r="G26" s="114">
        <v>302</v>
      </c>
      <c r="H26" s="140">
        <v>313</v>
      </c>
      <c r="I26" s="115">
        <v>-65</v>
      </c>
      <c r="J26" s="116">
        <v>-20.766773162939298</v>
      </c>
    </row>
    <row r="27" spans="1:15" s="110" customFormat="1" ht="24.95" customHeight="1" x14ac:dyDescent="0.2">
      <c r="A27" s="193" t="s">
        <v>161</v>
      </c>
      <c r="B27" s="199" t="s">
        <v>162</v>
      </c>
      <c r="C27" s="113">
        <v>3.0074051685053651</v>
      </c>
      <c r="D27" s="115">
        <v>199</v>
      </c>
      <c r="E27" s="114">
        <v>137</v>
      </c>
      <c r="F27" s="114">
        <v>294</v>
      </c>
      <c r="G27" s="114">
        <v>195</v>
      </c>
      <c r="H27" s="140">
        <v>273</v>
      </c>
      <c r="I27" s="115">
        <v>-74</v>
      </c>
      <c r="J27" s="116">
        <v>-27.106227106227106</v>
      </c>
    </row>
    <row r="28" spans="1:15" s="110" customFormat="1" ht="24.95" customHeight="1" x14ac:dyDescent="0.2">
      <c r="A28" s="193" t="s">
        <v>163</v>
      </c>
      <c r="B28" s="199" t="s">
        <v>164</v>
      </c>
      <c r="C28" s="113">
        <v>3.3852198881668429</v>
      </c>
      <c r="D28" s="115">
        <v>224</v>
      </c>
      <c r="E28" s="114">
        <v>251</v>
      </c>
      <c r="F28" s="114">
        <v>336</v>
      </c>
      <c r="G28" s="114">
        <v>184</v>
      </c>
      <c r="H28" s="140">
        <v>223</v>
      </c>
      <c r="I28" s="115">
        <v>1</v>
      </c>
      <c r="J28" s="116">
        <v>0.44843049327354262</v>
      </c>
    </row>
    <row r="29" spans="1:15" s="110" customFormat="1" ht="24.95" customHeight="1" x14ac:dyDescent="0.2">
      <c r="A29" s="193">
        <v>86</v>
      </c>
      <c r="B29" s="199" t="s">
        <v>165</v>
      </c>
      <c r="C29" s="113">
        <v>7.9038839353181203</v>
      </c>
      <c r="D29" s="115">
        <v>523</v>
      </c>
      <c r="E29" s="114">
        <v>281</v>
      </c>
      <c r="F29" s="114">
        <v>417</v>
      </c>
      <c r="G29" s="114">
        <v>207</v>
      </c>
      <c r="H29" s="140">
        <v>325</v>
      </c>
      <c r="I29" s="115">
        <v>198</v>
      </c>
      <c r="J29" s="116">
        <v>60.92307692307692</v>
      </c>
    </row>
    <row r="30" spans="1:15" s="110" customFormat="1" ht="24.95" customHeight="1" x14ac:dyDescent="0.2">
      <c r="A30" s="193">
        <v>87.88</v>
      </c>
      <c r="B30" s="204" t="s">
        <v>166</v>
      </c>
      <c r="C30" s="113">
        <v>8.6897385522139938</v>
      </c>
      <c r="D30" s="115">
        <v>575</v>
      </c>
      <c r="E30" s="114">
        <v>407</v>
      </c>
      <c r="F30" s="114">
        <v>1000</v>
      </c>
      <c r="G30" s="114">
        <v>437</v>
      </c>
      <c r="H30" s="140">
        <v>461</v>
      </c>
      <c r="I30" s="115">
        <v>114</v>
      </c>
      <c r="J30" s="116">
        <v>24.728850325379611</v>
      </c>
    </row>
    <row r="31" spans="1:15" s="110" customFormat="1" ht="24.95" customHeight="1" x14ac:dyDescent="0.2">
      <c r="A31" s="193" t="s">
        <v>167</v>
      </c>
      <c r="B31" s="199" t="s">
        <v>168</v>
      </c>
      <c r="C31" s="113">
        <v>4.9569291219585914</v>
      </c>
      <c r="D31" s="115">
        <v>328</v>
      </c>
      <c r="E31" s="114">
        <v>198</v>
      </c>
      <c r="F31" s="114">
        <v>372</v>
      </c>
      <c r="G31" s="114">
        <v>247</v>
      </c>
      <c r="H31" s="140">
        <v>279</v>
      </c>
      <c r="I31" s="115">
        <v>49</v>
      </c>
      <c r="J31" s="116">
        <v>17.562724014336919</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2.9620674021459874</v>
      </c>
      <c r="D34" s="115">
        <v>196</v>
      </c>
      <c r="E34" s="114">
        <v>104</v>
      </c>
      <c r="F34" s="114">
        <v>250</v>
      </c>
      <c r="G34" s="114">
        <v>177</v>
      </c>
      <c r="H34" s="140">
        <v>308</v>
      </c>
      <c r="I34" s="115">
        <v>-112</v>
      </c>
      <c r="J34" s="116">
        <v>-36.363636363636367</v>
      </c>
    </row>
    <row r="35" spans="1:10" s="110" customFormat="1" ht="24.95" customHeight="1" x14ac:dyDescent="0.2">
      <c r="A35" s="292" t="s">
        <v>171</v>
      </c>
      <c r="B35" s="293" t="s">
        <v>172</v>
      </c>
      <c r="C35" s="113">
        <v>31.222608432824543</v>
      </c>
      <c r="D35" s="115">
        <v>2066</v>
      </c>
      <c r="E35" s="114">
        <v>1220</v>
      </c>
      <c r="F35" s="114">
        <v>2511</v>
      </c>
      <c r="G35" s="114">
        <v>1559</v>
      </c>
      <c r="H35" s="140">
        <v>2185</v>
      </c>
      <c r="I35" s="115">
        <v>-119</v>
      </c>
      <c r="J35" s="116">
        <v>-5.446224256292906</v>
      </c>
    </row>
    <row r="36" spans="1:10" s="110" customFormat="1" ht="24.95" customHeight="1" x14ac:dyDescent="0.2">
      <c r="A36" s="294" t="s">
        <v>173</v>
      </c>
      <c r="B36" s="295" t="s">
        <v>174</v>
      </c>
      <c r="C36" s="125">
        <v>65.815324165029466</v>
      </c>
      <c r="D36" s="143">
        <v>4355</v>
      </c>
      <c r="E36" s="144">
        <v>3289</v>
      </c>
      <c r="F36" s="144">
        <v>5282</v>
      </c>
      <c r="G36" s="144">
        <v>3682</v>
      </c>
      <c r="H36" s="145">
        <v>4122</v>
      </c>
      <c r="I36" s="143">
        <v>233</v>
      </c>
      <c r="J36" s="146">
        <v>5.6525958272683168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6617</v>
      </c>
      <c r="F11" s="264">
        <v>4613</v>
      </c>
      <c r="G11" s="264">
        <v>8043</v>
      </c>
      <c r="H11" s="264">
        <v>5418</v>
      </c>
      <c r="I11" s="265">
        <v>6615</v>
      </c>
      <c r="J11" s="263">
        <v>2</v>
      </c>
      <c r="K11" s="266">
        <v>3.0234315948601664E-2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21.867915974006348</v>
      </c>
      <c r="E13" s="115">
        <v>1447</v>
      </c>
      <c r="F13" s="114">
        <v>1064</v>
      </c>
      <c r="G13" s="114">
        <v>1534</v>
      </c>
      <c r="H13" s="114">
        <v>1255</v>
      </c>
      <c r="I13" s="140">
        <v>1414</v>
      </c>
      <c r="J13" s="115">
        <v>33</v>
      </c>
      <c r="K13" s="116">
        <v>2.3338048090523338</v>
      </c>
    </row>
    <row r="14" spans="1:15" ht="15.95" customHeight="1" x14ac:dyDescent="0.2">
      <c r="A14" s="306" t="s">
        <v>230</v>
      </c>
      <c r="B14" s="307"/>
      <c r="C14" s="308"/>
      <c r="D14" s="113">
        <v>61.069971286081305</v>
      </c>
      <c r="E14" s="115">
        <v>4041</v>
      </c>
      <c r="F14" s="114">
        <v>2607</v>
      </c>
      <c r="G14" s="114">
        <v>5282</v>
      </c>
      <c r="H14" s="114">
        <v>3287</v>
      </c>
      <c r="I14" s="140">
        <v>4060</v>
      </c>
      <c r="J14" s="115">
        <v>-19</v>
      </c>
      <c r="K14" s="116">
        <v>-0.46798029556650245</v>
      </c>
    </row>
    <row r="15" spans="1:15" ht="15.95" customHeight="1" x14ac:dyDescent="0.2">
      <c r="A15" s="306" t="s">
        <v>231</v>
      </c>
      <c r="B15" s="307"/>
      <c r="C15" s="308"/>
      <c r="D15" s="113">
        <v>7.7678706362399881</v>
      </c>
      <c r="E15" s="115">
        <v>514</v>
      </c>
      <c r="F15" s="114">
        <v>421</v>
      </c>
      <c r="G15" s="114">
        <v>544</v>
      </c>
      <c r="H15" s="114">
        <v>434</v>
      </c>
      <c r="I15" s="140">
        <v>583</v>
      </c>
      <c r="J15" s="115">
        <v>-69</v>
      </c>
      <c r="K15" s="116">
        <v>-11.835334476843911</v>
      </c>
    </row>
    <row r="16" spans="1:15" ht="15.95" customHeight="1" x14ac:dyDescent="0.2">
      <c r="A16" s="306" t="s">
        <v>232</v>
      </c>
      <c r="B16" s="307"/>
      <c r="C16" s="308"/>
      <c r="D16" s="113">
        <v>8.8862022064379627</v>
      </c>
      <c r="E16" s="115">
        <v>588</v>
      </c>
      <c r="F16" s="114">
        <v>504</v>
      </c>
      <c r="G16" s="114">
        <v>546</v>
      </c>
      <c r="H16" s="114">
        <v>430</v>
      </c>
      <c r="I16" s="140">
        <v>541</v>
      </c>
      <c r="J16" s="115">
        <v>47</v>
      </c>
      <c r="K16" s="116">
        <v>8.6876155268022188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2.3424512619011635</v>
      </c>
      <c r="E18" s="115">
        <v>155</v>
      </c>
      <c r="F18" s="114">
        <v>94</v>
      </c>
      <c r="G18" s="114">
        <v>209</v>
      </c>
      <c r="H18" s="114">
        <v>131</v>
      </c>
      <c r="I18" s="140">
        <v>240</v>
      </c>
      <c r="J18" s="115">
        <v>-85</v>
      </c>
      <c r="K18" s="116">
        <v>-35.416666666666664</v>
      </c>
    </row>
    <row r="19" spans="1:11" ht="14.1" customHeight="1" x14ac:dyDescent="0.2">
      <c r="A19" s="306" t="s">
        <v>235</v>
      </c>
      <c r="B19" s="307" t="s">
        <v>236</v>
      </c>
      <c r="C19" s="308"/>
      <c r="D19" s="113">
        <v>1.8135106543750945</v>
      </c>
      <c r="E19" s="115">
        <v>120</v>
      </c>
      <c r="F19" s="114">
        <v>53</v>
      </c>
      <c r="G19" s="114">
        <v>120</v>
      </c>
      <c r="H19" s="114">
        <v>88</v>
      </c>
      <c r="I19" s="140">
        <v>128</v>
      </c>
      <c r="J19" s="115">
        <v>-8</v>
      </c>
      <c r="K19" s="116">
        <v>-6.25</v>
      </c>
    </row>
    <row r="20" spans="1:11" ht="14.1" customHeight="1" x14ac:dyDescent="0.2">
      <c r="A20" s="306">
        <v>12</v>
      </c>
      <c r="B20" s="307" t="s">
        <v>237</v>
      </c>
      <c r="C20" s="308"/>
      <c r="D20" s="113">
        <v>1.4356959347136165</v>
      </c>
      <c r="E20" s="115">
        <v>95</v>
      </c>
      <c r="F20" s="114">
        <v>22</v>
      </c>
      <c r="G20" s="114">
        <v>82</v>
      </c>
      <c r="H20" s="114">
        <v>111</v>
      </c>
      <c r="I20" s="140">
        <v>92</v>
      </c>
      <c r="J20" s="115">
        <v>3</v>
      </c>
      <c r="K20" s="116">
        <v>3.2608695652173911</v>
      </c>
    </row>
    <row r="21" spans="1:11" ht="14.1" customHeight="1" x14ac:dyDescent="0.2">
      <c r="A21" s="306">
        <v>21</v>
      </c>
      <c r="B21" s="307" t="s">
        <v>238</v>
      </c>
      <c r="C21" s="308"/>
      <c r="D21" s="113">
        <v>0.64984131781774213</v>
      </c>
      <c r="E21" s="115">
        <v>43</v>
      </c>
      <c r="F21" s="114">
        <v>43</v>
      </c>
      <c r="G21" s="114">
        <v>71</v>
      </c>
      <c r="H21" s="114">
        <v>36</v>
      </c>
      <c r="I21" s="140">
        <v>45</v>
      </c>
      <c r="J21" s="115">
        <v>-2</v>
      </c>
      <c r="K21" s="116">
        <v>-4.4444444444444446</v>
      </c>
    </row>
    <row r="22" spans="1:11" ht="14.1" customHeight="1" x14ac:dyDescent="0.2">
      <c r="A22" s="306">
        <v>22</v>
      </c>
      <c r="B22" s="307" t="s">
        <v>239</v>
      </c>
      <c r="C22" s="308"/>
      <c r="D22" s="113">
        <v>1.3147952244219434</v>
      </c>
      <c r="E22" s="115">
        <v>87</v>
      </c>
      <c r="F22" s="114">
        <v>80</v>
      </c>
      <c r="G22" s="114">
        <v>147</v>
      </c>
      <c r="H22" s="114">
        <v>92</v>
      </c>
      <c r="I22" s="140">
        <v>106</v>
      </c>
      <c r="J22" s="115">
        <v>-19</v>
      </c>
      <c r="K22" s="116">
        <v>-17.924528301886792</v>
      </c>
    </row>
    <row r="23" spans="1:11" ht="14.1" customHeight="1" x14ac:dyDescent="0.2">
      <c r="A23" s="306">
        <v>23</v>
      </c>
      <c r="B23" s="307" t="s">
        <v>240</v>
      </c>
      <c r="C23" s="308"/>
      <c r="D23" s="113">
        <v>1.1787819253438114</v>
      </c>
      <c r="E23" s="115">
        <v>78</v>
      </c>
      <c r="F23" s="114">
        <v>102</v>
      </c>
      <c r="G23" s="114">
        <v>120</v>
      </c>
      <c r="H23" s="114">
        <v>56</v>
      </c>
      <c r="I23" s="140">
        <v>121</v>
      </c>
      <c r="J23" s="115">
        <v>-43</v>
      </c>
      <c r="K23" s="116">
        <v>-35.537190082644628</v>
      </c>
    </row>
    <row r="24" spans="1:11" ht="14.1" customHeight="1" x14ac:dyDescent="0.2">
      <c r="A24" s="306">
        <v>24</v>
      </c>
      <c r="B24" s="307" t="s">
        <v>241</v>
      </c>
      <c r="C24" s="308"/>
      <c r="D24" s="113">
        <v>5.6218830285627925</v>
      </c>
      <c r="E24" s="115">
        <v>372</v>
      </c>
      <c r="F24" s="114">
        <v>164</v>
      </c>
      <c r="G24" s="114">
        <v>361</v>
      </c>
      <c r="H24" s="114">
        <v>222</v>
      </c>
      <c r="I24" s="140">
        <v>386</v>
      </c>
      <c r="J24" s="115">
        <v>-14</v>
      </c>
      <c r="K24" s="116">
        <v>-3.6269430051813472</v>
      </c>
    </row>
    <row r="25" spans="1:11" ht="14.1" customHeight="1" x14ac:dyDescent="0.2">
      <c r="A25" s="306">
        <v>25</v>
      </c>
      <c r="B25" s="307" t="s">
        <v>242</v>
      </c>
      <c r="C25" s="308"/>
      <c r="D25" s="113">
        <v>7.7678706362399881</v>
      </c>
      <c r="E25" s="115">
        <v>514</v>
      </c>
      <c r="F25" s="114">
        <v>241</v>
      </c>
      <c r="G25" s="114">
        <v>429</v>
      </c>
      <c r="H25" s="114">
        <v>310</v>
      </c>
      <c r="I25" s="140">
        <v>423</v>
      </c>
      <c r="J25" s="115">
        <v>91</v>
      </c>
      <c r="K25" s="116">
        <v>21.513002364066192</v>
      </c>
    </row>
    <row r="26" spans="1:11" ht="14.1" customHeight="1" x14ac:dyDescent="0.2">
      <c r="A26" s="306">
        <v>26</v>
      </c>
      <c r="B26" s="307" t="s">
        <v>243</v>
      </c>
      <c r="C26" s="308"/>
      <c r="D26" s="113">
        <v>3.1434184675834969</v>
      </c>
      <c r="E26" s="115">
        <v>208</v>
      </c>
      <c r="F26" s="114">
        <v>125</v>
      </c>
      <c r="G26" s="114">
        <v>257</v>
      </c>
      <c r="H26" s="114">
        <v>145</v>
      </c>
      <c r="I26" s="140">
        <v>225</v>
      </c>
      <c r="J26" s="115">
        <v>-17</v>
      </c>
      <c r="K26" s="116">
        <v>-7.5555555555555554</v>
      </c>
    </row>
    <row r="27" spans="1:11" ht="14.1" customHeight="1" x14ac:dyDescent="0.2">
      <c r="A27" s="306">
        <v>27</v>
      </c>
      <c r="B27" s="307" t="s">
        <v>244</v>
      </c>
      <c r="C27" s="308"/>
      <c r="D27" s="113">
        <v>2.0250868973855223</v>
      </c>
      <c r="E27" s="115">
        <v>134</v>
      </c>
      <c r="F27" s="114">
        <v>100</v>
      </c>
      <c r="G27" s="114">
        <v>146</v>
      </c>
      <c r="H27" s="114">
        <v>94</v>
      </c>
      <c r="I27" s="140">
        <v>184</v>
      </c>
      <c r="J27" s="115">
        <v>-50</v>
      </c>
      <c r="K27" s="116">
        <v>-27.173913043478262</v>
      </c>
    </row>
    <row r="28" spans="1:11" ht="14.1" customHeight="1" x14ac:dyDescent="0.2">
      <c r="A28" s="306">
        <v>28</v>
      </c>
      <c r="B28" s="307" t="s">
        <v>245</v>
      </c>
      <c r="C28" s="308"/>
      <c r="D28" s="113">
        <v>0.66495390660420128</v>
      </c>
      <c r="E28" s="115">
        <v>44</v>
      </c>
      <c r="F28" s="114">
        <v>27</v>
      </c>
      <c r="G28" s="114">
        <v>56</v>
      </c>
      <c r="H28" s="114">
        <v>32</v>
      </c>
      <c r="I28" s="140">
        <v>54</v>
      </c>
      <c r="J28" s="115">
        <v>-10</v>
      </c>
      <c r="K28" s="116">
        <v>-18.518518518518519</v>
      </c>
    </row>
    <row r="29" spans="1:11" ht="14.1" customHeight="1" x14ac:dyDescent="0.2">
      <c r="A29" s="306">
        <v>29</v>
      </c>
      <c r="B29" s="307" t="s">
        <v>246</v>
      </c>
      <c r="C29" s="308"/>
      <c r="D29" s="113">
        <v>2.7504911591355601</v>
      </c>
      <c r="E29" s="115">
        <v>182</v>
      </c>
      <c r="F29" s="114">
        <v>153</v>
      </c>
      <c r="G29" s="114">
        <v>280</v>
      </c>
      <c r="H29" s="114">
        <v>216</v>
      </c>
      <c r="I29" s="140">
        <v>191</v>
      </c>
      <c r="J29" s="115">
        <v>-9</v>
      </c>
      <c r="K29" s="116">
        <v>-4.7120418848167542</v>
      </c>
    </row>
    <row r="30" spans="1:11" ht="14.1" customHeight="1" x14ac:dyDescent="0.2">
      <c r="A30" s="306" t="s">
        <v>247</v>
      </c>
      <c r="B30" s="307" t="s">
        <v>248</v>
      </c>
      <c r="C30" s="308"/>
      <c r="D30" s="113" t="s">
        <v>513</v>
      </c>
      <c r="E30" s="115" t="s">
        <v>513</v>
      </c>
      <c r="F30" s="114" t="s">
        <v>513</v>
      </c>
      <c r="G30" s="114">
        <v>124</v>
      </c>
      <c r="H30" s="114" t="s">
        <v>513</v>
      </c>
      <c r="I30" s="140" t="s">
        <v>513</v>
      </c>
      <c r="J30" s="115" t="s">
        <v>513</v>
      </c>
      <c r="K30" s="116" t="s">
        <v>513</v>
      </c>
    </row>
    <row r="31" spans="1:11" ht="14.1" customHeight="1" x14ac:dyDescent="0.2">
      <c r="A31" s="306" t="s">
        <v>249</v>
      </c>
      <c r="B31" s="307" t="s">
        <v>250</v>
      </c>
      <c r="C31" s="308"/>
      <c r="D31" s="113">
        <v>1.7379477104427989</v>
      </c>
      <c r="E31" s="115">
        <v>115</v>
      </c>
      <c r="F31" s="114">
        <v>95</v>
      </c>
      <c r="G31" s="114">
        <v>150</v>
      </c>
      <c r="H31" s="114">
        <v>163</v>
      </c>
      <c r="I31" s="140">
        <v>128</v>
      </c>
      <c r="J31" s="115">
        <v>-13</v>
      </c>
      <c r="K31" s="116">
        <v>-10.15625</v>
      </c>
    </row>
    <row r="32" spans="1:11" ht="14.1" customHeight="1" x14ac:dyDescent="0.2">
      <c r="A32" s="306">
        <v>31</v>
      </c>
      <c r="B32" s="307" t="s">
        <v>251</v>
      </c>
      <c r="C32" s="308"/>
      <c r="D32" s="113">
        <v>0.46849025238023273</v>
      </c>
      <c r="E32" s="115">
        <v>31</v>
      </c>
      <c r="F32" s="114">
        <v>26</v>
      </c>
      <c r="G32" s="114">
        <v>32</v>
      </c>
      <c r="H32" s="114">
        <v>38</v>
      </c>
      <c r="I32" s="140">
        <v>28</v>
      </c>
      <c r="J32" s="115">
        <v>3</v>
      </c>
      <c r="K32" s="116">
        <v>10.714285714285714</v>
      </c>
    </row>
    <row r="33" spans="1:11" ht="14.1" customHeight="1" x14ac:dyDescent="0.2">
      <c r="A33" s="306">
        <v>32</v>
      </c>
      <c r="B33" s="307" t="s">
        <v>252</v>
      </c>
      <c r="C33" s="308"/>
      <c r="D33" s="113">
        <v>3.1283058787970379</v>
      </c>
      <c r="E33" s="115">
        <v>207</v>
      </c>
      <c r="F33" s="114">
        <v>94</v>
      </c>
      <c r="G33" s="114">
        <v>323</v>
      </c>
      <c r="H33" s="114">
        <v>281</v>
      </c>
      <c r="I33" s="140">
        <v>248</v>
      </c>
      <c r="J33" s="115">
        <v>-41</v>
      </c>
      <c r="K33" s="116">
        <v>-16.532258064516128</v>
      </c>
    </row>
    <row r="34" spans="1:11" ht="14.1" customHeight="1" x14ac:dyDescent="0.2">
      <c r="A34" s="306">
        <v>33</v>
      </c>
      <c r="B34" s="307" t="s">
        <v>253</v>
      </c>
      <c r="C34" s="308"/>
      <c r="D34" s="113">
        <v>2.0250868973855223</v>
      </c>
      <c r="E34" s="115">
        <v>134</v>
      </c>
      <c r="F34" s="114">
        <v>60</v>
      </c>
      <c r="G34" s="114">
        <v>170</v>
      </c>
      <c r="H34" s="114">
        <v>115</v>
      </c>
      <c r="I34" s="140">
        <v>142</v>
      </c>
      <c r="J34" s="115">
        <v>-8</v>
      </c>
      <c r="K34" s="116">
        <v>-5.6338028169014081</v>
      </c>
    </row>
    <row r="35" spans="1:11" ht="14.1" customHeight="1" x14ac:dyDescent="0.2">
      <c r="A35" s="306">
        <v>34</v>
      </c>
      <c r="B35" s="307" t="s">
        <v>254</v>
      </c>
      <c r="C35" s="308"/>
      <c r="D35" s="113">
        <v>2.6598156264168051</v>
      </c>
      <c r="E35" s="115">
        <v>176</v>
      </c>
      <c r="F35" s="114">
        <v>139</v>
      </c>
      <c r="G35" s="114">
        <v>207</v>
      </c>
      <c r="H35" s="114">
        <v>192</v>
      </c>
      <c r="I35" s="140">
        <v>154</v>
      </c>
      <c r="J35" s="115">
        <v>22</v>
      </c>
      <c r="K35" s="116">
        <v>14.285714285714286</v>
      </c>
    </row>
    <row r="36" spans="1:11" ht="14.1" customHeight="1" x14ac:dyDescent="0.2">
      <c r="A36" s="306">
        <v>41</v>
      </c>
      <c r="B36" s="307" t="s">
        <v>255</v>
      </c>
      <c r="C36" s="308"/>
      <c r="D36" s="113">
        <v>1.390358168354239</v>
      </c>
      <c r="E36" s="115">
        <v>92</v>
      </c>
      <c r="F36" s="114">
        <v>54</v>
      </c>
      <c r="G36" s="114">
        <v>85</v>
      </c>
      <c r="H36" s="114">
        <v>51</v>
      </c>
      <c r="I36" s="140">
        <v>74</v>
      </c>
      <c r="J36" s="115">
        <v>18</v>
      </c>
      <c r="K36" s="116">
        <v>24.324324324324323</v>
      </c>
    </row>
    <row r="37" spans="1:11" ht="14.1" customHeight="1" x14ac:dyDescent="0.2">
      <c r="A37" s="306">
        <v>42</v>
      </c>
      <c r="B37" s="307" t="s">
        <v>256</v>
      </c>
      <c r="C37" s="308"/>
      <c r="D37" s="113" t="s">
        <v>513</v>
      </c>
      <c r="E37" s="115" t="s">
        <v>513</v>
      </c>
      <c r="F37" s="114">
        <v>19</v>
      </c>
      <c r="G37" s="114">
        <v>60</v>
      </c>
      <c r="H37" s="114">
        <v>26</v>
      </c>
      <c r="I37" s="140">
        <v>21</v>
      </c>
      <c r="J37" s="115" t="s">
        <v>513</v>
      </c>
      <c r="K37" s="116" t="s">
        <v>513</v>
      </c>
    </row>
    <row r="38" spans="1:11" ht="14.1" customHeight="1" x14ac:dyDescent="0.2">
      <c r="A38" s="306">
        <v>43</v>
      </c>
      <c r="B38" s="307" t="s">
        <v>257</v>
      </c>
      <c r="C38" s="308"/>
      <c r="D38" s="113">
        <v>0.69517908417711949</v>
      </c>
      <c r="E38" s="115">
        <v>46</v>
      </c>
      <c r="F38" s="114">
        <v>32</v>
      </c>
      <c r="G38" s="114">
        <v>55</v>
      </c>
      <c r="H38" s="114">
        <v>32</v>
      </c>
      <c r="I38" s="140">
        <v>44</v>
      </c>
      <c r="J38" s="115">
        <v>2</v>
      </c>
      <c r="K38" s="116">
        <v>4.5454545454545459</v>
      </c>
    </row>
    <row r="39" spans="1:11" ht="14.1" customHeight="1" x14ac:dyDescent="0.2">
      <c r="A39" s="306">
        <v>51</v>
      </c>
      <c r="B39" s="307" t="s">
        <v>258</v>
      </c>
      <c r="C39" s="308"/>
      <c r="D39" s="113">
        <v>6.060148103370107</v>
      </c>
      <c r="E39" s="115">
        <v>401</v>
      </c>
      <c r="F39" s="114">
        <v>343</v>
      </c>
      <c r="G39" s="114">
        <v>577</v>
      </c>
      <c r="H39" s="114">
        <v>399</v>
      </c>
      <c r="I39" s="140">
        <v>473</v>
      </c>
      <c r="J39" s="115">
        <v>-72</v>
      </c>
      <c r="K39" s="116">
        <v>-15.221987315010571</v>
      </c>
    </row>
    <row r="40" spans="1:11" ht="14.1" customHeight="1" x14ac:dyDescent="0.2">
      <c r="A40" s="306" t="s">
        <v>259</v>
      </c>
      <c r="B40" s="307" t="s">
        <v>260</v>
      </c>
      <c r="C40" s="308"/>
      <c r="D40" s="113">
        <v>5.1382801873961013</v>
      </c>
      <c r="E40" s="115">
        <v>340</v>
      </c>
      <c r="F40" s="114">
        <v>308</v>
      </c>
      <c r="G40" s="114">
        <v>501</v>
      </c>
      <c r="H40" s="114">
        <v>353</v>
      </c>
      <c r="I40" s="140">
        <v>433</v>
      </c>
      <c r="J40" s="115">
        <v>-93</v>
      </c>
      <c r="K40" s="116">
        <v>-21.478060046189377</v>
      </c>
    </row>
    <row r="41" spans="1:11" ht="14.1" customHeight="1" x14ac:dyDescent="0.2">
      <c r="A41" s="306"/>
      <c r="B41" s="307" t="s">
        <v>261</v>
      </c>
      <c r="C41" s="308"/>
      <c r="D41" s="113">
        <v>4.3675381592866858</v>
      </c>
      <c r="E41" s="115">
        <v>289</v>
      </c>
      <c r="F41" s="114">
        <v>233</v>
      </c>
      <c r="G41" s="114">
        <v>405</v>
      </c>
      <c r="H41" s="114">
        <v>293</v>
      </c>
      <c r="I41" s="140">
        <v>332</v>
      </c>
      <c r="J41" s="115">
        <v>-43</v>
      </c>
      <c r="K41" s="116">
        <v>-12.951807228915662</v>
      </c>
    </row>
    <row r="42" spans="1:11" ht="14.1" customHeight="1" x14ac:dyDescent="0.2">
      <c r="A42" s="306">
        <v>52</v>
      </c>
      <c r="B42" s="307" t="s">
        <v>262</v>
      </c>
      <c r="C42" s="308"/>
      <c r="D42" s="113">
        <v>5.9996977482242704</v>
      </c>
      <c r="E42" s="115">
        <v>397</v>
      </c>
      <c r="F42" s="114">
        <v>229</v>
      </c>
      <c r="G42" s="114">
        <v>376</v>
      </c>
      <c r="H42" s="114">
        <v>394</v>
      </c>
      <c r="I42" s="140">
        <v>525</v>
      </c>
      <c r="J42" s="115">
        <v>-128</v>
      </c>
      <c r="K42" s="116">
        <v>-24.38095238095238</v>
      </c>
    </row>
    <row r="43" spans="1:11" ht="14.1" customHeight="1" x14ac:dyDescent="0.2">
      <c r="A43" s="306" t="s">
        <v>263</v>
      </c>
      <c r="B43" s="307" t="s">
        <v>264</v>
      </c>
      <c r="C43" s="308"/>
      <c r="D43" s="113">
        <v>4.7453528789481636</v>
      </c>
      <c r="E43" s="115">
        <v>314</v>
      </c>
      <c r="F43" s="114">
        <v>208</v>
      </c>
      <c r="G43" s="114">
        <v>307</v>
      </c>
      <c r="H43" s="114">
        <v>327</v>
      </c>
      <c r="I43" s="140">
        <v>403</v>
      </c>
      <c r="J43" s="115">
        <v>-89</v>
      </c>
      <c r="K43" s="116">
        <v>-22.084367245657567</v>
      </c>
    </row>
    <row r="44" spans="1:11" ht="14.1" customHeight="1" x14ac:dyDescent="0.2">
      <c r="A44" s="306">
        <v>53</v>
      </c>
      <c r="B44" s="307" t="s">
        <v>265</v>
      </c>
      <c r="C44" s="308"/>
      <c r="D44" s="113">
        <v>0.60450355145836476</v>
      </c>
      <c r="E44" s="115">
        <v>40</v>
      </c>
      <c r="F44" s="114">
        <v>39</v>
      </c>
      <c r="G44" s="114">
        <v>63</v>
      </c>
      <c r="H44" s="114">
        <v>44</v>
      </c>
      <c r="I44" s="140">
        <v>66</v>
      </c>
      <c r="J44" s="115">
        <v>-26</v>
      </c>
      <c r="K44" s="116">
        <v>-39.393939393939391</v>
      </c>
    </row>
    <row r="45" spans="1:11" ht="14.1" customHeight="1" x14ac:dyDescent="0.2">
      <c r="A45" s="306" t="s">
        <v>266</v>
      </c>
      <c r="B45" s="307" t="s">
        <v>267</v>
      </c>
      <c r="C45" s="308"/>
      <c r="D45" s="113">
        <v>0.58939096267190572</v>
      </c>
      <c r="E45" s="115">
        <v>39</v>
      </c>
      <c r="F45" s="114">
        <v>35</v>
      </c>
      <c r="G45" s="114">
        <v>61</v>
      </c>
      <c r="H45" s="114">
        <v>43</v>
      </c>
      <c r="I45" s="140">
        <v>62</v>
      </c>
      <c r="J45" s="115">
        <v>-23</v>
      </c>
      <c r="K45" s="116">
        <v>-37.096774193548384</v>
      </c>
    </row>
    <row r="46" spans="1:11" ht="14.1" customHeight="1" x14ac:dyDescent="0.2">
      <c r="A46" s="306">
        <v>54</v>
      </c>
      <c r="B46" s="307" t="s">
        <v>268</v>
      </c>
      <c r="C46" s="308"/>
      <c r="D46" s="113">
        <v>2.9167296357866102</v>
      </c>
      <c r="E46" s="115">
        <v>193</v>
      </c>
      <c r="F46" s="114">
        <v>137</v>
      </c>
      <c r="G46" s="114">
        <v>147</v>
      </c>
      <c r="H46" s="114">
        <v>117</v>
      </c>
      <c r="I46" s="140">
        <v>145</v>
      </c>
      <c r="J46" s="115">
        <v>48</v>
      </c>
      <c r="K46" s="116">
        <v>33.103448275862071</v>
      </c>
    </row>
    <row r="47" spans="1:11" ht="14.1" customHeight="1" x14ac:dyDescent="0.2">
      <c r="A47" s="306">
        <v>61</v>
      </c>
      <c r="B47" s="307" t="s">
        <v>269</v>
      </c>
      <c r="C47" s="308"/>
      <c r="D47" s="113">
        <v>2.1006498413178178</v>
      </c>
      <c r="E47" s="115">
        <v>139</v>
      </c>
      <c r="F47" s="114">
        <v>98</v>
      </c>
      <c r="G47" s="114">
        <v>163</v>
      </c>
      <c r="H47" s="114">
        <v>100</v>
      </c>
      <c r="I47" s="140">
        <v>122</v>
      </c>
      <c r="J47" s="115">
        <v>17</v>
      </c>
      <c r="K47" s="116">
        <v>13.934426229508198</v>
      </c>
    </row>
    <row r="48" spans="1:11" ht="14.1" customHeight="1" x14ac:dyDescent="0.2">
      <c r="A48" s="306">
        <v>62</v>
      </c>
      <c r="B48" s="307" t="s">
        <v>270</v>
      </c>
      <c r="C48" s="308"/>
      <c r="D48" s="113">
        <v>8.9013147952244225</v>
      </c>
      <c r="E48" s="115">
        <v>589</v>
      </c>
      <c r="F48" s="114">
        <v>507</v>
      </c>
      <c r="G48" s="114">
        <v>646</v>
      </c>
      <c r="H48" s="114">
        <v>456</v>
      </c>
      <c r="I48" s="140">
        <v>421</v>
      </c>
      <c r="J48" s="115">
        <v>168</v>
      </c>
      <c r="K48" s="116">
        <v>39.904988123515437</v>
      </c>
    </row>
    <row r="49" spans="1:11" ht="14.1" customHeight="1" x14ac:dyDescent="0.2">
      <c r="A49" s="306">
        <v>63</v>
      </c>
      <c r="B49" s="307" t="s">
        <v>271</v>
      </c>
      <c r="C49" s="308"/>
      <c r="D49" s="113">
        <v>2.1762127852501134</v>
      </c>
      <c r="E49" s="115">
        <v>144</v>
      </c>
      <c r="F49" s="114">
        <v>148</v>
      </c>
      <c r="G49" s="114">
        <v>206</v>
      </c>
      <c r="H49" s="114">
        <v>178</v>
      </c>
      <c r="I49" s="140">
        <v>169</v>
      </c>
      <c r="J49" s="115">
        <v>-25</v>
      </c>
      <c r="K49" s="116">
        <v>-14.792899408284024</v>
      </c>
    </row>
    <row r="50" spans="1:11" ht="14.1" customHeight="1" x14ac:dyDescent="0.2">
      <c r="A50" s="306" t="s">
        <v>272</v>
      </c>
      <c r="B50" s="307" t="s">
        <v>273</v>
      </c>
      <c r="C50" s="308"/>
      <c r="D50" s="113">
        <v>0.45337766359377363</v>
      </c>
      <c r="E50" s="115">
        <v>30</v>
      </c>
      <c r="F50" s="114">
        <v>18</v>
      </c>
      <c r="G50" s="114">
        <v>33</v>
      </c>
      <c r="H50" s="114">
        <v>22</v>
      </c>
      <c r="I50" s="140">
        <v>31</v>
      </c>
      <c r="J50" s="115">
        <v>-1</v>
      </c>
      <c r="K50" s="116">
        <v>-3.225806451612903</v>
      </c>
    </row>
    <row r="51" spans="1:11" ht="14.1" customHeight="1" x14ac:dyDescent="0.2">
      <c r="A51" s="306" t="s">
        <v>274</v>
      </c>
      <c r="B51" s="307" t="s">
        <v>275</v>
      </c>
      <c r="C51" s="308"/>
      <c r="D51" s="113">
        <v>1.5414840562188303</v>
      </c>
      <c r="E51" s="115">
        <v>102</v>
      </c>
      <c r="F51" s="114">
        <v>119</v>
      </c>
      <c r="G51" s="114">
        <v>145</v>
      </c>
      <c r="H51" s="114">
        <v>142</v>
      </c>
      <c r="I51" s="140">
        <v>111</v>
      </c>
      <c r="J51" s="115">
        <v>-9</v>
      </c>
      <c r="K51" s="116">
        <v>-8.1081081081081088</v>
      </c>
    </row>
    <row r="52" spans="1:11" ht="14.1" customHeight="1" x14ac:dyDescent="0.2">
      <c r="A52" s="306">
        <v>71</v>
      </c>
      <c r="B52" s="307" t="s">
        <v>276</v>
      </c>
      <c r="C52" s="308"/>
      <c r="D52" s="113">
        <v>7.435393682937887</v>
      </c>
      <c r="E52" s="115">
        <v>492</v>
      </c>
      <c r="F52" s="114">
        <v>324</v>
      </c>
      <c r="G52" s="114">
        <v>578</v>
      </c>
      <c r="H52" s="114">
        <v>371</v>
      </c>
      <c r="I52" s="140">
        <v>506</v>
      </c>
      <c r="J52" s="115">
        <v>-14</v>
      </c>
      <c r="K52" s="116">
        <v>-2.766798418972332</v>
      </c>
    </row>
    <row r="53" spans="1:11" ht="14.1" customHeight="1" x14ac:dyDescent="0.2">
      <c r="A53" s="306" t="s">
        <v>277</v>
      </c>
      <c r="B53" s="307" t="s">
        <v>278</v>
      </c>
      <c r="C53" s="308"/>
      <c r="D53" s="113">
        <v>2.3575638506876229</v>
      </c>
      <c r="E53" s="115">
        <v>156</v>
      </c>
      <c r="F53" s="114">
        <v>139</v>
      </c>
      <c r="G53" s="114">
        <v>195</v>
      </c>
      <c r="H53" s="114">
        <v>122</v>
      </c>
      <c r="I53" s="140">
        <v>171</v>
      </c>
      <c r="J53" s="115">
        <v>-15</v>
      </c>
      <c r="K53" s="116">
        <v>-8.7719298245614041</v>
      </c>
    </row>
    <row r="54" spans="1:11" ht="14.1" customHeight="1" x14ac:dyDescent="0.2">
      <c r="A54" s="306" t="s">
        <v>279</v>
      </c>
      <c r="B54" s="307" t="s">
        <v>280</v>
      </c>
      <c r="C54" s="308"/>
      <c r="D54" s="113">
        <v>4.3373129817137679</v>
      </c>
      <c r="E54" s="115">
        <v>287</v>
      </c>
      <c r="F54" s="114">
        <v>167</v>
      </c>
      <c r="G54" s="114">
        <v>329</v>
      </c>
      <c r="H54" s="114">
        <v>227</v>
      </c>
      <c r="I54" s="140">
        <v>296</v>
      </c>
      <c r="J54" s="115">
        <v>-9</v>
      </c>
      <c r="K54" s="116">
        <v>-3.0405405405405403</v>
      </c>
    </row>
    <row r="55" spans="1:11" ht="14.1" customHeight="1" x14ac:dyDescent="0.2">
      <c r="A55" s="306">
        <v>72</v>
      </c>
      <c r="B55" s="307" t="s">
        <v>281</v>
      </c>
      <c r="C55" s="308"/>
      <c r="D55" s="113">
        <v>1.3147952244219434</v>
      </c>
      <c r="E55" s="115">
        <v>87</v>
      </c>
      <c r="F55" s="114">
        <v>73</v>
      </c>
      <c r="G55" s="114">
        <v>128</v>
      </c>
      <c r="H55" s="114">
        <v>76</v>
      </c>
      <c r="I55" s="140">
        <v>110</v>
      </c>
      <c r="J55" s="115">
        <v>-23</v>
      </c>
      <c r="K55" s="116">
        <v>-20.90909090909091</v>
      </c>
    </row>
    <row r="56" spans="1:11" ht="14.1" customHeight="1" x14ac:dyDescent="0.2">
      <c r="A56" s="306" t="s">
        <v>282</v>
      </c>
      <c r="B56" s="307" t="s">
        <v>283</v>
      </c>
      <c r="C56" s="308"/>
      <c r="D56" s="113">
        <v>0.3627021308750189</v>
      </c>
      <c r="E56" s="115">
        <v>24</v>
      </c>
      <c r="F56" s="114">
        <v>15</v>
      </c>
      <c r="G56" s="114">
        <v>45</v>
      </c>
      <c r="H56" s="114">
        <v>19</v>
      </c>
      <c r="I56" s="140">
        <v>17</v>
      </c>
      <c r="J56" s="115">
        <v>7</v>
      </c>
      <c r="K56" s="116">
        <v>41.176470588235297</v>
      </c>
    </row>
    <row r="57" spans="1:11" ht="14.1" customHeight="1" x14ac:dyDescent="0.2">
      <c r="A57" s="306" t="s">
        <v>284</v>
      </c>
      <c r="B57" s="307" t="s">
        <v>285</v>
      </c>
      <c r="C57" s="308"/>
      <c r="D57" s="113">
        <v>0.81607979446879253</v>
      </c>
      <c r="E57" s="115">
        <v>54</v>
      </c>
      <c r="F57" s="114">
        <v>42</v>
      </c>
      <c r="G57" s="114">
        <v>54</v>
      </c>
      <c r="H57" s="114">
        <v>47</v>
      </c>
      <c r="I57" s="140">
        <v>66</v>
      </c>
      <c r="J57" s="115">
        <v>-12</v>
      </c>
      <c r="K57" s="116">
        <v>-18.181818181818183</v>
      </c>
    </row>
    <row r="58" spans="1:11" ht="14.1" customHeight="1" x14ac:dyDescent="0.2">
      <c r="A58" s="306">
        <v>73</v>
      </c>
      <c r="B58" s="307" t="s">
        <v>286</v>
      </c>
      <c r="C58" s="308"/>
      <c r="D58" s="113">
        <v>1.6170470001511259</v>
      </c>
      <c r="E58" s="115">
        <v>107</v>
      </c>
      <c r="F58" s="114">
        <v>65</v>
      </c>
      <c r="G58" s="114">
        <v>133</v>
      </c>
      <c r="H58" s="114">
        <v>63</v>
      </c>
      <c r="I58" s="140">
        <v>88</v>
      </c>
      <c r="J58" s="115">
        <v>19</v>
      </c>
      <c r="K58" s="116">
        <v>21.59090909090909</v>
      </c>
    </row>
    <row r="59" spans="1:11" ht="14.1" customHeight="1" x14ac:dyDescent="0.2">
      <c r="A59" s="306" t="s">
        <v>287</v>
      </c>
      <c r="B59" s="307" t="s">
        <v>288</v>
      </c>
      <c r="C59" s="308"/>
      <c r="D59" s="113">
        <v>1.37524557956778</v>
      </c>
      <c r="E59" s="115">
        <v>91</v>
      </c>
      <c r="F59" s="114">
        <v>59</v>
      </c>
      <c r="G59" s="114">
        <v>115</v>
      </c>
      <c r="H59" s="114">
        <v>59</v>
      </c>
      <c r="I59" s="140">
        <v>68</v>
      </c>
      <c r="J59" s="115">
        <v>23</v>
      </c>
      <c r="K59" s="116">
        <v>33.823529411764703</v>
      </c>
    </row>
    <row r="60" spans="1:11" ht="14.1" customHeight="1" x14ac:dyDescent="0.2">
      <c r="A60" s="306">
        <v>81</v>
      </c>
      <c r="B60" s="307" t="s">
        <v>289</v>
      </c>
      <c r="C60" s="308"/>
      <c r="D60" s="113">
        <v>8.9617651503702582</v>
      </c>
      <c r="E60" s="115">
        <v>593</v>
      </c>
      <c r="F60" s="114">
        <v>376</v>
      </c>
      <c r="G60" s="114">
        <v>620</v>
      </c>
      <c r="H60" s="114">
        <v>319</v>
      </c>
      <c r="I60" s="140">
        <v>425</v>
      </c>
      <c r="J60" s="115">
        <v>168</v>
      </c>
      <c r="K60" s="116">
        <v>39.529411764705884</v>
      </c>
    </row>
    <row r="61" spans="1:11" ht="14.1" customHeight="1" x14ac:dyDescent="0.2">
      <c r="A61" s="306" t="s">
        <v>290</v>
      </c>
      <c r="B61" s="307" t="s">
        <v>291</v>
      </c>
      <c r="C61" s="308"/>
      <c r="D61" s="113">
        <v>1.4205833459271573</v>
      </c>
      <c r="E61" s="115">
        <v>94</v>
      </c>
      <c r="F61" s="114">
        <v>79</v>
      </c>
      <c r="G61" s="114">
        <v>83</v>
      </c>
      <c r="H61" s="114">
        <v>64</v>
      </c>
      <c r="I61" s="140">
        <v>98</v>
      </c>
      <c r="J61" s="115">
        <v>-4</v>
      </c>
      <c r="K61" s="116">
        <v>-4.0816326530612246</v>
      </c>
    </row>
    <row r="62" spans="1:11" ht="14.1" customHeight="1" x14ac:dyDescent="0.2">
      <c r="A62" s="306" t="s">
        <v>292</v>
      </c>
      <c r="B62" s="307" t="s">
        <v>293</v>
      </c>
      <c r="C62" s="308"/>
      <c r="D62" s="113">
        <v>5.3347438416200692</v>
      </c>
      <c r="E62" s="115">
        <v>353</v>
      </c>
      <c r="F62" s="114">
        <v>160</v>
      </c>
      <c r="G62" s="114">
        <v>395</v>
      </c>
      <c r="H62" s="114">
        <v>148</v>
      </c>
      <c r="I62" s="140">
        <v>192</v>
      </c>
      <c r="J62" s="115">
        <v>161</v>
      </c>
      <c r="K62" s="116">
        <v>83.854166666666671</v>
      </c>
    </row>
    <row r="63" spans="1:11" ht="14.1" customHeight="1" x14ac:dyDescent="0.2">
      <c r="A63" s="306"/>
      <c r="B63" s="307" t="s">
        <v>294</v>
      </c>
      <c r="C63" s="308"/>
      <c r="D63" s="113">
        <v>2.5238023273386729</v>
      </c>
      <c r="E63" s="115">
        <v>167</v>
      </c>
      <c r="F63" s="114">
        <v>142</v>
      </c>
      <c r="G63" s="114">
        <v>355</v>
      </c>
      <c r="H63" s="114">
        <v>125</v>
      </c>
      <c r="I63" s="140">
        <v>170</v>
      </c>
      <c r="J63" s="115">
        <v>-3</v>
      </c>
      <c r="K63" s="116">
        <v>-1.7647058823529411</v>
      </c>
    </row>
    <row r="64" spans="1:11" ht="14.1" customHeight="1" x14ac:dyDescent="0.2">
      <c r="A64" s="306" t="s">
        <v>295</v>
      </c>
      <c r="B64" s="307" t="s">
        <v>296</v>
      </c>
      <c r="C64" s="308"/>
      <c r="D64" s="113">
        <v>0.95209309354692462</v>
      </c>
      <c r="E64" s="115">
        <v>63</v>
      </c>
      <c r="F64" s="114">
        <v>64</v>
      </c>
      <c r="G64" s="114">
        <v>34</v>
      </c>
      <c r="H64" s="114">
        <v>28</v>
      </c>
      <c r="I64" s="140">
        <v>66</v>
      </c>
      <c r="J64" s="115">
        <v>-3</v>
      </c>
      <c r="K64" s="116">
        <v>-4.5454545454545459</v>
      </c>
    </row>
    <row r="65" spans="1:11" ht="14.1" customHeight="1" x14ac:dyDescent="0.2">
      <c r="A65" s="306" t="s">
        <v>297</v>
      </c>
      <c r="B65" s="307" t="s">
        <v>298</v>
      </c>
      <c r="C65" s="308"/>
      <c r="D65" s="113">
        <v>0.58939096267190572</v>
      </c>
      <c r="E65" s="115">
        <v>39</v>
      </c>
      <c r="F65" s="114">
        <v>36</v>
      </c>
      <c r="G65" s="114">
        <v>74</v>
      </c>
      <c r="H65" s="114">
        <v>47</v>
      </c>
      <c r="I65" s="140">
        <v>44</v>
      </c>
      <c r="J65" s="115">
        <v>-5</v>
      </c>
      <c r="K65" s="116">
        <v>-11.363636363636363</v>
      </c>
    </row>
    <row r="66" spans="1:11" ht="14.1" customHeight="1" x14ac:dyDescent="0.2">
      <c r="A66" s="306">
        <v>82</v>
      </c>
      <c r="B66" s="307" t="s">
        <v>299</v>
      </c>
      <c r="C66" s="308"/>
      <c r="D66" s="113">
        <v>3.7176968414689435</v>
      </c>
      <c r="E66" s="115">
        <v>246</v>
      </c>
      <c r="F66" s="114">
        <v>221</v>
      </c>
      <c r="G66" s="114">
        <v>444</v>
      </c>
      <c r="H66" s="114">
        <v>256</v>
      </c>
      <c r="I66" s="140">
        <v>259</v>
      </c>
      <c r="J66" s="115">
        <v>-13</v>
      </c>
      <c r="K66" s="116">
        <v>-5.019305019305019</v>
      </c>
    </row>
    <row r="67" spans="1:11" ht="14.1" customHeight="1" x14ac:dyDescent="0.2">
      <c r="A67" s="306" t="s">
        <v>300</v>
      </c>
      <c r="B67" s="307" t="s">
        <v>301</v>
      </c>
      <c r="C67" s="308"/>
      <c r="D67" s="113">
        <v>2.8109415142813963</v>
      </c>
      <c r="E67" s="115">
        <v>186</v>
      </c>
      <c r="F67" s="114">
        <v>165</v>
      </c>
      <c r="G67" s="114">
        <v>321</v>
      </c>
      <c r="H67" s="114">
        <v>178</v>
      </c>
      <c r="I67" s="140">
        <v>192</v>
      </c>
      <c r="J67" s="115">
        <v>-6</v>
      </c>
      <c r="K67" s="116">
        <v>-3.125</v>
      </c>
    </row>
    <row r="68" spans="1:11" ht="14.1" customHeight="1" x14ac:dyDescent="0.2">
      <c r="A68" s="306" t="s">
        <v>302</v>
      </c>
      <c r="B68" s="307" t="s">
        <v>303</v>
      </c>
      <c r="C68" s="308"/>
      <c r="D68" s="113">
        <v>0.48360284116669183</v>
      </c>
      <c r="E68" s="115">
        <v>32</v>
      </c>
      <c r="F68" s="114">
        <v>34</v>
      </c>
      <c r="G68" s="114">
        <v>57</v>
      </c>
      <c r="H68" s="114">
        <v>24</v>
      </c>
      <c r="I68" s="140">
        <v>37</v>
      </c>
      <c r="J68" s="115">
        <v>-5</v>
      </c>
      <c r="K68" s="116">
        <v>-13.513513513513514</v>
      </c>
    </row>
    <row r="69" spans="1:11" ht="14.1" customHeight="1" x14ac:dyDescent="0.2">
      <c r="A69" s="306">
        <v>83</v>
      </c>
      <c r="B69" s="307" t="s">
        <v>304</v>
      </c>
      <c r="C69" s="308"/>
      <c r="D69" s="113">
        <v>4.3222003929273081</v>
      </c>
      <c r="E69" s="115">
        <v>286</v>
      </c>
      <c r="F69" s="114">
        <v>196</v>
      </c>
      <c r="G69" s="114">
        <v>426</v>
      </c>
      <c r="H69" s="114">
        <v>203</v>
      </c>
      <c r="I69" s="140">
        <v>277</v>
      </c>
      <c r="J69" s="115">
        <v>9</v>
      </c>
      <c r="K69" s="116">
        <v>3.2490974729241877</v>
      </c>
    </row>
    <row r="70" spans="1:11" ht="14.1" customHeight="1" x14ac:dyDescent="0.2">
      <c r="A70" s="306" t="s">
        <v>305</v>
      </c>
      <c r="B70" s="307" t="s">
        <v>306</v>
      </c>
      <c r="C70" s="308"/>
      <c r="D70" s="113">
        <v>3.6874716638960252</v>
      </c>
      <c r="E70" s="115">
        <v>244</v>
      </c>
      <c r="F70" s="114">
        <v>164</v>
      </c>
      <c r="G70" s="114">
        <v>372</v>
      </c>
      <c r="H70" s="114">
        <v>155</v>
      </c>
      <c r="I70" s="140">
        <v>228</v>
      </c>
      <c r="J70" s="115">
        <v>16</v>
      </c>
      <c r="K70" s="116">
        <v>7.0175438596491224</v>
      </c>
    </row>
    <row r="71" spans="1:11" ht="14.1" customHeight="1" x14ac:dyDescent="0.2">
      <c r="A71" s="306"/>
      <c r="B71" s="307" t="s">
        <v>307</v>
      </c>
      <c r="C71" s="308"/>
      <c r="D71" s="113">
        <v>2.4331267946199184</v>
      </c>
      <c r="E71" s="115">
        <v>161</v>
      </c>
      <c r="F71" s="114">
        <v>98</v>
      </c>
      <c r="G71" s="114">
        <v>277</v>
      </c>
      <c r="H71" s="114">
        <v>97</v>
      </c>
      <c r="I71" s="140">
        <v>173</v>
      </c>
      <c r="J71" s="115">
        <v>-12</v>
      </c>
      <c r="K71" s="116">
        <v>-6.9364161849710984</v>
      </c>
    </row>
    <row r="72" spans="1:11" ht="14.1" customHeight="1" x14ac:dyDescent="0.2">
      <c r="A72" s="306">
        <v>84</v>
      </c>
      <c r="B72" s="307" t="s">
        <v>308</v>
      </c>
      <c r="C72" s="308"/>
      <c r="D72" s="113">
        <v>2.7353785703491007</v>
      </c>
      <c r="E72" s="115">
        <v>181</v>
      </c>
      <c r="F72" s="114">
        <v>199</v>
      </c>
      <c r="G72" s="114">
        <v>219</v>
      </c>
      <c r="H72" s="114">
        <v>154</v>
      </c>
      <c r="I72" s="140">
        <v>150</v>
      </c>
      <c r="J72" s="115">
        <v>31</v>
      </c>
      <c r="K72" s="116">
        <v>20.666666666666668</v>
      </c>
    </row>
    <row r="73" spans="1:11" ht="14.1" customHeight="1" x14ac:dyDescent="0.2">
      <c r="A73" s="306" t="s">
        <v>309</v>
      </c>
      <c r="B73" s="307" t="s">
        <v>310</v>
      </c>
      <c r="C73" s="308"/>
      <c r="D73" s="113">
        <v>0.57427837388544656</v>
      </c>
      <c r="E73" s="115">
        <v>38</v>
      </c>
      <c r="F73" s="114">
        <v>36</v>
      </c>
      <c r="G73" s="114">
        <v>79</v>
      </c>
      <c r="H73" s="114">
        <v>27</v>
      </c>
      <c r="I73" s="140">
        <v>37</v>
      </c>
      <c r="J73" s="115">
        <v>1</v>
      </c>
      <c r="K73" s="116">
        <v>2.7027027027027026</v>
      </c>
    </row>
    <row r="74" spans="1:11" ht="14.1" customHeight="1" x14ac:dyDescent="0.2">
      <c r="A74" s="306" t="s">
        <v>311</v>
      </c>
      <c r="B74" s="307" t="s">
        <v>312</v>
      </c>
      <c r="C74" s="308"/>
      <c r="D74" s="113">
        <v>0.18135106543750945</v>
      </c>
      <c r="E74" s="115">
        <v>12</v>
      </c>
      <c r="F74" s="114">
        <v>16</v>
      </c>
      <c r="G74" s="114">
        <v>14</v>
      </c>
      <c r="H74" s="114">
        <v>11</v>
      </c>
      <c r="I74" s="140">
        <v>15</v>
      </c>
      <c r="J74" s="115">
        <v>-3</v>
      </c>
      <c r="K74" s="116">
        <v>-20</v>
      </c>
    </row>
    <row r="75" spans="1:11" ht="14.1" customHeight="1" x14ac:dyDescent="0.2">
      <c r="A75" s="306" t="s">
        <v>313</v>
      </c>
      <c r="B75" s="307" t="s">
        <v>314</v>
      </c>
      <c r="C75" s="308"/>
      <c r="D75" s="113">
        <v>1.4508085235000756</v>
      </c>
      <c r="E75" s="115">
        <v>96</v>
      </c>
      <c r="F75" s="114">
        <v>134</v>
      </c>
      <c r="G75" s="114">
        <v>93</v>
      </c>
      <c r="H75" s="114">
        <v>91</v>
      </c>
      <c r="I75" s="140">
        <v>84</v>
      </c>
      <c r="J75" s="115">
        <v>12</v>
      </c>
      <c r="K75" s="116">
        <v>14.285714285714286</v>
      </c>
    </row>
    <row r="76" spans="1:11" ht="14.1" customHeight="1" x14ac:dyDescent="0.2">
      <c r="A76" s="306">
        <v>91</v>
      </c>
      <c r="B76" s="307" t="s">
        <v>315</v>
      </c>
      <c r="C76" s="308"/>
      <c r="D76" s="113" t="s">
        <v>513</v>
      </c>
      <c r="E76" s="115" t="s">
        <v>513</v>
      </c>
      <c r="F76" s="114">
        <v>7</v>
      </c>
      <c r="G76" s="114">
        <v>5</v>
      </c>
      <c r="H76" s="114">
        <v>4</v>
      </c>
      <c r="I76" s="140" t="s">
        <v>513</v>
      </c>
      <c r="J76" s="115" t="s">
        <v>513</v>
      </c>
      <c r="K76" s="116" t="s">
        <v>513</v>
      </c>
    </row>
    <row r="77" spans="1:11" ht="14.1" customHeight="1" x14ac:dyDescent="0.2">
      <c r="A77" s="306">
        <v>92</v>
      </c>
      <c r="B77" s="307" t="s">
        <v>316</v>
      </c>
      <c r="C77" s="308"/>
      <c r="D77" s="113">
        <v>0.49871542995315099</v>
      </c>
      <c r="E77" s="115">
        <v>33</v>
      </c>
      <c r="F77" s="114">
        <v>26</v>
      </c>
      <c r="G77" s="114">
        <v>30</v>
      </c>
      <c r="H77" s="114">
        <v>25</v>
      </c>
      <c r="I77" s="140">
        <v>23</v>
      </c>
      <c r="J77" s="115">
        <v>10</v>
      </c>
      <c r="K77" s="116">
        <v>43.478260869565219</v>
      </c>
    </row>
    <row r="78" spans="1:11" ht="14.1" customHeight="1" x14ac:dyDescent="0.2">
      <c r="A78" s="306">
        <v>93</v>
      </c>
      <c r="B78" s="307" t="s">
        <v>317</v>
      </c>
      <c r="C78" s="308"/>
      <c r="D78" s="113">
        <v>0.43826507480731447</v>
      </c>
      <c r="E78" s="115">
        <v>29</v>
      </c>
      <c r="F78" s="114">
        <v>9</v>
      </c>
      <c r="G78" s="114">
        <v>31</v>
      </c>
      <c r="H78" s="114">
        <v>42</v>
      </c>
      <c r="I78" s="140">
        <v>25</v>
      </c>
      <c r="J78" s="115">
        <v>4</v>
      </c>
      <c r="K78" s="116">
        <v>16</v>
      </c>
    </row>
    <row r="79" spans="1:11" ht="14.1" customHeight="1" x14ac:dyDescent="0.2">
      <c r="A79" s="306">
        <v>94</v>
      </c>
      <c r="B79" s="307" t="s">
        <v>318</v>
      </c>
      <c r="C79" s="308"/>
      <c r="D79" s="113">
        <v>0.28713918694272328</v>
      </c>
      <c r="E79" s="115">
        <v>19</v>
      </c>
      <c r="F79" s="114">
        <v>24</v>
      </c>
      <c r="G79" s="114">
        <v>24</v>
      </c>
      <c r="H79" s="114">
        <v>25</v>
      </c>
      <c r="I79" s="140">
        <v>31</v>
      </c>
      <c r="J79" s="115">
        <v>-12</v>
      </c>
      <c r="K79" s="116">
        <v>-38.70967741935484</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0.40803989723439626</v>
      </c>
      <c r="E81" s="143">
        <v>27</v>
      </c>
      <c r="F81" s="144">
        <v>17</v>
      </c>
      <c r="G81" s="144">
        <v>137</v>
      </c>
      <c r="H81" s="144">
        <v>12</v>
      </c>
      <c r="I81" s="145">
        <v>17</v>
      </c>
      <c r="J81" s="143">
        <v>10</v>
      </c>
      <c r="K81" s="146">
        <v>58.823529411764703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7622</v>
      </c>
      <c r="E11" s="114">
        <v>5625</v>
      </c>
      <c r="F11" s="114">
        <v>7090</v>
      </c>
      <c r="G11" s="114">
        <v>5325</v>
      </c>
      <c r="H11" s="140">
        <v>7548</v>
      </c>
      <c r="I11" s="115">
        <v>74</v>
      </c>
      <c r="J11" s="116">
        <v>0.98039215686274506</v>
      </c>
    </row>
    <row r="12" spans="1:15" s="110" customFormat="1" ht="24.95" customHeight="1" x14ac:dyDescent="0.2">
      <c r="A12" s="193" t="s">
        <v>132</v>
      </c>
      <c r="B12" s="194" t="s">
        <v>133</v>
      </c>
      <c r="C12" s="113">
        <v>2.6764628706376281</v>
      </c>
      <c r="D12" s="115">
        <v>204</v>
      </c>
      <c r="E12" s="114">
        <v>246</v>
      </c>
      <c r="F12" s="114">
        <v>215</v>
      </c>
      <c r="G12" s="114">
        <v>157</v>
      </c>
      <c r="H12" s="140">
        <v>252</v>
      </c>
      <c r="I12" s="115">
        <v>-48</v>
      </c>
      <c r="J12" s="116">
        <v>-19.047619047619047</v>
      </c>
    </row>
    <row r="13" spans="1:15" s="110" customFormat="1" ht="24.95" customHeight="1" x14ac:dyDescent="0.2">
      <c r="A13" s="193" t="s">
        <v>134</v>
      </c>
      <c r="B13" s="199" t="s">
        <v>214</v>
      </c>
      <c r="C13" s="113">
        <v>1.1676725268958279</v>
      </c>
      <c r="D13" s="115">
        <v>89</v>
      </c>
      <c r="E13" s="114">
        <v>75</v>
      </c>
      <c r="F13" s="114">
        <v>100</v>
      </c>
      <c r="G13" s="114">
        <v>71</v>
      </c>
      <c r="H13" s="140">
        <v>82</v>
      </c>
      <c r="I13" s="115">
        <v>7</v>
      </c>
      <c r="J13" s="116">
        <v>8.536585365853659</v>
      </c>
    </row>
    <row r="14" spans="1:15" s="287" customFormat="1" ht="24.95" customHeight="1" x14ac:dyDescent="0.2">
      <c r="A14" s="193" t="s">
        <v>215</v>
      </c>
      <c r="B14" s="199" t="s">
        <v>137</v>
      </c>
      <c r="C14" s="113">
        <v>21.779060614012071</v>
      </c>
      <c r="D14" s="115">
        <v>1660</v>
      </c>
      <c r="E14" s="114">
        <v>1238</v>
      </c>
      <c r="F14" s="114">
        <v>1491</v>
      </c>
      <c r="G14" s="114">
        <v>1090</v>
      </c>
      <c r="H14" s="140">
        <v>1683</v>
      </c>
      <c r="I14" s="115">
        <v>-23</v>
      </c>
      <c r="J14" s="116">
        <v>-1.3666072489601901</v>
      </c>
      <c r="K14" s="110"/>
      <c r="L14" s="110"/>
      <c r="M14" s="110"/>
      <c r="N14" s="110"/>
      <c r="O14" s="110"/>
    </row>
    <row r="15" spans="1:15" s="110" customFormat="1" ht="24.95" customHeight="1" x14ac:dyDescent="0.2">
      <c r="A15" s="193" t="s">
        <v>216</v>
      </c>
      <c r="B15" s="199" t="s">
        <v>217</v>
      </c>
      <c r="C15" s="113">
        <v>3.9359748097612175</v>
      </c>
      <c r="D15" s="115">
        <v>300</v>
      </c>
      <c r="E15" s="114">
        <v>292</v>
      </c>
      <c r="F15" s="114">
        <v>437</v>
      </c>
      <c r="G15" s="114">
        <v>272</v>
      </c>
      <c r="H15" s="140">
        <v>321</v>
      </c>
      <c r="I15" s="115">
        <v>-21</v>
      </c>
      <c r="J15" s="116">
        <v>-6.5420560747663554</v>
      </c>
    </row>
    <row r="16" spans="1:15" s="287" customFormat="1" ht="24.95" customHeight="1" x14ac:dyDescent="0.2">
      <c r="A16" s="193" t="s">
        <v>218</v>
      </c>
      <c r="B16" s="199" t="s">
        <v>141</v>
      </c>
      <c r="C16" s="113">
        <v>12.516399895040673</v>
      </c>
      <c r="D16" s="115">
        <v>954</v>
      </c>
      <c r="E16" s="114">
        <v>520</v>
      </c>
      <c r="F16" s="114">
        <v>708</v>
      </c>
      <c r="G16" s="114">
        <v>585</v>
      </c>
      <c r="H16" s="140">
        <v>1064</v>
      </c>
      <c r="I16" s="115">
        <v>-110</v>
      </c>
      <c r="J16" s="116">
        <v>-10.338345864661655</v>
      </c>
      <c r="K16" s="110"/>
      <c r="L16" s="110"/>
      <c r="M16" s="110"/>
      <c r="N16" s="110"/>
      <c r="O16" s="110"/>
    </row>
    <row r="17" spans="1:15" s="110" customFormat="1" ht="24.95" customHeight="1" x14ac:dyDescent="0.2">
      <c r="A17" s="193" t="s">
        <v>142</v>
      </c>
      <c r="B17" s="199" t="s">
        <v>220</v>
      </c>
      <c r="C17" s="113">
        <v>5.3266859092101813</v>
      </c>
      <c r="D17" s="115">
        <v>406</v>
      </c>
      <c r="E17" s="114">
        <v>426</v>
      </c>
      <c r="F17" s="114">
        <v>346</v>
      </c>
      <c r="G17" s="114">
        <v>233</v>
      </c>
      <c r="H17" s="140">
        <v>298</v>
      </c>
      <c r="I17" s="115">
        <v>108</v>
      </c>
      <c r="J17" s="116">
        <v>36.241610738255034</v>
      </c>
    </row>
    <row r="18" spans="1:15" s="287" customFormat="1" ht="24.95" customHeight="1" x14ac:dyDescent="0.2">
      <c r="A18" s="201" t="s">
        <v>144</v>
      </c>
      <c r="B18" s="202" t="s">
        <v>145</v>
      </c>
      <c r="C18" s="113">
        <v>9.1052217265809503</v>
      </c>
      <c r="D18" s="115">
        <v>694</v>
      </c>
      <c r="E18" s="114">
        <v>485</v>
      </c>
      <c r="F18" s="114">
        <v>611</v>
      </c>
      <c r="G18" s="114">
        <v>515</v>
      </c>
      <c r="H18" s="140">
        <v>739</v>
      </c>
      <c r="I18" s="115">
        <v>-45</v>
      </c>
      <c r="J18" s="116">
        <v>-6.0893098782138022</v>
      </c>
      <c r="K18" s="110"/>
      <c r="L18" s="110"/>
      <c r="M18" s="110"/>
      <c r="N18" s="110"/>
      <c r="O18" s="110"/>
    </row>
    <row r="19" spans="1:15" s="110" customFormat="1" ht="24.95" customHeight="1" x14ac:dyDescent="0.2">
      <c r="A19" s="193" t="s">
        <v>146</v>
      </c>
      <c r="B19" s="199" t="s">
        <v>147</v>
      </c>
      <c r="C19" s="113">
        <v>14.864864864864865</v>
      </c>
      <c r="D19" s="115">
        <v>1133</v>
      </c>
      <c r="E19" s="114">
        <v>805</v>
      </c>
      <c r="F19" s="114">
        <v>885</v>
      </c>
      <c r="G19" s="114">
        <v>758</v>
      </c>
      <c r="H19" s="140">
        <v>941</v>
      </c>
      <c r="I19" s="115">
        <v>192</v>
      </c>
      <c r="J19" s="116">
        <v>20.403825717321997</v>
      </c>
    </row>
    <row r="20" spans="1:15" s="287" customFormat="1" ht="24.95" customHeight="1" x14ac:dyDescent="0.2">
      <c r="A20" s="193" t="s">
        <v>148</v>
      </c>
      <c r="B20" s="199" t="s">
        <v>149</v>
      </c>
      <c r="C20" s="113">
        <v>6.008921542902125</v>
      </c>
      <c r="D20" s="115">
        <v>458</v>
      </c>
      <c r="E20" s="114">
        <v>354</v>
      </c>
      <c r="F20" s="114">
        <v>398</v>
      </c>
      <c r="G20" s="114">
        <v>326</v>
      </c>
      <c r="H20" s="140">
        <v>512</v>
      </c>
      <c r="I20" s="115">
        <v>-54</v>
      </c>
      <c r="J20" s="116">
        <v>-10.546875</v>
      </c>
      <c r="K20" s="110"/>
      <c r="L20" s="110"/>
      <c r="M20" s="110"/>
      <c r="N20" s="110"/>
      <c r="O20" s="110"/>
    </row>
    <row r="21" spans="1:15" s="110" customFormat="1" ht="24.95" customHeight="1" x14ac:dyDescent="0.2">
      <c r="A21" s="201" t="s">
        <v>150</v>
      </c>
      <c r="B21" s="202" t="s">
        <v>151</v>
      </c>
      <c r="C21" s="113">
        <v>4.3820519548674888</v>
      </c>
      <c r="D21" s="115">
        <v>334</v>
      </c>
      <c r="E21" s="114">
        <v>269</v>
      </c>
      <c r="F21" s="114">
        <v>271</v>
      </c>
      <c r="G21" s="114">
        <v>246</v>
      </c>
      <c r="H21" s="140">
        <v>313</v>
      </c>
      <c r="I21" s="115">
        <v>21</v>
      </c>
      <c r="J21" s="116">
        <v>6.7092651757188495</v>
      </c>
    </row>
    <row r="22" spans="1:15" s="110" customFormat="1" ht="24.95" customHeight="1" x14ac:dyDescent="0.2">
      <c r="A22" s="201" t="s">
        <v>152</v>
      </c>
      <c r="B22" s="199" t="s">
        <v>153</v>
      </c>
      <c r="C22" s="113">
        <v>0.65599580162686955</v>
      </c>
      <c r="D22" s="115">
        <v>50</v>
      </c>
      <c r="E22" s="114">
        <v>44</v>
      </c>
      <c r="F22" s="114">
        <v>67</v>
      </c>
      <c r="G22" s="114">
        <v>43</v>
      </c>
      <c r="H22" s="140">
        <v>54</v>
      </c>
      <c r="I22" s="115">
        <v>-4</v>
      </c>
      <c r="J22" s="116">
        <v>-7.4074074074074074</v>
      </c>
    </row>
    <row r="23" spans="1:15" s="110" customFormat="1" ht="24.95" customHeight="1" x14ac:dyDescent="0.2">
      <c r="A23" s="193" t="s">
        <v>154</v>
      </c>
      <c r="B23" s="199" t="s">
        <v>155</v>
      </c>
      <c r="C23" s="113">
        <v>1.2595119391235896</v>
      </c>
      <c r="D23" s="115">
        <v>96</v>
      </c>
      <c r="E23" s="114">
        <v>48</v>
      </c>
      <c r="F23" s="114">
        <v>48</v>
      </c>
      <c r="G23" s="114">
        <v>53</v>
      </c>
      <c r="H23" s="140">
        <v>45</v>
      </c>
      <c r="I23" s="115">
        <v>51</v>
      </c>
      <c r="J23" s="116">
        <v>113.33333333333333</v>
      </c>
    </row>
    <row r="24" spans="1:15" s="110" customFormat="1" ht="24.95" customHeight="1" x14ac:dyDescent="0.2">
      <c r="A24" s="193" t="s">
        <v>156</v>
      </c>
      <c r="B24" s="199" t="s">
        <v>221</v>
      </c>
      <c r="C24" s="113">
        <v>4.4214117029651012</v>
      </c>
      <c r="D24" s="115">
        <v>337</v>
      </c>
      <c r="E24" s="114">
        <v>204</v>
      </c>
      <c r="F24" s="114">
        <v>291</v>
      </c>
      <c r="G24" s="114">
        <v>259</v>
      </c>
      <c r="H24" s="140">
        <v>362</v>
      </c>
      <c r="I24" s="115">
        <v>-25</v>
      </c>
      <c r="J24" s="116">
        <v>-6.9060773480662982</v>
      </c>
    </row>
    <row r="25" spans="1:15" s="110" customFormat="1" ht="24.95" customHeight="1" x14ac:dyDescent="0.2">
      <c r="A25" s="193" t="s">
        <v>222</v>
      </c>
      <c r="B25" s="204" t="s">
        <v>159</v>
      </c>
      <c r="C25" s="113">
        <v>3.949094725793755</v>
      </c>
      <c r="D25" s="115">
        <v>301</v>
      </c>
      <c r="E25" s="114">
        <v>274</v>
      </c>
      <c r="F25" s="114">
        <v>278</v>
      </c>
      <c r="G25" s="114">
        <v>207</v>
      </c>
      <c r="H25" s="140">
        <v>289</v>
      </c>
      <c r="I25" s="115">
        <v>12</v>
      </c>
      <c r="J25" s="116">
        <v>4.1522491349480966</v>
      </c>
    </row>
    <row r="26" spans="1:15" s="110" customFormat="1" ht="24.95" customHeight="1" x14ac:dyDescent="0.2">
      <c r="A26" s="201">
        <v>782.78300000000002</v>
      </c>
      <c r="B26" s="203" t="s">
        <v>160</v>
      </c>
      <c r="C26" s="113">
        <v>4.6969299396483866</v>
      </c>
      <c r="D26" s="115">
        <v>358</v>
      </c>
      <c r="E26" s="114">
        <v>301</v>
      </c>
      <c r="F26" s="114">
        <v>368</v>
      </c>
      <c r="G26" s="114">
        <v>301</v>
      </c>
      <c r="H26" s="140">
        <v>417</v>
      </c>
      <c r="I26" s="115">
        <v>-59</v>
      </c>
      <c r="J26" s="116">
        <v>-14.148681055155876</v>
      </c>
    </row>
    <row r="27" spans="1:15" s="110" customFormat="1" ht="24.95" customHeight="1" x14ac:dyDescent="0.2">
      <c r="A27" s="193" t="s">
        <v>161</v>
      </c>
      <c r="B27" s="199" t="s">
        <v>162</v>
      </c>
      <c r="C27" s="113">
        <v>2.3615848858567303</v>
      </c>
      <c r="D27" s="115">
        <v>180</v>
      </c>
      <c r="E27" s="114">
        <v>133</v>
      </c>
      <c r="F27" s="114">
        <v>221</v>
      </c>
      <c r="G27" s="114">
        <v>158</v>
      </c>
      <c r="H27" s="140">
        <v>215</v>
      </c>
      <c r="I27" s="115">
        <v>-35</v>
      </c>
      <c r="J27" s="116">
        <v>-16.279069767441861</v>
      </c>
    </row>
    <row r="28" spans="1:15" s="110" customFormat="1" ht="24.95" customHeight="1" x14ac:dyDescent="0.2">
      <c r="A28" s="193" t="s">
        <v>163</v>
      </c>
      <c r="B28" s="199" t="s">
        <v>164</v>
      </c>
      <c r="C28" s="113">
        <v>3.7916557334033061</v>
      </c>
      <c r="D28" s="115">
        <v>289</v>
      </c>
      <c r="E28" s="114">
        <v>229</v>
      </c>
      <c r="F28" s="114">
        <v>377</v>
      </c>
      <c r="G28" s="114">
        <v>265</v>
      </c>
      <c r="H28" s="140">
        <v>515</v>
      </c>
      <c r="I28" s="115">
        <v>-226</v>
      </c>
      <c r="J28" s="116">
        <v>-43.883495145631066</v>
      </c>
    </row>
    <row r="29" spans="1:15" s="110" customFormat="1" ht="24.95" customHeight="1" x14ac:dyDescent="0.2">
      <c r="A29" s="193">
        <v>86</v>
      </c>
      <c r="B29" s="199" t="s">
        <v>165</v>
      </c>
      <c r="C29" s="113">
        <v>4.841249016006298</v>
      </c>
      <c r="D29" s="115">
        <v>369</v>
      </c>
      <c r="E29" s="114">
        <v>270</v>
      </c>
      <c r="F29" s="114">
        <v>377</v>
      </c>
      <c r="G29" s="114">
        <v>247</v>
      </c>
      <c r="H29" s="140">
        <v>311</v>
      </c>
      <c r="I29" s="115">
        <v>58</v>
      </c>
      <c r="J29" s="116">
        <v>18.64951768488746</v>
      </c>
    </row>
    <row r="30" spans="1:15" s="110" customFormat="1" ht="24.95" customHeight="1" x14ac:dyDescent="0.2">
      <c r="A30" s="193">
        <v>87.88</v>
      </c>
      <c r="B30" s="204" t="s">
        <v>166</v>
      </c>
      <c r="C30" s="113">
        <v>7.2946733140907902</v>
      </c>
      <c r="D30" s="115">
        <v>556</v>
      </c>
      <c r="E30" s="114">
        <v>401</v>
      </c>
      <c r="F30" s="114">
        <v>744</v>
      </c>
      <c r="G30" s="114">
        <v>431</v>
      </c>
      <c r="H30" s="140">
        <v>503</v>
      </c>
      <c r="I30" s="115">
        <v>53</v>
      </c>
      <c r="J30" s="116">
        <v>10.536779324055667</v>
      </c>
    </row>
    <row r="31" spans="1:15" s="110" customFormat="1" ht="24.95" customHeight="1" x14ac:dyDescent="0.2">
      <c r="A31" s="193" t="s">
        <v>167</v>
      </c>
      <c r="B31" s="199" t="s">
        <v>168</v>
      </c>
      <c r="C31" s="113">
        <v>6.7305169246916821</v>
      </c>
      <c r="D31" s="115">
        <v>513</v>
      </c>
      <c r="E31" s="114">
        <v>249</v>
      </c>
      <c r="F31" s="114">
        <v>348</v>
      </c>
      <c r="G31" s="114">
        <v>198</v>
      </c>
      <c r="H31" s="140">
        <v>315</v>
      </c>
      <c r="I31" s="115">
        <v>198</v>
      </c>
      <c r="J31" s="116">
        <v>62.857142857142854</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2.6764628706376281</v>
      </c>
      <c r="D34" s="115">
        <v>204</v>
      </c>
      <c r="E34" s="114">
        <v>246</v>
      </c>
      <c r="F34" s="114">
        <v>215</v>
      </c>
      <c r="G34" s="114">
        <v>157</v>
      </c>
      <c r="H34" s="140">
        <v>252</v>
      </c>
      <c r="I34" s="115">
        <v>-48</v>
      </c>
      <c r="J34" s="116">
        <v>-19.047619047619047</v>
      </c>
    </row>
    <row r="35" spans="1:10" s="110" customFormat="1" ht="24.95" customHeight="1" x14ac:dyDescent="0.2">
      <c r="A35" s="292" t="s">
        <v>171</v>
      </c>
      <c r="B35" s="293" t="s">
        <v>172</v>
      </c>
      <c r="C35" s="113">
        <v>32.051954867488845</v>
      </c>
      <c r="D35" s="115">
        <v>2443</v>
      </c>
      <c r="E35" s="114">
        <v>1798</v>
      </c>
      <c r="F35" s="114">
        <v>2202</v>
      </c>
      <c r="G35" s="114">
        <v>1676</v>
      </c>
      <c r="H35" s="140">
        <v>2504</v>
      </c>
      <c r="I35" s="115">
        <v>-61</v>
      </c>
      <c r="J35" s="116">
        <v>-2.4361022364217253</v>
      </c>
    </row>
    <row r="36" spans="1:10" s="110" customFormat="1" ht="24.95" customHeight="1" x14ac:dyDescent="0.2">
      <c r="A36" s="294" t="s">
        <v>173</v>
      </c>
      <c r="B36" s="295" t="s">
        <v>174</v>
      </c>
      <c r="C36" s="125">
        <v>65.258462345840982</v>
      </c>
      <c r="D36" s="143">
        <v>4974</v>
      </c>
      <c r="E36" s="144">
        <v>3581</v>
      </c>
      <c r="F36" s="144">
        <v>4673</v>
      </c>
      <c r="G36" s="144">
        <v>3492</v>
      </c>
      <c r="H36" s="145">
        <v>4792</v>
      </c>
      <c r="I36" s="143">
        <v>182</v>
      </c>
      <c r="J36" s="146">
        <v>3.7979966611018363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7622</v>
      </c>
      <c r="F11" s="264">
        <v>5625</v>
      </c>
      <c r="G11" s="264">
        <v>7090</v>
      </c>
      <c r="H11" s="264">
        <v>5325</v>
      </c>
      <c r="I11" s="265">
        <v>7548</v>
      </c>
      <c r="J11" s="263">
        <v>74</v>
      </c>
      <c r="K11" s="266">
        <v>0.98039215686274506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19.889792705326688</v>
      </c>
      <c r="E13" s="115">
        <v>1516</v>
      </c>
      <c r="F13" s="114">
        <v>1293</v>
      </c>
      <c r="G13" s="114">
        <v>1447</v>
      </c>
      <c r="H13" s="114">
        <v>1124</v>
      </c>
      <c r="I13" s="140">
        <v>1462</v>
      </c>
      <c r="J13" s="115">
        <v>54</v>
      </c>
      <c r="K13" s="116">
        <v>3.6935704514363885</v>
      </c>
    </row>
    <row r="14" spans="1:17" ht="15.95" customHeight="1" x14ac:dyDescent="0.2">
      <c r="A14" s="306" t="s">
        <v>230</v>
      </c>
      <c r="B14" s="307"/>
      <c r="C14" s="308"/>
      <c r="D14" s="113">
        <v>62.647599055366044</v>
      </c>
      <c r="E14" s="115">
        <v>4775</v>
      </c>
      <c r="F14" s="114">
        <v>3418</v>
      </c>
      <c r="G14" s="114">
        <v>4373</v>
      </c>
      <c r="H14" s="114">
        <v>3201</v>
      </c>
      <c r="I14" s="140">
        <v>4611</v>
      </c>
      <c r="J14" s="115">
        <v>164</v>
      </c>
      <c r="K14" s="116">
        <v>3.5567122099327695</v>
      </c>
    </row>
    <row r="15" spans="1:17" ht="15.95" customHeight="1" x14ac:dyDescent="0.2">
      <c r="A15" s="306" t="s">
        <v>231</v>
      </c>
      <c r="B15" s="307"/>
      <c r="C15" s="308"/>
      <c r="D15" s="113">
        <v>8.0293886119128839</v>
      </c>
      <c r="E15" s="115">
        <v>612</v>
      </c>
      <c r="F15" s="114">
        <v>433</v>
      </c>
      <c r="G15" s="114">
        <v>502</v>
      </c>
      <c r="H15" s="114">
        <v>425</v>
      </c>
      <c r="I15" s="140">
        <v>589</v>
      </c>
      <c r="J15" s="115">
        <v>23</v>
      </c>
      <c r="K15" s="116">
        <v>3.9049235993208828</v>
      </c>
    </row>
    <row r="16" spans="1:17" ht="15.95" customHeight="1" x14ac:dyDescent="0.2">
      <c r="A16" s="306" t="s">
        <v>232</v>
      </c>
      <c r="B16" s="307"/>
      <c r="C16" s="308"/>
      <c r="D16" s="113">
        <v>9.0265022303857254</v>
      </c>
      <c r="E16" s="115">
        <v>688</v>
      </c>
      <c r="F16" s="114">
        <v>462</v>
      </c>
      <c r="G16" s="114">
        <v>637</v>
      </c>
      <c r="H16" s="114">
        <v>551</v>
      </c>
      <c r="I16" s="140">
        <v>859</v>
      </c>
      <c r="J16" s="115">
        <v>-171</v>
      </c>
      <c r="K16" s="116">
        <v>-19.906868451688009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2.046706901075833</v>
      </c>
      <c r="E18" s="115">
        <v>156</v>
      </c>
      <c r="F18" s="114">
        <v>194</v>
      </c>
      <c r="G18" s="114">
        <v>185</v>
      </c>
      <c r="H18" s="114">
        <v>120</v>
      </c>
      <c r="I18" s="140">
        <v>186</v>
      </c>
      <c r="J18" s="115">
        <v>-30</v>
      </c>
      <c r="K18" s="116">
        <v>-16.129032258064516</v>
      </c>
    </row>
    <row r="19" spans="1:11" ht="14.1" customHeight="1" x14ac:dyDescent="0.2">
      <c r="A19" s="306" t="s">
        <v>235</v>
      </c>
      <c r="B19" s="307" t="s">
        <v>236</v>
      </c>
      <c r="C19" s="308"/>
      <c r="D19" s="113">
        <v>1.2332721070585149</v>
      </c>
      <c r="E19" s="115">
        <v>94</v>
      </c>
      <c r="F19" s="114">
        <v>133</v>
      </c>
      <c r="G19" s="114">
        <v>93</v>
      </c>
      <c r="H19" s="114">
        <v>75</v>
      </c>
      <c r="I19" s="140">
        <v>75</v>
      </c>
      <c r="J19" s="115">
        <v>19</v>
      </c>
      <c r="K19" s="116">
        <v>25.333333333333332</v>
      </c>
    </row>
    <row r="20" spans="1:11" ht="14.1" customHeight="1" x14ac:dyDescent="0.2">
      <c r="A20" s="306">
        <v>12</v>
      </c>
      <c r="B20" s="307" t="s">
        <v>237</v>
      </c>
      <c r="C20" s="308"/>
      <c r="D20" s="113">
        <v>1.0233534505379165</v>
      </c>
      <c r="E20" s="115">
        <v>78</v>
      </c>
      <c r="F20" s="114">
        <v>93</v>
      </c>
      <c r="G20" s="114">
        <v>60</v>
      </c>
      <c r="H20" s="114">
        <v>51</v>
      </c>
      <c r="I20" s="140">
        <v>55</v>
      </c>
      <c r="J20" s="115">
        <v>23</v>
      </c>
      <c r="K20" s="116">
        <v>41.81818181818182</v>
      </c>
    </row>
    <row r="21" spans="1:11" ht="14.1" customHeight="1" x14ac:dyDescent="0.2">
      <c r="A21" s="306">
        <v>21</v>
      </c>
      <c r="B21" s="307" t="s">
        <v>238</v>
      </c>
      <c r="C21" s="308"/>
      <c r="D21" s="113">
        <v>0.73471529782209399</v>
      </c>
      <c r="E21" s="115">
        <v>56</v>
      </c>
      <c r="F21" s="114">
        <v>87</v>
      </c>
      <c r="G21" s="114">
        <v>60</v>
      </c>
      <c r="H21" s="114">
        <v>36</v>
      </c>
      <c r="I21" s="140">
        <v>46</v>
      </c>
      <c r="J21" s="115">
        <v>10</v>
      </c>
      <c r="K21" s="116">
        <v>21.739130434782609</v>
      </c>
    </row>
    <row r="22" spans="1:11" ht="14.1" customHeight="1" x14ac:dyDescent="0.2">
      <c r="A22" s="306">
        <v>22</v>
      </c>
      <c r="B22" s="307" t="s">
        <v>239</v>
      </c>
      <c r="C22" s="308"/>
      <c r="D22" s="113">
        <v>1.7711886643925479</v>
      </c>
      <c r="E22" s="115">
        <v>135</v>
      </c>
      <c r="F22" s="114">
        <v>146</v>
      </c>
      <c r="G22" s="114">
        <v>175</v>
      </c>
      <c r="H22" s="114">
        <v>106</v>
      </c>
      <c r="I22" s="140">
        <v>111</v>
      </c>
      <c r="J22" s="115">
        <v>24</v>
      </c>
      <c r="K22" s="116">
        <v>21.621621621621621</v>
      </c>
    </row>
    <row r="23" spans="1:11" ht="14.1" customHeight="1" x14ac:dyDescent="0.2">
      <c r="A23" s="306">
        <v>23</v>
      </c>
      <c r="B23" s="307" t="s">
        <v>240</v>
      </c>
      <c r="C23" s="308"/>
      <c r="D23" s="113">
        <v>1.7843085804250853</v>
      </c>
      <c r="E23" s="115">
        <v>136</v>
      </c>
      <c r="F23" s="114">
        <v>83</v>
      </c>
      <c r="G23" s="114">
        <v>107</v>
      </c>
      <c r="H23" s="114">
        <v>101</v>
      </c>
      <c r="I23" s="140">
        <v>115</v>
      </c>
      <c r="J23" s="115">
        <v>21</v>
      </c>
      <c r="K23" s="116">
        <v>18.260869565217391</v>
      </c>
    </row>
    <row r="24" spans="1:11" ht="14.1" customHeight="1" x14ac:dyDescent="0.2">
      <c r="A24" s="306">
        <v>24</v>
      </c>
      <c r="B24" s="307" t="s">
        <v>241</v>
      </c>
      <c r="C24" s="308"/>
      <c r="D24" s="113">
        <v>6.1926003673576488</v>
      </c>
      <c r="E24" s="115">
        <v>472</v>
      </c>
      <c r="F24" s="114">
        <v>235</v>
      </c>
      <c r="G24" s="114">
        <v>330</v>
      </c>
      <c r="H24" s="114">
        <v>274</v>
      </c>
      <c r="I24" s="140">
        <v>409</v>
      </c>
      <c r="J24" s="115">
        <v>63</v>
      </c>
      <c r="K24" s="116">
        <v>15.403422982885086</v>
      </c>
    </row>
    <row r="25" spans="1:11" ht="14.1" customHeight="1" x14ac:dyDescent="0.2">
      <c r="A25" s="306">
        <v>25</v>
      </c>
      <c r="B25" s="307" t="s">
        <v>242</v>
      </c>
      <c r="C25" s="308"/>
      <c r="D25" s="113">
        <v>6.5861978483337706</v>
      </c>
      <c r="E25" s="115">
        <v>502</v>
      </c>
      <c r="F25" s="114">
        <v>320</v>
      </c>
      <c r="G25" s="114">
        <v>422</v>
      </c>
      <c r="H25" s="114">
        <v>296</v>
      </c>
      <c r="I25" s="140">
        <v>568</v>
      </c>
      <c r="J25" s="115">
        <v>-66</v>
      </c>
      <c r="K25" s="116">
        <v>-11.619718309859154</v>
      </c>
    </row>
    <row r="26" spans="1:11" ht="14.1" customHeight="1" x14ac:dyDescent="0.2">
      <c r="A26" s="306">
        <v>26</v>
      </c>
      <c r="B26" s="307" t="s">
        <v>243</v>
      </c>
      <c r="C26" s="308"/>
      <c r="D26" s="113">
        <v>3.4111781684597218</v>
      </c>
      <c r="E26" s="115">
        <v>260</v>
      </c>
      <c r="F26" s="114">
        <v>147</v>
      </c>
      <c r="G26" s="114">
        <v>212</v>
      </c>
      <c r="H26" s="114">
        <v>131</v>
      </c>
      <c r="I26" s="140">
        <v>259</v>
      </c>
      <c r="J26" s="115">
        <v>1</v>
      </c>
      <c r="K26" s="116">
        <v>0.38610038610038611</v>
      </c>
    </row>
    <row r="27" spans="1:11" ht="14.1" customHeight="1" x14ac:dyDescent="0.2">
      <c r="A27" s="306">
        <v>27</v>
      </c>
      <c r="B27" s="307" t="s">
        <v>244</v>
      </c>
      <c r="C27" s="308"/>
      <c r="D27" s="113">
        <v>1.9811073209131462</v>
      </c>
      <c r="E27" s="115">
        <v>151</v>
      </c>
      <c r="F27" s="114">
        <v>139</v>
      </c>
      <c r="G27" s="114">
        <v>153</v>
      </c>
      <c r="H27" s="114">
        <v>109</v>
      </c>
      <c r="I27" s="140">
        <v>193</v>
      </c>
      <c r="J27" s="115">
        <v>-42</v>
      </c>
      <c r="K27" s="116">
        <v>-21.761658031088082</v>
      </c>
    </row>
    <row r="28" spans="1:11" ht="14.1" customHeight="1" x14ac:dyDescent="0.2">
      <c r="A28" s="306">
        <v>28</v>
      </c>
      <c r="B28" s="307" t="s">
        <v>245</v>
      </c>
      <c r="C28" s="308"/>
      <c r="D28" s="113">
        <v>0.69535554972448177</v>
      </c>
      <c r="E28" s="115">
        <v>53</v>
      </c>
      <c r="F28" s="114">
        <v>54</v>
      </c>
      <c r="G28" s="114">
        <v>60</v>
      </c>
      <c r="H28" s="114">
        <v>42</v>
      </c>
      <c r="I28" s="140">
        <v>73</v>
      </c>
      <c r="J28" s="115">
        <v>-20</v>
      </c>
      <c r="K28" s="116">
        <v>-27.397260273972602</v>
      </c>
    </row>
    <row r="29" spans="1:11" ht="14.1" customHeight="1" x14ac:dyDescent="0.2">
      <c r="A29" s="306">
        <v>29</v>
      </c>
      <c r="B29" s="307" t="s">
        <v>246</v>
      </c>
      <c r="C29" s="308"/>
      <c r="D29" s="113">
        <v>3.1750196798740489</v>
      </c>
      <c r="E29" s="115">
        <v>242</v>
      </c>
      <c r="F29" s="114">
        <v>193</v>
      </c>
      <c r="G29" s="114">
        <v>236</v>
      </c>
      <c r="H29" s="114">
        <v>205</v>
      </c>
      <c r="I29" s="140">
        <v>240</v>
      </c>
      <c r="J29" s="115">
        <v>2</v>
      </c>
      <c r="K29" s="116">
        <v>0.83333333333333337</v>
      </c>
    </row>
    <row r="30" spans="1:11" ht="14.1" customHeight="1" x14ac:dyDescent="0.2">
      <c r="A30" s="306" t="s">
        <v>247</v>
      </c>
      <c r="B30" s="307" t="s">
        <v>248</v>
      </c>
      <c r="C30" s="308"/>
      <c r="D30" s="113">
        <v>1.1151928627656782</v>
      </c>
      <c r="E30" s="115">
        <v>85</v>
      </c>
      <c r="F30" s="114" t="s">
        <v>513</v>
      </c>
      <c r="G30" s="114">
        <v>107</v>
      </c>
      <c r="H30" s="114" t="s">
        <v>513</v>
      </c>
      <c r="I30" s="140">
        <v>77</v>
      </c>
      <c r="J30" s="115">
        <v>8</v>
      </c>
      <c r="K30" s="116">
        <v>10.38961038961039</v>
      </c>
    </row>
    <row r="31" spans="1:11" ht="14.1" customHeight="1" x14ac:dyDescent="0.2">
      <c r="A31" s="306" t="s">
        <v>249</v>
      </c>
      <c r="B31" s="307" t="s">
        <v>250</v>
      </c>
      <c r="C31" s="308"/>
      <c r="D31" s="113">
        <v>2.007347152978221</v>
      </c>
      <c r="E31" s="115">
        <v>153</v>
      </c>
      <c r="F31" s="114">
        <v>119</v>
      </c>
      <c r="G31" s="114">
        <v>126</v>
      </c>
      <c r="H31" s="114">
        <v>146</v>
      </c>
      <c r="I31" s="140">
        <v>157</v>
      </c>
      <c r="J31" s="115">
        <v>-4</v>
      </c>
      <c r="K31" s="116">
        <v>-2.5477707006369426</v>
      </c>
    </row>
    <row r="32" spans="1:11" ht="14.1" customHeight="1" x14ac:dyDescent="0.2">
      <c r="A32" s="306">
        <v>31</v>
      </c>
      <c r="B32" s="307" t="s">
        <v>251</v>
      </c>
      <c r="C32" s="308"/>
      <c r="D32" s="113">
        <v>0.43295722907373391</v>
      </c>
      <c r="E32" s="115">
        <v>33</v>
      </c>
      <c r="F32" s="114">
        <v>24</v>
      </c>
      <c r="G32" s="114">
        <v>29</v>
      </c>
      <c r="H32" s="114">
        <v>20</v>
      </c>
      <c r="I32" s="140">
        <v>24</v>
      </c>
      <c r="J32" s="115">
        <v>9</v>
      </c>
      <c r="K32" s="116">
        <v>37.5</v>
      </c>
    </row>
    <row r="33" spans="1:11" ht="14.1" customHeight="1" x14ac:dyDescent="0.2">
      <c r="A33" s="306">
        <v>32</v>
      </c>
      <c r="B33" s="307" t="s">
        <v>252</v>
      </c>
      <c r="C33" s="308"/>
      <c r="D33" s="113">
        <v>3.0963001836788244</v>
      </c>
      <c r="E33" s="115">
        <v>236</v>
      </c>
      <c r="F33" s="114">
        <v>219</v>
      </c>
      <c r="G33" s="114">
        <v>261</v>
      </c>
      <c r="H33" s="114">
        <v>221</v>
      </c>
      <c r="I33" s="140">
        <v>253</v>
      </c>
      <c r="J33" s="115">
        <v>-17</v>
      </c>
      <c r="K33" s="116">
        <v>-6.7193675889328066</v>
      </c>
    </row>
    <row r="34" spans="1:11" ht="14.1" customHeight="1" x14ac:dyDescent="0.2">
      <c r="A34" s="306">
        <v>33</v>
      </c>
      <c r="B34" s="307" t="s">
        <v>253</v>
      </c>
      <c r="C34" s="308"/>
      <c r="D34" s="113">
        <v>1.7055890842298609</v>
      </c>
      <c r="E34" s="115">
        <v>130</v>
      </c>
      <c r="F34" s="114">
        <v>114</v>
      </c>
      <c r="G34" s="114">
        <v>136</v>
      </c>
      <c r="H34" s="114">
        <v>86</v>
      </c>
      <c r="I34" s="140">
        <v>143</v>
      </c>
      <c r="J34" s="115">
        <v>-13</v>
      </c>
      <c r="K34" s="116">
        <v>-9.0909090909090917</v>
      </c>
    </row>
    <row r="35" spans="1:11" ht="14.1" customHeight="1" x14ac:dyDescent="0.2">
      <c r="A35" s="306">
        <v>34</v>
      </c>
      <c r="B35" s="307" t="s">
        <v>254</v>
      </c>
      <c r="C35" s="308"/>
      <c r="D35" s="113">
        <v>2.8995014431907635</v>
      </c>
      <c r="E35" s="115">
        <v>221</v>
      </c>
      <c r="F35" s="114">
        <v>143</v>
      </c>
      <c r="G35" s="114">
        <v>153</v>
      </c>
      <c r="H35" s="114">
        <v>126</v>
      </c>
      <c r="I35" s="140">
        <v>212</v>
      </c>
      <c r="J35" s="115">
        <v>9</v>
      </c>
      <c r="K35" s="116">
        <v>4.2452830188679247</v>
      </c>
    </row>
    <row r="36" spans="1:11" ht="14.1" customHeight="1" x14ac:dyDescent="0.2">
      <c r="A36" s="306">
        <v>41</v>
      </c>
      <c r="B36" s="307" t="s">
        <v>255</v>
      </c>
      <c r="C36" s="308"/>
      <c r="D36" s="113">
        <v>1.4825505116767252</v>
      </c>
      <c r="E36" s="115">
        <v>113</v>
      </c>
      <c r="F36" s="114">
        <v>68</v>
      </c>
      <c r="G36" s="114">
        <v>88</v>
      </c>
      <c r="H36" s="114">
        <v>65</v>
      </c>
      <c r="I36" s="140">
        <v>95</v>
      </c>
      <c r="J36" s="115">
        <v>18</v>
      </c>
      <c r="K36" s="116">
        <v>18.94736842105263</v>
      </c>
    </row>
    <row r="37" spans="1:11" ht="14.1" customHeight="1" x14ac:dyDescent="0.2">
      <c r="A37" s="306">
        <v>42</v>
      </c>
      <c r="B37" s="307" t="s">
        <v>256</v>
      </c>
      <c r="C37" s="308"/>
      <c r="D37" s="113">
        <v>0.1836788244555235</v>
      </c>
      <c r="E37" s="115">
        <v>14</v>
      </c>
      <c r="F37" s="114" t="s">
        <v>513</v>
      </c>
      <c r="G37" s="114">
        <v>68</v>
      </c>
      <c r="H37" s="114">
        <v>17</v>
      </c>
      <c r="I37" s="140">
        <v>12</v>
      </c>
      <c r="J37" s="115">
        <v>2</v>
      </c>
      <c r="K37" s="116">
        <v>16.666666666666668</v>
      </c>
    </row>
    <row r="38" spans="1:11" ht="14.1" customHeight="1" x14ac:dyDescent="0.2">
      <c r="A38" s="306">
        <v>43</v>
      </c>
      <c r="B38" s="307" t="s">
        <v>257</v>
      </c>
      <c r="C38" s="308"/>
      <c r="D38" s="113">
        <v>0.40671739700865917</v>
      </c>
      <c r="E38" s="115">
        <v>31</v>
      </c>
      <c r="F38" s="114">
        <v>28</v>
      </c>
      <c r="G38" s="114">
        <v>31</v>
      </c>
      <c r="H38" s="114">
        <v>27</v>
      </c>
      <c r="I38" s="140">
        <v>49</v>
      </c>
      <c r="J38" s="115">
        <v>-18</v>
      </c>
      <c r="K38" s="116">
        <v>-36.734693877551024</v>
      </c>
    </row>
    <row r="39" spans="1:11" ht="14.1" customHeight="1" x14ac:dyDescent="0.2">
      <c r="A39" s="306">
        <v>51</v>
      </c>
      <c r="B39" s="307" t="s">
        <v>258</v>
      </c>
      <c r="C39" s="308"/>
      <c r="D39" s="113">
        <v>6.4287588559433217</v>
      </c>
      <c r="E39" s="115">
        <v>490</v>
      </c>
      <c r="F39" s="114">
        <v>437</v>
      </c>
      <c r="G39" s="114">
        <v>499</v>
      </c>
      <c r="H39" s="114">
        <v>377</v>
      </c>
      <c r="I39" s="140">
        <v>573</v>
      </c>
      <c r="J39" s="115">
        <v>-83</v>
      </c>
      <c r="K39" s="116">
        <v>-14.485165794066317</v>
      </c>
    </row>
    <row r="40" spans="1:11" ht="14.1" customHeight="1" x14ac:dyDescent="0.2">
      <c r="A40" s="306" t="s">
        <v>259</v>
      </c>
      <c r="B40" s="307" t="s">
        <v>260</v>
      </c>
      <c r="C40" s="308"/>
      <c r="D40" s="113">
        <v>5.6284439779585407</v>
      </c>
      <c r="E40" s="115">
        <v>429</v>
      </c>
      <c r="F40" s="114">
        <v>387</v>
      </c>
      <c r="G40" s="114">
        <v>440</v>
      </c>
      <c r="H40" s="114">
        <v>341</v>
      </c>
      <c r="I40" s="140">
        <v>516</v>
      </c>
      <c r="J40" s="115">
        <v>-87</v>
      </c>
      <c r="K40" s="116">
        <v>-16.86046511627907</v>
      </c>
    </row>
    <row r="41" spans="1:11" ht="14.1" customHeight="1" x14ac:dyDescent="0.2">
      <c r="A41" s="306"/>
      <c r="B41" s="307" t="s">
        <v>261</v>
      </c>
      <c r="C41" s="308"/>
      <c r="D41" s="113">
        <v>4.5526108632904752</v>
      </c>
      <c r="E41" s="115">
        <v>347</v>
      </c>
      <c r="F41" s="114">
        <v>312</v>
      </c>
      <c r="G41" s="114">
        <v>372</v>
      </c>
      <c r="H41" s="114">
        <v>289</v>
      </c>
      <c r="I41" s="140">
        <v>403</v>
      </c>
      <c r="J41" s="115">
        <v>-56</v>
      </c>
      <c r="K41" s="116">
        <v>-13.895781637717121</v>
      </c>
    </row>
    <row r="42" spans="1:11" ht="14.1" customHeight="1" x14ac:dyDescent="0.2">
      <c r="A42" s="306">
        <v>52</v>
      </c>
      <c r="B42" s="307" t="s">
        <v>262</v>
      </c>
      <c r="C42" s="308"/>
      <c r="D42" s="113">
        <v>6.008921542902125</v>
      </c>
      <c r="E42" s="115">
        <v>458</v>
      </c>
      <c r="F42" s="114">
        <v>341</v>
      </c>
      <c r="G42" s="114">
        <v>365</v>
      </c>
      <c r="H42" s="114">
        <v>353</v>
      </c>
      <c r="I42" s="140">
        <v>506</v>
      </c>
      <c r="J42" s="115">
        <v>-48</v>
      </c>
      <c r="K42" s="116">
        <v>-9.4861660079051386</v>
      </c>
    </row>
    <row r="43" spans="1:11" ht="14.1" customHeight="1" x14ac:dyDescent="0.2">
      <c r="A43" s="306" t="s">
        <v>263</v>
      </c>
      <c r="B43" s="307" t="s">
        <v>264</v>
      </c>
      <c r="C43" s="308"/>
      <c r="D43" s="113">
        <v>5.1298871687221199</v>
      </c>
      <c r="E43" s="115">
        <v>391</v>
      </c>
      <c r="F43" s="114">
        <v>268</v>
      </c>
      <c r="G43" s="114">
        <v>319</v>
      </c>
      <c r="H43" s="114">
        <v>291</v>
      </c>
      <c r="I43" s="140">
        <v>409</v>
      </c>
      <c r="J43" s="115">
        <v>-18</v>
      </c>
      <c r="K43" s="116">
        <v>-4.4009779951100247</v>
      </c>
    </row>
    <row r="44" spans="1:11" ht="14.1" customHeight="1" x14ac:dyDescent="0.2">
      <c r="A44" s="306">
        <v>53</v>
      </c>
      <c r="B44" s="307" t="s">
        <v>265</v>
      </c>
      <c r="C44" s="308"/>
      <c r="D44" s="113">
        <v>0.55103647336657047</v>
      </c>
      <c r="E44" s="115">
        <v>42</v>
      </c>
      <c r="F44" s="114">
        <v>31</v>
      </c>
      <c r="G44" s="114">
        <v>37</v>
      </c>
      <c r="H44" s="114">
        <v>47</v>
      </c>
      <c r="I44" s="140">
        <v>46</v>
      </c>
      <c r="J44" s="115">
        <v>-4</v>
      </c>
      <c r="K44" s="116">
        <v>-8.695652173913043</v>
      </c>
    </row>
    <row r="45" spans="1:11" ht="14.1" customHeight="1" x14ac:dyDescent="0.2">
      <c r="A45" s="306" t="s">
        <v>266</v>
      </c>
      <c r="B45" s="307" t="s">
        <v>267</v>
      </c>
      <c r="C45" s="308"/>
      <c r="D45" s="113">
        <v>0.49855680923642087</v>
      </c>
      <c r="E45" s="115">
        <v>38</v>
      </c>
      <c r="F45" s="114">
        <v>31</v>
      </c>
      <c r="G45" s="114">
        <v>37</v>
      </c>
      <c r="H45" s="114">
        <v>41</v>
      </c>
      <c r="I45" s="140">
        <v>41</v>
      </c>
      <c r="J45" s="115">
        <v>-3</v>
      </c>
      <c r="K45" s="116">
        <v>-7.3170731707317076</v>
      </c>
    </row>
    <row r="46" spans="1:11" ht="14.1" customHeight="1" x14ac:dyDescent="0.2">
      <c r="A46" s="306">
        <v>54</v>
      </c>
      <c r="B46" s="307" t="s">
        <v>268</v>
      </c>
      <c r="C46" s="308"/>
      <c r="D46" s="113">
        <v>2.4140645499868802</v>
      </c>
      <c r="E46" s="115">
        <v>184</v>
      </c>
      <c r="F46" s="114">
        <v>122</v>
      </c>
      <c r="G46" s="114">
        <v>140</v>
      </c>
      <c r="H46" s="114">
        <v>117</v>
      </c>
      <c r="I46" s="140">
        <v>149</v>
      </c>
      <c r="J46" s="115">
        <v>35</v>
      </c>
      <c r="K46" s="116">
        <v>23.48993288590604</v>
      </c>
    </row>
    <row r="47" spans="1:11" ht="14.1" customHeight="1" x14ac:dyDescent="0.2">
      <c r="A47" s="306">
        <v>61</v>
      </c>
      <c r="B47" s="307" t="s">
        <v>269</v>
      </c>
      <c r="C47" s="308"/>
      <c r="D47" s="113">
        <v>1.9548674888480713</v>
      </c>
      <c r="E47" s="115">
        <v>149</v>
      </c>
      <c r="F47" s="114">
        <v>105</v>
      </c>
      <c r="G47" s="114">
        <v>120</v>
      </c>
      <c r="H47" s="114">
        <v>107</v>
      </c>
      <c r="I47" s="140">
        <v>117</v>
      </c>
      <c r="J47" s="115">
        <v>32</v>
      </c>
      <c r="K47" s="116">
        <v>27.350427350427349</v>
      </c>
    </row>
    <row r="48" spans="1:11" ht="14.1" customHeight="1" x14ac:dyDescent="0.2">
      <c r="A48" s="306">
        <v>62</v>
      </c>
      <c r="B48" s="307" t="s">
        <v>270</v>
      </c>
      <c r="C48" s="308"/>
      <c r="D48" s="113">
        <v>8.5541852532143796</v>
      </c>
      <c r="E48" s="115">
        <v>652</v>
      </c>
      <c r="F48" s="114">
        <v>530</v>
      </c>
      <c r="G48" s="114">
        <v>538</v>
      </c>
      <c r="H48" s="114">
        <v>450</v>
      </c>
      <c r="I48" s="140">
        <v>515</v>
      </c>
      <c r="J48" s="115">
        <v>137</v>
      </c>
      <c r="K48" s="116">
        <v>26.601941747572816</v>
      </c>
    </row>
    <row r="49" spans="1:11" ht="14.1" customHeight="1" x14ac:dyDescent="0.2">
      <c r="A49" s="306">
        <v>63</v>
      </c>
      <c r="B49" s="307" t="s">
        <v>271</v>
      </c>
      <c r="C49" s="308"/>
      <c r="D49" s="113">
        <v>2.5846234584098662</v>
      </c>
      <c r="E49" s="115">
        <v>197</v>
      </c>
      <c r="F49" s="114">
        <v>181</v>
      </c>
      <c r="G49" s="114">
        <v>170</v>
      </c>
      <c r="H49" s="114">
        <v>144</v>
      </c>
      <c r="I49" s="140">
        <v>192</v>
      </c>
      <c r="J49" s="115">
        <v>5</v>
      </c>
      <c r="K49" s="116">
        <v>2.6041666666666665</v>
      </c>
    </row>
    <row r="50" spans="1:11" ht="14.1" customHeight="1" x14ac:dyDescent="0.2">
      <c r="A50" s="306" t="s">
        <v>272</v>
      </c>
      <c r="B50" s="307" t="s">
        <v>273</v>
      </c>
      <c r="C50" s="308"/>
      <c r="D50" s="113">
        <v>0.38047756494358437</v>
      </c>
      <c r="E50" s="115">
        <v>29</v>
      </c>
      <c r="F50" s="114">
        <v>24</v>
      </c>
      <c r="G50" s="114">
        <v>29</v>
      </c>
      <c r="H50" s="114">
        <v>22</v>
      </c>
      <c r="I50" s="140">
        <v>20</v>
      </c>
      <c r="J50" s="115">
        <v>9</v>
      </c>
      <c r="K50" s="116">
        <v>45</v>
      </c>
    </row>
    <row r="51" spans="1:11" ht="14.1" customHeight="1" x14ac:dyDescent="0.2">
      <c r="A51" s="306" t="s">
        <v>274</v>
      </c>
      <c r="B51" s="307" t="s">
        <v>275</v>
      </c>
      <c r="C51" s="308"/>
      <c r="D51" s="113">
        <v>1.8892679086853845</v>
      </c>
      <c r="E51" s="115">
        <v>144</v>
      </c>
      <c r="F51" s="114">
        <v>132</v>
      </c>
      <c r="G51" s="114">
        <v>123</v>
      </c>
      <c r="H51" s="114">
        <v>108</v>
      </c>
      <c r="I51" s="140">
        <v>135</v>
      </c>
      <c r="J51" s="115">
        <v>9</v>
      </c>
      <c r="K51" s="116">
        <v>6.666666666666667</v>
      </c>
    </row>
    <row r="52" spans="1:11" ht="14.1" customHeight="1" x14ac:dyDescent="0.2">
      <c r="A52" s="306">
        <v>71</v>
      </c>
      <c r="B52" s="307" t="s">
        <v>276</v>
      </c>
      <c r="C52" s="308"/>
      <c r="D52" s="113">
        <v>7.9900288638152714</v>
      </c>
      <c r="E52" s="115">
        <v>609</v>
      </c>
      <c r="F52" s="114">
        <v>376</v>
      </c>
      <c r="G52" s="114">
        <v>581</v>
      </c>
      <c r="H52" s="114">
        <v>425</v>
      </c>
      <c r="I52" s="140">
        <v>599</v>
      </c>
      <c r="J52" s="115">
        <v>10</v>
      </c>
      <c r="K52" s="116">
        <v>1.669449081803005</v>
      </c>
    </row>
    <row r="53" spans="1:11" ht="14.1" customHeight="1" x14ac:dyDescent="0.2">
      <c r="A53" s="306" t="s">
        <v>277</v>
      </c>
      <c r="B53" s="307" t="s">
        <v>278</v>
      </c>
      <c r="C53" s="308"/>
      <c r="D53" s="113">
        <v>2.3615848858567303</v>
      </c>
      <c r="E53" s="115">
        <v>180</v>
      </c>
      <c r="F53" s="114">
        <v>162</v>
      </c>
      <c r="G53" s="114">
        <v>207</v>
      </c>
      <c r="H53" s="114">
        <v>154</v>
      </c>
      <c r="I53" s="140">
        <v>188</v>
      </c>
      <c r="J53" s="115">
        <v>-8</v>
      </c>
      <c r="K53" s="116">
        <v>-4.2553191489361701</v>
      </c>
    </row>
    <row r="54" spans="1:11" ht="14.1" customHeight="1" x14ac:dyDescent="0.2">
      <c r="A54" s="306" t="s">
        <v>279</v>
      </c>
      <c r="B54" s="307" t="s">
        <v>280</v>
      </c>
      <c r="C54" s="308"/>
      <c r="D54" s="113">
        <v>4.6444502755182366</v>
      </c>
      <c r="E54" s="115">
        <v>354</v>
      </c>
      <c r="F54" s="114">
        <v>186</v>
      </c>
      <c r="G54" s="114">
        <v>331</v>
      </c>
      <c r="H54" s="114">
        <v>231</v>
      </c>
      <c r="I54" s="140">
        <v>350</v>
      </c>
      <c r="J54" s="115">
        <v>4</v>
      </c>
      <c r="K54" s="116">
        <v>1.1428571428571428</v>
      </c>
    </row>
    <row r="55" spans="1:11" ht="14.1" customHeight="1" x14ac:dyDescent="0.2">
      <c r="A55" s="306">
        <v>72</v>
      </c>
      <c r="B55" s="307" t="s">
        <v>281</v>
      </c>
      <c r="C55" s="308"/>
      <c r="D55" s="113">
        <v>2.2959853056940434</v>
      </c>
      <c r="E55" s="115">
        <v>175</v>
      </c>
      <c r="F55" s="114">
        <v>98</v>
      </c>
      <c r="G55" s="114">
        <v>111</v>
      </c>
      <c r="H55" s="114">
        <v>110</v>
      </c>
      <c r="I55" s="140">
        <v>137</v>
      </c>
      <c r="J55" s="115">
        <v>38</v>
      </c>
      <c r="K55" s="116">
        <v>27.737226277372262</v>
      </c>
    </row>
    <row r="56" spans="1:11" ht="14.1" customHeight="1" x14ac:dyDescent="0.2">
      <c r="A56" s="306" t="s">
        <v>282</v>
      </c>
      <c r="B56" s="307" t="s">
        <v>283</v>
      </c>
      <c r="C56" s="308"/>
      <c r="D56" s="113">
        <v>1.0889530307006035</v>
      </c>
      <c r="E56" s="115">
        <v>83</v>
      </c>
      <c r="F56" s="114">
        <v>39</v>
      </c>
      <c r="G56" s="114">
        <v>36</v>
      </c>
      <c r="H56" s="114">
        <v>35</v>
      </c>
      <c r="I56" s="140">
        <v>40</v>
      </c>
      <c r="J56" s="115">
        <v>43</v>
      </c>
      <c r="K56" s="116">
        <v>107.5</v>
      </c>
    </row>
    <row r="57" spans="1:11" ht="14.1" customHeight="1" x14ac:dyDescent="0.2">
      <c r="A57" s="306" t="s">
        <v>284</v>
      </c>
      <c r="B57" s="307" t="s">
        <v>285</v>
      </c>
      <c r="C57" s="308"/>
      <c r="D57" s="113">
        <v>0.99711361847284175</v>
      </c>
      <c r="E57" s="115">
        <v>76</v>
      </c>
      <c r="F57" s="114">
        <v>43</v>
      </c>
      <c r="G57" s="114">
        <v>57</v>
      </c>
      <c r="H57" s="114">
        <v>59</v>
      </c>
      <c r="I57" s="140">
        <v>71</v>
      </c>
      <c r="J57" s="115">
        <v>5</v>
      </c>
      <c r="K57" s="116">
        <v>7.042253521126761</v>
      </c>
    </row>
    <row r="58" spans="1:11" ht="14.1" customHeight="1" x14ac:dyDescent="0.2">
      <c r="A58" s="306">
        <v>73</v>
      </c>
      <c r="B58" s="307" t="s">
        <v>286</v>
      </c>
      <c r="C58" s="308"/>
      <c r="D58" s="113">
        <v>1.4300708475465758</v>
      </c>
      <c r="E58" s="115">
        <v>109</v>
      </c>
      <c r="F58" s="114">
        <v>62</v>
      </c>
      <c r="G58" s="114">
        <v>103</v>
      </c>
      <c r="H58" s="114">
        <v>79</v>
      </c>
      <c r="I58" s="140">
        <v>90</v>
      </c>
      <c r="J58" s="115">
        <v>19</v>
      </c>
      <c r="K58" s="116">
        <v>21.111111111111111</v>
      </c>
    </row>
    <row r="59" spans="1:11" ht="14.1" customHeight="1" x14ac:dyDescent="0.2">
      <c r="A59" s="306" t="s">
        <v>287</v>
      </c>
      <c r="B59" s="307" t="s">
        <v>288</v>
      </c>
      <c r="C59" s="308"/>
      <c r="D59" s="113">
        <v>1.2332721070585149</v>
      </c>
      <c r="E59" s="115">
        <v>94</v>
      </c>
      <c r="F59" s="114">
        <v>57</v>
      </c>
      <c r="G59" s="114">
        <v>82</v>
      </c>
      <c r="H59" s="114">
        <v>69</v>
      </c>
      <c r="I59" s="140">
        <v>71</v>
      </c>
      <c r="J59" s="115">
        <v>23</v>
      </c>
      <c r="K59" s="116">
        <v>32.394366197183096</v>
      </c>
    </row>
    <row r="60" spans="1:11" ht="14.1" customHeight="1" x14ac:dyDescent="0.2">
      <c r="A60" s="306">
        <v>81</v>
      </c>
      <c r="B60" s="307" t="s">
        <v>289</v>
      </c>
      <c r="C60" s="308"/>
      <c r="D60" s="113">
        <v>8.4098661768564682</v>
      </c>
      <c r="E60" s="115">
        <v>641</v>
      </c>
      <c r="F60" s="114">
        <v>358</v>
      </c>
      <c r="G60" s="114">
        <v>504</v>
      </c>
      <c r="H60" s="114">
        <v>346</v>
      </c>
      <c r="I60" s="140">
        <v>419</v>
      </c>
      <c r="J60" s="115">
        <v>222</v>
      </c>
      <c r="K60" s="116">
        <v>52.983293556085918</v>
      </c>
    </row>
    <row r="61" spans="1:11" ht="14.1" customHeight="1" x14ac:dyDescent="0.2">
      <c r="A61" s="306" t="s">
        <v>290</v>
      </c>
      <c r="B61" s="307" t="s">
        <v>291</v>
      </c>
      <c r="C61" s="308"/>
      <c r="D61" s="113">
        <v>1.3907110994489635</v>
      </c>
      <c r="E61" s="115">
        <v>106</v>
      </c>
      <c r="F61" s="114">
        <v>76</v>
      </c>
      <c r="G61" s="114">
        <v>69</v>
      </c>
      <c r="H61" s="114">
        <v>81</v>
      </c>
      <c r="I61" s="140">
        <v>99</v>
      </c>
      <c r="J61" s="115">
        <v>7</v>
      </c>
      <c r="K61" s="116">
        <v>7.0707070707070709</v>
      </c>
    </row>
    <row r="62" spans="1:11" ht="14.1" customHeight="1" x14ac:dyDescent="0.2">
      <c r="A62" s="306" t="s">
        <v>292</v>
      </c>
      <c r="B62" s="307" t="s">
        <v>293</v>
      </c>
      <c r="C62" s="308"/>
      <c r="D62" s="113">
        <v>5.1167672526895824</v>
      </c>
      <c r="E62" s="115">
        <v>390</v>
      </c>
      <c r="F62" s="114">
        <v>169</v>
      </c>
      <c r="G62" s="114">
        <v>299</v>
      </c>
      <c r="H62" s="114">
        <v>153</v>
      </c>
      <c r="I62" s="140">
        <v>188</v>
      </c>
      <c r="J62" s="115">
        <v>202</v>
      </c>
      <c r="K62" s="116">
        <v>107.44680851063829</v>
      </c>
    </row>
    <row r="63" spans="1:11" ht="14.1" customHeight="1" x14ac:dyDescent="0.2">
      <c r="A63" s="306"/>
      <c r="B63" s="307" t="s">
        <v>294</v>
      </c>
      <c r="C63" s="308"/>
      <c r="D63" s="113">
        <v>2.6633429546050906</v>
      </c>
      <c r="E63" s="115">
        <v>203</v>
      </c>
      <c r="F63" s="114">
        <v>151</v>
      </c>
      <c r="G63" s="114">
        <v>274</v>
      </c>
      <c r="H63" s="114">
        <v>139</v>
      </c>
      <c r="I63" s="140">
        <v>164</v>
      </c>
      <c r="J63" s="115">
        <v>39</v>
      </c>
      <c r="K63" s="116">
        <v>23.780487804878049</v>
      </c>
    </row>
    <row r="64" spans="1:11" ht="14.1" customHeight="1" x14ac:dyDescent="0.2">
      <c r="A64" s="306" t="s">
        <v>295</v>
      </c>
      <c r="B64" s="307" t="s">
        <v>296</v>
      </c>
      <c r="C64" s="308"/>
      <c r="D64" s="113">
        <v>0.8265547100498557</v>
      </c>
      <c r="E64" s="115">
        <v>63</v>
      </c>
      <c r="F64" s="114">
        <v>45</v>
      </c>
      <c r="G64" s="114">
        <v>45</v>
      </c>
      <c r="H64" s="114">
        <v>31</v>
      </c>
      <c r="I64" s="140">
        <v>52</v>
      </c>
      <c r="J64" s="115">
        <v>11</v>
      </c>
      <c r="K64" s="116">
        <v>21.153846153846153</v>
      </c>
    </row>
    <row r="65" spans="1:11" ht="14.1" customHeight="1" x14ac:dyDescent="0.2">
      <c r="A65" s="306" t="s">
        <v>297</v>
      </c>
      <c r="B65" s="307" t="s">
        <v>298</v>
      </c>
      <c r="C65" s="308"/>
      <c r="D65" s="113">
        <v>0.59039622146418258</v>
      </c>
      <c r="E65" s="115">
        <v>45</v>
      </c>
      <c r="F65" s="114">
        <v>34</v>
      </c>
      <c r="G65" s="114">
        <v>70</v>
      </c>
      <c r="H65" s="114">
        <v>48</v>
      </c>
      <c r="I65" s="140">
        <v>46</v>
      </c>
      <c r="J65" s="115">
        <v>-1</v>
      </c>
      <c r="K65" s="116">
        <v>-2.1739130434782608</v>
      </c>
    </row>
    <row r="66" spans="1:11" ht="14.1" customHeight="1" x14ac:dyDescent="0.2">
      <c r="A66" s="306">
        <v>82</v>
      </c>
      <c r="B66" s="307" t="s">
        <v>299</v>
      </c>
      <c r="C66" s="308"/>
      <c r="D66" s="113">
        <v>3.4111781684597218</v>
      </c>
      <c r="E66" s="115">
        <v>260</v>
      </c>
      <c r="F66" s="114">
        <v>221</v>
      </c>
      <c r="G66" s="114">
        <v>365</v>
      </c>
      <c r="H66" s="114">
        <v>244</v>
      </c>
      <c r="I66" s="140">
        <v>282</v>
      </c>
      <c r="J66" s="115">
        <v>-22</v>
      </c>
      <c r="K66" s="116">
        <v>-7.8014184397163122</v>
      </c>
    </row>
    <row r="67" spans="1:11" ht="14.1" customHeight="1" x14ac:dyDescent="0.2">
      <c r="A67" s="306" t="s">
        <v>300</v>
      </c>
      <c r="B67" s="307" t="s">
        <v>301</v>
      </c>
      <c r="C67" s="308"/>
      <c r="D67" s="113">
        <v>2.3615848858567303</v>
      </c>
      <c r="E67" s="115">
        <v>180</v>
      </c>
      <c r="F67" s="114">
        <v>157</v>
      </c>
      <c r="G67" s="114">
        <v>256</v>
      </c>
      <c r="H67" s="114">
        <v>175</v>
      </c>
      <c r="I67" s="140">
        <v>190</v>
      </c>
      <c r="J67" s="115">
        <v>-10</v>
      </c>
      <c r="K67" s="116">
        <v>-5.2631578947368425</v>
      </c>
    </row>
    <row r="68" spans="1:11" ht="14.1" customHeight="1" x14ac:dyDescent="0.2">
      <c r="A68" s="306" t="s">
        <v>302</v>
      </c>
      <c r="B68" s="307" t="s">
        <v>303</v>
      </c>
      <c r="C68" s="308"/>
      <c r="D68" s="113">
        <v>0.59039622146418258</v>
      </c>
      <c r="E68" s="115">
        <v>45</v>
      </c>
      <c r="F68" s="114">
        <v>39</v>
      </c>
      <c r="G68" s="114">
        <v>58</v>
      </c>
      <c r="H68" s="114">
        <v>22</v>
      </c>
      <c r="I68" s="140">
        <v>50</v>
      </c>
      <c r="J68" s="115">
        <v>-5</v>
      </c>
      <c r="K68" s="116">
        <v>-10</v>
      </c>
    </row>
    <row r="69" spans="1:11" ht="14.1" customHeight="1" x14ac:dyDescent="0.2">
      <c r="A69" s="306">
        <v>83</v>
      </c>
      <c r="B69" s="307" t="s">
        <v>304</v>
      </c>
      <c r="C69" s="308"/>
      <c r="D69" s="113">
        <v>3.3586985043295723</v>
      </c>
      <c r="E69" s="115">
        <v>256</v>
      </c>
      <c r="F69" s="114">
        <v>175</v>
      </c>
      <c r="G69" s="114">
        <v>291</v>
      </c>
      <c r="H69" s="114">
        <v>168</v>
      </c>
      <c r="I69" s="140">
        <v>310</v>
      </c>
      <c r="J69" s="115">
        <v>-54</v>
      </c>
      <c r="K69" s="116">
        <v>-17.419354838709676</v>
      </c>
    </row>
    <row r="70" spans="1:11" ht="14.1" customHeight="1" x14ac:dyDescent="0.2">
      <c r="A70" s="306" t="s">
        <v>305</v>
      </c>
      <c r="B70" s="307" t="s">
        <v>306</v>
      </c>
      <c r="C70" s="308"/>
      <c r="D70" s="113">
        <v>2.7420624508003151</v>
      </c>
      <c r="E70" s="115">
        <v>209</v>
      </c>
      <c r="F70" s="114">
        <v>137</v>
      </c>
      <c r="G70" s="114">
        <v>254</v>
      </c>
      <c r="H70" s="114">
        <v>130</v>
      </c>
      <c r="I70" s="140">
        <v>275</v>
      </c>
      <c r="J70" s="115">
        <v>-66</v>
      </c>
      <c r="K70" s="116">
        <v>-24</v>
      </c>
    </row>
    <row r="71" spans="1:11" ht="14.1" customHeight="1" x14ac:dyDescent="0.2">
      <c r="A71" s="306"/>
      <c r="B71" s="307" t="s">
        <v>307</v>
      </c>
      <c r="C71" s="308"/>
      <c r="D71" s="113">
        <v>1.7974284964576226</v>
      </c>
      <c r="E71" s="115">
        <v>137</v>
      </c>
      <c r="F71" s="114">
        <v>94</v>
      </c>
      <c r="G71" s="114">
        <v>166</v>
      </c>
      <c r="H71" s="114">
        <v>74</v>
      </c>
      <c r="I71" s="140">
        <v>196</v>
      </c>
      <c r="J71" s="115">
        <v>-59</v>
      </c>
      <c r="K71" s="116">
        <v>-30.102040816326532</v>
      </c>
    </row>
    <row r="72" spans="1:11" ht="14.1" customHeight="1" x14ac:dyDescent="0.2">
      <c r="A72" s="306">
        <v>84</v>
      </c>
      <c r="B72" s="307" t="s">
        <v>308</v>
      </c>
      <c r="C72" s="308"/>
      <c r="D72" s="113">
        <v>3.3193387562319603</v>
      </c>
      <c r="E72" s="115">
        <v>253</v>
      </c>
      <c r="F72" s="114">
        <v>176</v>
      </c>
      <c r="G72" s="114">
        <v>278</v>
      </c>
      <c r="H72" s="114">
        <v>236</v>
      </c>
      <c r="I72" s="140">
        <v>425</v>
      </c>
      <c r="J72" s="115">
        <v>-172</v>
      </c>
      <c r="K72" s="116">
        <v>-40.470588235294116</v>
      </c>
    </row>
    <row r="73" spans="1:11" ht="14.1" customHeight="1" x14ac:dyDescent="0.2">
      <c r="A73" s="306" t="s">
        <v>309</v>
      </c>
      <c r="B73" s="307" t="s">
        <v>310</v>
      </c>
      <c r="C73" s="308"/>
      <c r="D73" s="113">
        <v>0.85279454211493044</v>
      </c>
      <c r="E73" s="115">
        <v>65</v>
      </c>
      <c r="F73" s="114">
        <v>53</v>
      </c>
      <c r="G73" s="114">
        <v>138</v>
      </c>
      <c r="H73" s="114">
        <v>103</v>
      </c>
      <c r="I73" s="140">
        <v>261</v>
      </c>
      <c r="J73" s="115">
        <v>-196</v>
      </c>
      <c r="K73" s="116">
        <v>-75.095785440613028</v>
      </c>
    </row>
    <row r="74" spans="1:11" ht="14.1" customHeight="1" x14ac:dyDescent="0.2">
      <c r="A74" s="306" t="s">
        <v>311</v>
      </c>
      <c r="B74" s="307" t="s">
        <v>312</v>
      </c>
      <c r="C74" s="308"/>
      <c r="D74" s="113">
        <v>0.1574389923904487</v>
      </c>
      <c r="E74" s="115">
        <v>12</v>
      </c>
      <c r="F74" s="114">
        <v>20</v>
      </c>
      <c r="G74" s="114">
        <v>22</v>
      </c>
      <c r="H74" s="114">
        <v>13</v>
      </c>
      <c r="I74" s="140">
        <v>17</v>
      </c>
      <c r="J74" s="115">
        <v>-5</v>
      </c>
      <c r="K74" s="116">
        <v>-29.411764705882351</v>
      </c>
    </row>
    <row r="75" spans="1:11" ht="14.1" customHeight="1" x14ac:dyDescent="0.2">
      <c r="A75" s="306" t="s">
        <v>313</v>
      </c>
      <c r="B75" s="307" t="s">
        <v>314</v>
      </c>
      <c r="C75" s="308"/>
      <c r="D75" s="113">
        <v>1.6793492521647861</v>
      </c>
      <c r="E75" s="115">
        <v>128</v>
      </c>
      <c r="F75" s="114">
        <v>88</v>
      </c>
      <c r="G75" s="114">
        <v>96</v>
      </c>
      <c r="H75" s="114">
        <v>99</v>
      </c>
      <c r="I75" s="140">
        <v>122</v>
      </c>
      <c r="J75" s="115">
        <v>6</v>
      </c>
      <c r="K75" s="116">
        <v>4.918032786885246</v>
      </c>
    </row>
    <row r="76" spans="1:11" ht="14.1" customHeight="1" x14ac:dyDescent="0.2">
      <c r="A76" s="306">
        <v>91</v>
      </c>
      <c r="B76" s="307" t="s">
        <v>315</v>
      </c>
      <c r="C76" s="308"/>
      <c r="D76" s="113" t="s">
        <v>513</v>
      </c>
      <c r="E76" s="115" t="s">
        <v>513</v>
      </c>
      <c r="F76" s="114" t="s">
        <v>513</v>
      </c>
      <c r="G76" s="114" t="s">
        <v>513</v>
      </c>
      <c r="H76" s="114" t="s">
        <v>513</v>
      </c>
      <c r="I76" s="140">
        <v>7</v>
      </c>
      <c r="J76" s="115" t="s">
        <v>513</v>
      </c>
      <c r="K76" s="116" t="s">
        <v>513</v>
      </c>
    </row>
    <row r="77" spans="1:11" ht="14.1" customHeight="1" x14ac:dyDescent="0.2">
      <c r="A77" s="306">
        <v>92</v>
      </c>
      <c r="B77" s="307" t="s">
        <v>316</v>
      </c>
      <c r="C77" s="308"/>
      <c r="D77" s="113">
        <v>0.367357648911047</v>
      </c>
      <c r="E77" s="115">
        <v>28</v>
      </c>
      <c r="F77" s="114">
        <v>30</v>
      </c>
      <c r="G77" s="114">
        <v>29</v>
      </c>
      <c r="H77" s="114">
        <v>22</v>
      </c>
      <c r="I77" s="140">
        <v>39</v>
      </c>
      <c r="J77" s="115">
        <v>-11</v>
      </c>
      <c r="K77" s="116">
        <v>-28.205128205128204</v>
      </c>
    </row>
    <row r="78" spans="1:11" ht="14.1" customHeight="1" x14ac:dyDescent="0.2">
      <c r="A78" s="306">
        <v>93</v>
      </c>
      <c r="B78" s="307" t="s">
        <v>317</v>
      </c>
      <c r="C78" s="308"/>
      <c r="D78" s="113">
        <v>0.43295722907373391</v>
      </c>
      <c r="E78" s="115">
        <v>33</v>
      </c>
      <c r="F78" s="114">
        <v>33</v>
      </c>
      <c r="G78" s="114" t="s">
        <v>513</v>
      </c>
      <c r="H78" s="114">
        <v>18</v>
      </c>
      <c r="I78" s="140">
        <v>40</v>
      </c>
      <c r="J78" s="115">
        <v>-7</v>
      </c>
      <c r="K78" s="116">
        <v>-17.5</v>
      </c>
    </row>
    <row r="79" spans="1:11" ht="14.1" customHeight="1" x14ac:dyDescent="0.2">
      <c r="A79" s="306">
        <v>94</v>
      </c>
      <c r="B79" s="307" t="s">
        <v>318</v>
      </c>
      <c r="C79" s="308"/>
      <c r="D79" s="113">
        <v>0.40671739700865917</v>
      </c>
      <c r="E79" s="115">
        <v>31</v>
      </c>
      <c r="F79" s="114">
        <v>24</v>
      </c>
      <c r="G79" s="114">
        <v>33</v>
      </c>
      <c r="H79" s="114">
        <v>21</v>
      </c>
      <c r="I79" s="140">
        <v>32</v>
      </c>
      <c r="J79" s="115">
        <v>-1</v>
      </c>
      <c r="K79" s="116">
        <v>-3.125</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0.40671739700865917</v>
      </c>
      <c r="E81" s="143">
        <v>31</v>
      </c>
      <c r="F81" s="144">
        <v>19</v>
      </c>
      <c r="G81" s="144">
        <v>131</v>
      </c>
      <c r="H81" s="144">
        <v>24</v>
      </c>
      <c r="I81" s="145">
        <v>27</v>
      </c>
      <c r="J81" s="143">
        <v>4</v>
      </c>
      <c r="K81" s="146">
        <v>14.814814814814815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103707</v>
      </c>
      <c r="C10" s="114">
        <v>53668</v>
      </c>
      <c r="D10" s="114">
        <v>50039</v>
      </c>
      <c r="E10" s="114">
        <v>80967</v>
      </c>
      <c r="F10" s="114">
        <v>21143</v>
      </c>
      <c r="G10" s="114">
        <v>11967</v>
      </c>
      <c r="H10" s="114">
        <v>31631</v>
      </c>
      <c r="I10" s="115">
        <v>15787</v>
      </c>
      <c r="J10" s="114">
        <v>12802</v>
      </c>
      <c r="K10" s="114">
        <v>2985</v>
      </c>
      <c r="L10" s="423">
        <v>6414</v>
      </c>
      <c r="M10" s="424">
        <v>7561</v>
      </c>
    </row>
    <row r="11" spans="1:13" ht="11.1" customHeight="1" x14ac:dyDescent="0.2">
      <c r="A11" s="422" t="s">
        <v>387</v>
      </c>
      <c r="B11" s="115">
        <v>105872</v>
      </c>
      <c r="C11" s="114">
        <v>55492</v>
      </c>
      <c r="D11" s="114">
        <v>50380</v>
      </c>
      <c r="E11" s="114">
        <v>82791</v>
      </c>
      <c r="F11" s="114">
        <v>21487</v>
      </c>
      <c r="G11" s="114">
        <v>11832</v>
      </c>
      <c r="H11" s="114">
        <v>32575</v>
      </c>
      <c r="I11" s="115">
        <v>16190</v>
      </c>
      <c r="J11" s="114">
        <v>13024</v>
      </c>
      <c r="K11" s="114">
        <v>3166</v>
      </c>
      <c r="L11" s="423">
        <v>7151</v>
      </c>
      <c r="M11" s="424">
        <v>4998</v>
      </c>
    </row>
    <row r="12" spans="1:13" ht="11.1" customHeight="1" x14ac:dyDescent="0.2">
      <c r="A12" s="422" t="s">
        <v>388</v>
      </c>
      <c r="B12" s="115">
        <v>107913</v>
      </c>
      <c r="C12" s="114">
        <v>56855</v>
      </c>
      <c r="D12" s="114">
        <v>51058</v>
      </c>
      <c r="E12" s="114">
        <v>84758</v>
      </c>
      <c r="F12" s="114">
        <v>21504</v>
      </c>
      <c r="G12" s="114">
        <v>12585</v>
      </c>
      <c r="H12" s="114">
        <v>33143</v>
      </c>
      <c r="I12" s="115">
        <v>15753</v>
      </c>
      <c r="J12" s="114">
        <v>12492</v>
      </c>
      <c r="K12" s="114">
        <v>3261</v>
      </c>
      <c r="L12" s="423">
        <v>9050</v>
      </c>
      <c r="M12" s="424">
        <v>7418</v>
      </c>
    </row>
    <row r="13" spans="1:13" s="110" customFormat="1" ht="11.1" customHeight="1" x14ac:dyDescent="0.2">
      <c r="A13" s="422" t="s">
        <v>389</v>
      </c>
      <c r="B13" s="115">
        <v>106266</v>
      </c>
      <c r="C13" s="114">
        <v>55392</v>
      </c>
      <c r="D13" s="114">
        <v>50874</v>
      </c>
      <c r="E13" s="114">
        <v>83244</v>
      </c>
      <c r="F13" s="114">
        <v>21377</v>
      </c>
      <c r="G13" s="114">
        <v>11884</v>
      </c>
      <c r="H13" s="114">
        <v>33023</v>
      </c>
      <c r="I13" s="115">
        <v>15901</v>
      </c>
      <c r="J13" s="114">
        <v>12622</v>
      </c>
      <c r="K13" s="114">
        <v>3279</v>
      </c>
      <c r="L13" s="423">
        <v>5081</v>
      </c>
      <c r="M13" s="424">
        <v>6874</v>
      </c>
    </row>
    <row r="14" spans="1:13" ht="15" customHeight="1" x14ac:dyDescent="0.2">
      <c r="A14" s="422" t="s">
        <v>390</v>
      </c>
      <c r="B14" s="115">
        <v>106149</v>
      </c>
      <c r="C14" s="114">
        <v>55466</v>
      </c>
      <c r="D14" s="114">
        <v>50683</v>
      </c>
      <c r="E14" s="114">
        <v>80692</v>
      </c>
      <c r="F14" s="114">
        <v>24087</v>
      </c>
      <c r="G14" s="114">
        <v>11367</v>
      </c>
      <c r="H14" s="114">
        <v>33437</v>
      </c>
      <c r="I14" s="115">
        <v>15542</v>
      </c>
      <c r="J14" s="114">
        <v>12372</v>
      </c>
      <c r="K14" s="114">
        <v>3170</v>
      </c>
      <c r="L14" s="423">
        <v>7351</v>
      </c>
      <c r="M14" s="424">
        <v>7610</v>
      </c>
    </row>
    <row r="15" spans="1:13" ht="11.1" customHeight="1" x14ac:dyDescent="0.2">
      <c r="A15" s="422" t="s">
        <v>387</v>
      </c>
      <c r="B15" s="115">
        <v>108011</v>
      </c>
      <c r="C15" s="114">
        <v>56830</v>
      </c>
      <c r="D15" s="114">
        <v>51181</v>
      </c>
      <c r="E15" s="114">
        <v>81761</v>
      </c>
      <c r="F15" s="114">
        <v>24976</v>
      </c>
      <c r="G15" s="114">
        <v>11132</v>
      </c>
      <c r="H15" s="114">
        <v>34485</v>
      </c>
      <c r="I15" s="115">
        <v>15537</v>
      </c>
      <c r="J15" s="114">
        <v>12233</v>
      </c>
      <c r="K15" s="114">
        <v>3304</v>
      </c>
      <c r="L15" s="423">
        <v>7023</v>
      </c>
      <c r="M15" s="424">
        <v>5162</v>
      </c>
    </row>
    <row r="16" spans="1:13" ht="11.1" customHeight="1" x14ac:dyDescent="0.2">
      <c r="A16" s="422" t="s">
        <v>388</v>
      </c>
      <c r="B16" s="115">
        <v>109408</v>
      </c>
      <c r="C16" s="114">
        <v>57649</v>
      </c>
      <c r="D16" s="114">
        <v>51759</v>
      </c>
      <c r="E16" s="114">
        <v>83365</v>
      </c>
      <c r="F16" s="114">
        <v>25891</v>
      </c>
      <c r="G16" s="114">
        <v>11675</v>
      </c>
      <c r="H16" s="114">
        <v>34873</v>
      </c>
      <c r="I16" s="115">
        <v>15433</v>
      </c>
      <c r="J16" s="114">
        <v>11981</v>
      </c>
      <c r="K16" s="114">
        <v>3452</v>
      </c>
      <c r="L16" s="423">
        <v>9279</v>
      </c>
      <c r="M16" s="424">
        <v>8118</v>
      </c>
    </row>
    <row r="17" spans="1:13" s="110" customFormat="1" ht="11.1" customHeight="1" x14ac:dyDescent="0.2">
      <c r="A17" s="422" t="s">
        <v>389</v>
      </c>
      <c r="B17" s="115">
        <v>107985</v>
      </c>
      <c r="C17" s="114">
        <v>56365</v>
      </c>
      <c r="D17" s="114">
        <v>51620</v>
      </c>
      <c r="E17" s="114">
        <v>82201</v>
      </c>
      <c r="F17" s="114">
        <v>25731</v>
      </c>
      <c r="G17" s="114">
        <v>11072</v>
      </c>
      <c r="H17" s="114">
        <v>34881</v>
      </c>
      <c r="I17" s="115">
        <v>15591</v>
      </c>
      <c r="J17" s="114">
        <v>12185</v>
      </c>
      <c r="K17" s="114">
        <v>3406</v>
      </c>
      <c r="L17" s="423">
        <v>5209</v>
      </c>
      <c r="M17" s="424">
        <v>6763</v>
      </c>
    </row>
    <row r="18" spans="1:13" ht="15" customHeight="1" x14ac:dyDescent="0.2">
      <c r="A18" s="422" t="s">
        <v>391</v>
      </c>
      <c r="B18" s="115">
        <v>107890</v>
      </c>
      <c r="C18" s="114">
        <v>56259</v>
      </c>
      <c r="D18" s="114">
        <v>51631</v>
      </c>
      <c r="E18" s="114">
        <v>81255</v>
      </c>
      <c r="F18" s="114">
        <v>26465</v>
      </c>
      <c r="G18" s="114">
        <v>10560</v>
      </c>
      <c r="H18" s="114">
        <v>35193</v>
      </c>
      <c r="I18" s="115">
        <v>15185</v>
      </c>
      <c r="J18" s="114">
        <v>11938</v>
      </c>
      <c r="K18" s="114">
        <v>3247</v>
      </c>
      <c r="L18" s="423">
        <v>8214</v>
      </c>
      <c r="M18" s="424">
        <v>8598</v>
      </c>
    </row>
    <row r="19" spans="1:13" ht="11.1" customHeight="1" x14ac:dyDescent="0.2">
      <c r="A19" s="422" t="s">
        <v>387</v>
      </c>
      <c r="B19" s="115">
        <v>109182</v>
      </c>
      <c r="C19" s="114">
        <v>57265</v>
      </c>
      <c r="D19" s="114">
        <v>51917</v>
      </c>
      <c r="E19" s="114">
        <v>82227</v>
      </c>
      <c r="F19" s="114">
        <v>26795</v>
      </c>
      <c r="G19" s="114">
        <v>10230</v>
      </c>
      <c r="H19" s="114">
        <v>36203</v>
      </c>
      <c r="I19" s="115">
        <v>15496</v>
      </c>
      <c r="J19" s="114">
        <v>12062</v>
      </c>
      <c r="K19" s="114">
        <v>3434</v>
      </c>
      <c r="L19" s="423">
        <v>6360</v>
      </c>
      <c r="M19" s="424">
        <v>5053</v>
      </c>
    </row>
    <row r="20" spans="1:13" ht="11.1" customHeight="1" x14ac:dyDescent="0.2">
      <c r="A20" s="422" t="s">
        <v>388</v>
      </c>
      <c r="B20" s="115">
        <v>110232</v>
      </c>
      <c r="C20" s="114">
        <v>57731</v>
      </c>
      <c r="D20" s="114">
        <v>52501</v>
      </c>
      <c r="E20" s="114">
        <v>82880</v>
      </c>
      <c r="F20" s="114">
        <v>27244</v>
      </c>
      <c r="G20" s="114">
        <v>10736</v>
      </c>
      <c r="H20" s="114">
        <v>36694</v>
      </c>
      <c r="I20" s="115">
        <v>15565</v>
      </c>
      <c r="J20" s="114">
        <v>11911</v>
      </c>
      <c r="K20" s="114">
        <v>3654</v>
      </c>
      <c r="L20" s="423">
        <v>8117</v>
      </c>
      <c r="M20" s="424">
        <v>7251</v>
      </c>
    </row>
    <row r="21" spans="1:13" s="110" customFormat="1" ht="11.1" customHeight="1" x14ac:dyDescent="0.2">
      <c r="A21" s="422" t="s">
        <v>389</v>
      </c>
      <c r="B21" s="115">
        <v>108528</v>
      </c>
      <c r="C21" s="114">
        <v>56151</v>
      </c>
      <c r="D21" s="114">
        <v>52377</v>
      </c>
      <c r="E21" s="114">
        <v>81539</v>
      </c>
      <c r="F21" s="114">
        <v>26970</v>
      </c>
      <c r="G21" s="114">
        <v>10132</v>
      </c>
      <c r="H21" s="114">
        <v>36587</v>
      </c>
      <c r="I21" s="115">
        <v>15913</v>
      </c>
      <c r="J21" s="114">
        <v>12243</v>
      </c>
      <c r="K21" s="114">
        <v>3670</v>
      </c>
      <c r="L21" s="423">
        <v>5092</v>
      </c>
      <c r="M21" s="424">
        <v>7102</v>
      </c>
    </row>
    <row r="22" spans="1:13" ht="15" customHeight="1" x14ac:dyDescent="0.2">
      <c r="A22" s="422" t="s">
        <v>392</v>
      </c>
      <c r="B22" s="115">
        <v>107246</v>
      </c>
      <c r="C22" s="114">
        <v>55309</v>
      </c>
      <c r="D22" s="114">
        <v>51937</v>
      </c>
      <c r="E22" s="114">
        <v>80251</v>
      </c>
      <c r="F22" s="114">
        <v>26514</v>
      </c>
      <c r="G22" s="114">
        <v>9458</v>
      </c>
      <c r="H22" s="114">
        <v>36654</v>
      </c>
      <c r="I22" s="115">
        <v>15571</v>
      </c>
      <c r="J22" s="114">
        <v>12053</v>
      </c>
      <c r="K22" s="114">
        <v>3518</v>
      </c>
      <c r="L22" s="423">
        <v>6069</v>
      </c>
      <c r="M22" s="424">
        <v>7476</v>
      </c>
    </row>
    <row r="23" spans="1:13" ht="11.1" customHeight="1" x14ac:dyDescent="0.2">
      <c r="A23" s="422" t="s">
        <v>387</v>
      </c>
      <c r="B23" s="115">
        <v>108695</v>
      </c>
      <c r="C23" s="114">
        <v>56674</v>
      </c>
      <c r="D23" s="114">
        <v>52021</v>
      </c>
      <c r="E23" s="114">
        <v>81475</v>
      </c>
      <c r="F23" s="114">
        <v>26737</v>
      </c>
      <c r="G23" s="114">
        <v>9089</v>
      </c>
      <c r="H23" s="114">
        <v>37741</v>
      </c>
      <c r="I23" s="115">
        <v>15668</v>
      </c>
      <c r="J23" s="114">
        <v>11968</v>
      </c>
      <c r="K23" s="114">
        <v>3700</v>
      </c>
      <c r="L23" s="423">
        <v>6523</v>
      </c>
      <c r="M23" s="424">
        <v>5108</v>
      </c>
    </row>
    <row r="24" spans="1:13" ht="11.1" customHeight="1" x14ac:dyDescent="0.2">
      <c r="A24" s="422" t="s">
        <v>388</v>
      </c>
      <c r="B24" s="115">
        <v>109312</v>
      </c>
      <c r="C24" s="114">
        <v>56923</v>
      </c>
      <c r="D24" s="114">
        <v>52389</v>
      </c>
      <c r="E24" s="114">
        <v>80811</v>
      </c>
      <c r="F24" s="114">
        <v>26943</v>
      </c>
      <c r="G24" s="114">
        <v>9472</v>
      </c>
      <c r="H24" s="114">
        <v>38076</v>
      </c>
      <c r="I24" s="115">
        <v>15523</v>
      </c>
      <c r="J24" s="114">
        <v>11769</v>
      </c>
      <c r="K24" s="114">
        <v>3754</v>
      </c>
      <c r="L24" s="423">
        <v>7730</v>
      </c>
      <c r="M24" s="424">
        <v>7056</v>
      </c>
    </row>
    <row r="25" spans="1:13" s="110" customFormat="1" ht="11.1" customHeight="1" x14ac:dyDescent="0.2">
      <c r="A25" s="422" t="s">
        <v>389</v>
      </c>
      <c r="B25" s="115">
        <v>108127</v>
      </c>
      <c r="C25" s="114">
        <v>55741</v>
      </c>
      <c r="D25" s="114">
        <v>52386</v>
      </c>
      <c r="E25" s="114">
        <v>79582</v>
      </c>
      <c r="F25" s="114">
        <v>26986</v>
      </c>
      <c r="G25" s="114">
        <v>9013</v>
      </c>
      <c r="H25" s="114">
        <v>38070</v>
      </c>
      <c r="I25" s="115">
        <v>15734</v>
      </c>
      <c r="J25" s="114">
        <v>11979</v>
      </c>
      <c r="K25" s="114">
        <v>3755</v>
      </c>
      <c r="L25" s="423">
        <v>4293</v>
      </c>
      <c r="M25" s="424">
        <v>5814</v>
      </c>
    </row>
    <row r="26" spans="1:13" ht="15" customHeight="1" x14ac:dyDescent="0.2">
      <c r="A26" s="422" t="s">
        <v>393</v>
      </c>
      <c r="B26" s="115">
        <v>108454</v>
      </c>
      <c r="C26" s="114">
        <v>55965</v>
      </c>
      <c r="D26" s="114">
        <v>52489</v>
      </c>
      <c r="E26" s="114">
        <v>79458</v>
      </c>
      <c r="F26" s="114">
        <v>27013</v>
      </c>
      <c r="G26" s="114">
        <v>8532</v>
      </c>
      <c r="H26" s="114">
        <v>38641</v>
      </c>
      <c r="I26" s="115">
        <v>15311</v>
      </c>
      <c r="J26" s="114">
        <v>11683</v>
      </c>
      <c r="K26" s="114">
        <v>3628</v>
      </c>
      <c r="L26" s="423">
        <v>6718</v>
      </c>
      <c r="M26" s="424">
        <v>7040</v>
      </c>
    </row>
    <row r="27" spans="1:13" ht="11.1" customHeight="1" x14ac:dyDescent="0.2">
      <c r="A27" s="422" t="s">
        <v>387</v>
      </c>
      <c r="B27" s="115">
        <v>109329</v>
      </c>
      <c r="C27" s="114">
        <v>56800</v>
      </c>
      <c r="D27" s="114">
        <v>52529</v>
      </c>
      <c r="E27" s="114">
        <v>80246</v>
      </c>
      <c r="F27" s="114">
        <v>27123</v>
      </c>
      <c r="G27" s="114">
        <v>8127</v>
      </c>
      <c r="H27" s="114">
        <v>39571</v>
      </c>
      <c r="I27" s="115">
        <v>15705</v>
      </c>
      <c r="J27" s="114">
        <v>11850</v>
      </c>
      <c r="K27" s="114">
        <v>3855</v>
      </c>
      <c r="L27" s="423">
        <v>5672</v>
      </c>
      <c r="M27" s="424">
        <v>4943</v>
      </c>
    </row>
    <row r="28" spans="1:13" ht="11.1" customHeight="1" x14ac:dyDescent="0.2">
      <c r="A28" s="422" t="s">
        <v>388</v>
      </c>
      <c r="B28" s="115">
        <v>110339</v>
      </c>
      <c r="C28" s="114">
        <v>57264</v>
      </c>
      <c r="D28" s="114">
        <v>53075</v>
      </c>
      <c r="E28" s="114">
        <v>82488</v>
      </c>
      <c r="F28" s="114">
        <v>27621</v>
      </c>
      <c r="G28" s="114">
        <v>8751</v>
      </c>
      <c r="H28" s="114">
        <v>39749</v>
      </c>
      <c r="I28" s="115">
        <v>15737</v>
      </c>
      <c r="J28" s="114">
        <v>11804</v>
      </c>
      <c r="K28" s="114">
        <v>3933</v>
      </c>
      <c r="L28" s="423">
        <v>8344</v>
      </c>
      <c r="M28" s="424">
        <v>7633</v>
      </c>
    </row>
    <row r="29" spans="1:13" s="110" customFormat="1" ht="11.1" customHeight="1" x14ac:dyDescent="0.2">
      <c r="A29" s="422" t="s">
        <v>389</v>
      </c>
      <c r="B29" s="115">
        <v>108895</v>
      </c>
      <c r="C29" s="114">
        <v>56009</v>
      </c>
      <c r="D29" s="114">
        <v>52886</v>
      </c>
      <c r="E29" s="114">
        <v>81249</v>
      </c>
      <c r="F29" s="114">
        <v>27509</v>
      </c>
      <c r="G29" s="114">
        <v>8221</v>
      </c>
      <c r="H29" s="114">
        <v>39497</v>
      </c>
      <c r="I29" s="115">
        <v>15885</v>
      </c>
      <c r="J29" s="114">
        <v>12005</v>
      </c>
      <c r="K29" s="114">
        <v>3880</v>
      </c>
      <c r="L29" s="423">
        <v>4286</v>
      </c>
      <c r="M29" s="424">
        <v>5929</v>
      </c>
    </row>
    <row r="30" spans="1:13" ht="15" customHeight="1" x14ac:dyDescent="0.2">
      <c r="A30" s="422" t="s">
        <v>394</v>
      </c>
      <c r="B30" s="115">
        <v>108667</v>
      </c>
      <c r="C30" s="114">
        <v>55867</v>
      </c>
      <c r="D30" s="114">
        <v>52800</v>
      </c>
      <c r="E30" s="114">
        <v>80620</v>
      </c>
      <c r="F30" s="114">
        <v>27941</v>
      </c>
      <c r="G30" s="114">
        <v>7683</v>
      </c>
      <c r="H30" s="114">
        <v>39682</v>
      </c>
      <c r="I30" s="115">
        <v>14953</v>
      </c>
      <c r="J30" s="114">
        <v>11188</v>
      </c>
      <c r="K30" s="114">
        <v>3765</v>
      </c>
      <c r="L30" s="423">
        <v>7204</v>
      </c>
      <c r="M30" s="424">
        <v>7481</v>
      </c>
    </row>
    <row r="31" spans="1:13" ht="11.1" customHeight="1" x14ac:dyDescent="0.2">
      <c r="A31" s="422" t="s">
        <v>387</v>
      </c>
      <c r="B31" s="115">
        <v>109544</v>
      </c>
      <c r="C31" s="114">
        <v>56523</v>
      </c>
      <c r="D31" s="114">
        <v>53021</v>
      </c>
      <c r="E31" s="114">
        <v>81182</v>
      </c>
      <c r="F31" s="114">
        <v>28268</v>
      </c>
      <c r="G31" s="114">
        <v>7274</v>
      </c>
      <c r="H31" s="114">
        <v>40356</v>
      </c>
      <c r="I31" s="115">
        <v>15173</v>
      </c>
      <c r="J31" s="114">
        <v>11267</v>
      </c>
      <c r="K31" s="114">
        <v>3906</v>
      </c>
      <c r="L31" s="423">
        <v>6013</v>
      </c>
      <c r="M31" s="424">
        <v>5172</v>
      </c>
    </row>
    <row r="32" spans="1:13" ht="11.1" customHeight="1" x14ac:dyDescent="0.2">
      <c r="A32" s="422" t="s">
        <v>388</v>
      </c>
      <c r="B32" s="115">
        <v>111375</v>
      </c>
      <c r="C32" s="114">
        <v>57646</v>
      </c>
      <c r="D32" s="114">
        <v>53729</v>
      </c>
      <c r="E32" s="114">
        <v>82391</v>
      </c>
      <c r="F32" s="114">
        <v>28972</v>
      </c>
      <c r="G32" s="114">
        <v>8102</v>
      </c>
      <c r="H32" s="114">
        <v>40754</v>
      </c>
      <c r="I32" s="115">
        <v>15204</v>
      </c>
      <c r="J32" s="114">
        <v>11151</v>
      </c>
      <c r="K32" s="114">
        <v>4053</v>
      </c>
      <c r="L32" s="423">
        <v>8333</v>
      </c>
      <c r="M32" s="424">
        <v>6931</v>
      </c>
    </row>
    <row r="33" spans="1:13" s="110" customFormat="1" ht="11.1" customHeight="1" x14ac:dyDescent="0.2">
      <c r="A33" s="422" t="s">
        <v>389</v>
      </c>
      <c r="B33" s="115">
        <v>110281</v>
      </c>
      <c r="C33" s="114">
        <v>56848</v>
      </c>
      <c r="D33" s="114">
        <v>53433</v>
      </c>
      <c r="E33" s="114">
        <v>81304</v>
      </c>
      <c r="F33" s="114">
        <v>28968</v>
      </c>
      <c r="G33" s="114">
        <v>7725</v>
      </c>
      <c r="H33" s="114">
        <v>40516</v>
      </c>
      <c r="I33" s="115">
        <v>15288</v>
      </c>
      <c r="J33" s="114">
        <v>11272</v>
      </c>
      <c r="K33" s="114">
        <v>4016</v>
      </c>
      <c r="L33" s="423">
        <v>4759</v>
      </c>
      <c r="M33" s="424">
        <v>5883</v>
      </c>
    </row>
    <row r="34" spans="1:13" ht="15" customHeight="1" x14ac:dyDescent="0.2">
      <c r="A34" s="422" t="s">
        <v>395</v>
      </c>
      <c r="B34" s="115">
        <v>110123</v>
      </c>
      <c r="C34" s="114">
        <v>56746</v>
      </c>
      <c r="D34" s="114">
        <v>53377</v>
      </c>
      <c r="E34" s="114">
        <v>80879</v>
      </c>
      <c r="F34" s="114">
        <v>29240</v>
      </c>
      <c r="G34" s="114">
        <v>7298</v>
      </c>
      <c r="H34" s="114">
        <v>40831</v>
      </c>
      <c r="I34" s="115">
        <v>15072</v>
      </c>
      <c r="J34" s="114">
        <v>11076</v>
      </c>
      <c r="K34" s="114">
        <v>3996</v>
      </c>
      <c r="L34" s="423">
        <v>6621</v>
      </c>
      <c r="M34" s="424">
        <v>6747</v>
      </c>
    </row>
    <row r="35" spans="1:13" ht="11.1" customHeight="1" x14ac:dyDescent="0.2">
      <c r="A35" s="422" t="s">
        <v>387</v>
      </c>
      <c r="B35" s="115">
        <v>110641</v>
      </c>
      <c r="C35" s="114">
        <v>57394</v>
      </c>
      <c r="D35" s="114">
        <v>53247</v>
      </c>
      <c r="E35" s="114">
        <v>81135</v>
      </c>
      <c r="F35" s="114">
        <v>29504</v>
      </c>
      <c r="G35" s="114">
        <v>7090</v>
      </c>
      <c r="H35" s="114">
        <v>41379</v>
      </c>
      <c r="I35" s="115">
        <v>15416</v>
      </c>
      <c r="J35" s="114">
        <v>11257</v>
      </c>
      <c r="K35" s="114">
        <v>4159</v>
      </c>
      <c r="L35" s="423">
        <v>6263</v>
      </c>
      <c r="M35" s="424">
        <v>5610</v>
      </c>
    </row>
    <row r="36" spans="1:13" ht="11.1" customHeight="1" x14ac:dyDescent="0.2">
      <c r="A36" s="422" t="s">
        <v>388</v>
      </c>
      <c r="B36" s="115">
        <v>112220</v>
      </c>
      <c r="C36" s="114">
        <v>58293</v>
      </c>
      <c r="D36" s="114">
        <v>53927</v>
      </c>
      <c r="E36" s="114">
        <v>82103</v>
      </c>
      <c r="F36" s="114">
        <v>30115</v>
      </c>
      <c r="G36" s="114">
        <v>7961</v>
      </c>
      <c r="H36" s="114">
        <v>41664</v>
      </c>
      <c r="I36" s="115">
        <v>15167</v>
      </c>
      <c r="J36" s="114">
        <v>10968</v>
      </c>
      <c r="K36" s="114">
        <v>4199</v>
      </c>
      <c r="L36" s="423">
        <v>7898</v>
      </c>
      <c r="M36" s="424">
        <v>6691</v>
      </c>
    </row>
    <row r="37" spans="1:13" s="110" customFormat="1" ht="11.1" customHeight="1" x14ac:dyDescent="0.2">
      <c r="A37" s="422" t="s">
        <v>389</v>
      </c>
      <c r="B37" s="115">
        <v>110608</v>
      </c>
      <c r="C37" s="114">
        <v>57122</v>
      </c>
      <c r="D37" s="114">
        <v>53486</v>
      </c>
      <c r="E37" s="114">
        <v>80578</v>
      </c>
      <c r="F37" s="114">
        <v>30030</v>
      </c>
      <c r="G37" s="114">
        <v>7641</v>
      </c>
      <c r="H37" s="114">
        <v>41316</v>
      </c>
      <c r="I37" s="115">
        <v>15171</v>
      </c>
      <c r="J37" s="114">
        <v>11026</v>
      </c>
      <c r="K37" s="114">
        <v>4145</v>
      </c>
      <c r="L37" s="423">
        <v>4897</v>
      </c>
      <c r="M37" s="424">
        <v>6567</v>
      </c>
    </row>
    <row r="38" spans="1:13" ht="15" customHeight="1" x14ac:dyDescent="0.2">
      <c r="A38" s="425" t="s">
        <v>396</v>
      </c>
      <c r="B38" s="115">
        <v>110084</v>
      </c>
      <c r="C38" s="114">
        <v>56774</v>
      </c>
      <c r="D38" s="114">
        <v>53310</v>
      </c>
      <c r="E38" s="114">
        <v>79992</v>
      </c>
      <c r="F38" s="114">
        <v>30092</v>
      </c>
      <c r="G38" s="114">
        <v>7341</v>
      </c>
      <c r="H38" s="114">
        <v>41323</v>
      </c>
      <c r="I38" s="115">
        <v>14854</v>
      </c>
      <c r="J38" s="114">
        <v>10847</v>
      </c>
      <c r="K38" s="114">
        <v>4007</v>
      </c>
      <c r="L38" s="423">
        <v>7177</v>
      </c>
      <c r="M38" s="424">
        <v>7808</v>
      </c>
    </row>
    <row r="39" spans="1:13" ht="11.1" customHeight="1" x14ac:dyDescent="0.2">
      <c r="A39" s="422" t="s">
        <v>387</v>
      </c>
      <c r="B39" s="115">
        <v>110462</v>
      </c>
      <c r="C39" s="114">
        <v>57102</v>
      </c>
      <c r="D39" s="114">
        <v>53360</v>
      </c>
      <c r="E39" s="114">
        <v>79962</v>
      </c>
      <c r="F39" s="114">
        <v>30500</v>
      </c>
      <c r="G39" s="114">
        <v>7190</v>
      </c>
      <c r="H39" s="114">
        <v>41853</v>
      </c>
      <c r="I39" s="115">
        <v>15252</v>
      </c>
      <c r="J39" s="114">
        <v>11042</v>
      </c>
      <c r="K39" s="114">
        <v>4210</v>
      </c>
      <c r="L39" s="423">
        <v>6013</v>
      </c>
      <c r="M39" s="424">
        <v>5725</v>
      </c>
    </row>
    <row r="40" spans="1:13" ht="11.1" customHeight="1" x14ac:dyDescent="0.2">
      <c r="A40" s="425" t="s">
        <v>388</v>
      </c>
      <c r="B40" s="115">
        <v>111578</v>
      </c>
      <c r="C40" s="114">
        <v>57678</v>
      </c>
      <c r="D40" s="114">
        <v>53900</v>
      </c>
      <c r="E40" s="114">
        <v>80406</v>
      </c>
      <c r="F40" s="114">
        <v>31172</v>
      </c>
      <c r="G40" s="114">
        <v>8068</v>
      </c>
      <c r="H40" s="114">
        <v>41960</v>
      </c>
      <c r="I40" s="115">
        <v>15151</v>
      </c>
      <c r="J40" s="114">
        <v>10843</v>
      </c>
      <c r="K40" s="114">
        <v>4308</v>
      </c>
      <c r="L40" s="423">
        <v>9894</v>
      </c>
      <c r="M40" s="424">
        <v>9223</v>
      </c>
    </row>
    <row r="41" spans="1:13" s="110" customFormat="1" ht="11.1" customHeight="1" x14ac:dyDescent="0.2">
      <c r="A41" s="422" t="s">
        <v>389</v>
      </c>
      <c r="B41" s="115">
        <v>110454</v>
      </c>
      <c r="C41" s="114">
        <v>56874</v>
      </c>
      <c r="D41" s="114">
        <v>53580</v>
      </c>
      <c r="E41" s="114">
        <v>79309</v>
      </c>
      <c r="F41" s="114">
        <v>31145</v>
      </c>
      <c r="G41" s="114">
        <v>7837</v>
      </c>
      <c r="H41" s="114">
        <v>41802</v>
      </c>
      <c r="I41" s="115">
        <v>15179</v>
      </c>
      <c r="J41" s="114">
        <v>10831</v>
      </c>
      <c r="K41" s="114">
        <v>4348</v>
      </c>
      <c r="L41" s="423">
        <v>4978</v>
      </c>
      <c r="M41" s="424">
        <v>6136</v>
      </c>
    </row>
    <row r="42" spans="1:13" ht="15" customHeight="1" x14ac:dyDescent="0.2">
      <c r="A42" s="422" t="s">
        <v>397</v>
      </c>
      <c r="B42" s="115">
        <v>109739</v>
      </c>
      <c r="C42" s="114">
        <v>56495</v>
      </c>
      <c r="D42" s="114">
        <v>53244</v>
      </c>
      <c r="E42" s="114">
        <v>78533</v>
      </c>
      <c r="F42" s="114">
        <v>31206</v>
      </c>
      <c r="G42" s="114">
        <v>7517</v>
      </c>
      <c r="H42" s="114">
        <v>41832</v>
      </c>
      <c r="I42" s="115">
        <v>15031</v>
      </c>
      <c r="J42" s="114">
        <v>10733</v>
      </c>
      <c r="K42" s="114">
        <v>4298</v>
      </c>
      <c r="L42" s="423">
        <v>7197</v>
      </c>
      <c r="M42" s="424">
        <v>7838</v>
      </c>
    </row>
    <row r="43" spans="1:13" ht="11.1" customHeight="1" x14ac:dyDescent="0.2">
      <c r="A43" s="422" t="s">
        <v>387</v>
      </c>
      <c r="B43" s="115">
        <v>110439</v>
      </c>
      <c r="C43" s="114">
        <v>57171</v>
      </c>
      <c r="D43" s="114">
        <v>53268</v>
      </c>
      <c r="E43" s="114">
        <v>78978</v>
      </c>
      <c r="F43" s="114">
        <v>31461</v>
      </c>
      <c r="G43" s="114">
        <v>7419</v>
      </c>
      <c r="H43" s="114">
        <v>42494</v>
      </c>
      <c r="I43" s="115">
        <v>15364</v>
      </c>
      <c r="J43" s="114">
        <v>10941</v>
      </c>
      <c r="K43" s="114">
        <v>4423</v>
      </c>
      <c r="L43" s="423">
        <v>6786</v>
      </c>
      <c r="M43" s="424">
        <v>6164</v>
      </c>
    </row>
    <row r="44" spans="1:13" ht="11.1" customHeight="1" x14ac:dyDescent="0.2">
      <c r="A44" s="422" t="s">
        <v>388</v>
      </c>
      <c r="B44" s="115">
        <v>111729</v>
      </c>
      <c r="C44" s="114">
        <v>57890</v>
      </c>
      <c r="D44" s="114">
        <v>53839</v>
      </c>
      <c r="E44" s="114">
        <v>79668</v>
      </c>
      <c r="F44" s="114">
        <v>32061</v>
      </c>
      <c r="G44" s="114">
        <v>8482</v>
      </c>
      <c r="H44" s="114">
        <v>42690</v>
      </c>
      <c r="I44" s="115">
        <v>15233</v>
      </c>
      <c r="J44" s="114">
        <v>10725</v>
      </c>
      <c r="K44" s="114">
        <v>4508</v>
      </c>
      <c r="L44" s="423">
        <v>8527</v>
      </c>
      <c r="M44" s="424">
        <v>7517</v>
      </c>
    </row>
    <row r="45" spans="1:13" s="110" customFormat="1" ht="11.1" customHeight="1" x14ac:dyDescent="0.2">
      <c r="A45" s="422" t="s">
        <v>389</v>
      </c>
      <c r="B45" s="115">
        <v>110724</v>
      </c>
      <c r="C45" s="114">
        <v>57231</v>
      </c>
      <c r="D45" s="114">
        <v>53493</v>
      </c>
      <c r="E45" s="114">
        <v>78730</v>
      </c>
      <c r="F45" s="114">
        <v>31994</v>
      </c>
      <c r="G45" s="114">
        <v>8268</v>
      </c>
      <c r="H45" s="114">
        <v>42359</v>
      </c>
      <c r="I45" s="115">
        <v>15132</v>
      </c>
      <c r="J45" s="114">
        <v>10584</v>
      </c>
      <c r="K45" s="114">
        <v>4548</v>
      </c>
      <c r="L45" s="423">
        <v>5246</v>
      </c>
      <c r="M45" s="424">
        <v>6279</v>
      </c>
    </row>
    <row r="46" spans="1:13" ht="15" customHeight="1" x14ac:dyDescent="0.2">
      <c r="A46" s="422" t="s">
        <v>398</v>
      </c>
      <c r="B46" s="115">
        <v>109834</v>
      </c>
      <c r="C46" s="114">
        <v>56821</v>
      </c>
      <c r="D46" s="114">
        <v>53013</v>
      </c>
      <c r="E46" s="114">
        <v>77904</v>
      </c>
      <c r="F46" s="114">
        <v>31930</v>
      </c>
      <c r="G46" s="114">
        <v>7990</v>
      </c>
      <c r="H46" s="114">
        <v>42156</v>
      </c>
      <c r="I46" s="115">
        <v>14840</v>
      </c>
      <c r="J46" s="114">
        <v>10398</v>
      </c>
      <c r="K46" s="114">
        <v>4442</v>
      </c>
      <c r="L46" s="423">
        <v>6615</v>
      </c>
      <c r="M46" s="424">
        <v>7548</v>
      </c>
    </row>
    <row r="47" spans="1:13" ht="11.1" customHeight="1" x14ac:dyDescent="0.2">
      <c r="A47" s="422" t="s">
        <v>387</v>
      </c>
      <c r="B47" s="115">
        <v>109923</v>
      </c>
      <c r="C47" s="114">
        <v>57047</v>
      </c>
      <c r="D47" s="114">
        <v>52876</v>
      </c>
      <c r="E47" s="114">
        <v>77716</v>
      </c>
      <c r="F47" s="114">
        <v>32207</v>
      </c>
      <c r="G47" s="114">
        <v>7800</v>
      </c>
      <c r="H47" s="114">
        <v>42575</v>
      </c>
      <c r="I47" s="115">
        <v>15296</v>
      </c>
      <c r="J47" s="114">
        <v>10720</v>
      </c>
      <c r="K47" s="114">
        <v>4576</v>
      </c>
      <c r="L47" s="423">
        <v>5418</v>
      </c>
      <c r="M47" s="424">
        <v>5325</v>
      </c>
    </row>
    <row r="48" spans="1:13" ht="11.1" customHeight="1" x14ac:dyDescent="0.2">
      <c r="A48" s="422" t="s">
        <v>388</v>
      </c>
      <c r="B48" s="115">
        <v>111104</v>
      </c>
      <c r="C48" s="114">
        <v>57560</v>
      </c>
      <c r="D48" s="114">
        <v>53544</v>
      </c>
      <c r="E48" s="114">
        <v>78314</v>
      </c>
      <c r="F48" s="114">
        <v>32790</v>
      </c>
      <c r="G48" s="114">
        <v>8935</v>
      </c>
      <c r="H48" s="114">
        <v>42718</v>
      </c>
      <c r="I48" s="115">
        <v>15243</v>
      </c>
      <c r="J48" s="114">
        <v>10475</v>
      </c>
      <c r="K48" s="114">
        <v>4768</v>
      </c>
      <c r="L48" s="423">
        <v>8043</v>
      </c>
      <c r="M48" s="424">
        <v>7090</v>
      </c>
    </row>
    <row r="49" spans="1:17" s="110" customFormat="1" ht="11.1" customHeight="1" x14ac:dyDescent="0.2">
      <c r="A49" s="422" t="s">
        <v>389</v>
      </c>
      <c r="B49" s="115">
        <v>110052</v>
      </c>
      <c r="C49" s="114">
        <v>56902</v>
      </c>
      <c r="D49" s="114">
        <v>53150</v>
      </c>
      <c r="E49" s="114">
        <v>77229</v>
      </c>
      <c r="F49" s="114">
        <v>32823</v>
      </c>
      <c r="G49" s="114">
        <v>8757</v>
      </c>
      <c r="H49" s="114">
        <v>42473</v>
      </c>
      <c r="I49" s="115">
        <v>15182</v>
      </c>
      <c r="J49" s="114">
        <v>10420</v>
      </c>
      <c r="K49" s="114">
        <v>4762</v>
      </c>
      <c r="L49" s="423">
        <v>4613</v>
      </c>
      <c r="M49" s="424">
        <v>5625</v>
      </c>
    </row>
    <row r="50" spans="1:17" ht="15" customHeight="1" x14ac:dyDescent="0.2">
      <c r="A50" s="422" t="s">
        <v>399</v>
      </c>
      <c r="B50" s="143">
        <v>109181</v>
      </c>
      <c r="C50" s="144">
        <v>56422</v>
      </c>
      <c r="D50" s="144">
        <v>52759</v>
      </c>
      <c r="E50" s="144">
        <v>76389</v>
      </c>
      <c r="F50" s="144">
        <v>32792</v>
      </c>
      <c r="G50" s="144">
        <v>8487</v>
      </c>
      <c r="H50" s="144">
        <v>42270</v>
      </c>
      <c r="I50" s="143">
        <v>14585</v>
      </c>
      <c r="J50" s="144">
        <v>10012</v>
      </c>
      <c r="K50" s="144">
        <v>4573</v>
      </c>
      <c r="L50" s="426">
        <v>6617</v>
      </c>
      <c r="M50" s="427">
        <v>7622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-0.59453356884024988</v>
      </c>
      <c r="C6" s="480">
        <f>'Tabelle 3.3'!J11</f>
        <v>-1.7183288409703503</v>
      </c>
      <c r="D6" s="481">
        <f t="shared" ref="D6:E9" si="0">IF(OR(AND(B6&gt;=-50,B6&lt;=50),ISNUMBER(B6)=FALSE),B6,"")</f>
        <v>-0.59453356884024988</v>
      </c>
      <c r="E6" s="481">
        <f t="shared" si="0"/>
        <v>-1.7183288409703503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-0.59453356884024988</v>
      </c>
      <c r="C14" s="480">
        <f>'Tabelle 3.3'!J11</f>
        <v>-1.7183288409703503</v>
      </c>
      <c r="D14" s="481">
        <f>IF(OR(AND(B14&gt;=-50,B14&lt;=50),ISNUMBER(B14)=FALSE),B14,"")</f>
        <v>-0.59453356884024988</v>
      </c>
      <c r="E14" s="481">
        <f>IF(OR(AND(C14&gt;=-50,C14&lt;=50),ISNUMBER(C14)=FALSE),C14,"")</f>
        <v>-1.7183288409703503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-3.1260735142562694</v>
      </c>
      <c r="C15" s="480">
        <f>'Tabelle 3.3'!J12</f>
        <v>3.8647342995169081</v>
      </c>
      <c r="D15" s="481">
        <f t="shared" ref="D15:E45" si="3">IF(OR(AND(B15&gt;=-50,B15&lt;=50),ISNUMBER(B15)=FALSE),B15,"")</f>
        <v>-3.1260735142562694</v>
      </c>
      <c r="E15" s="481">
        <f t="shared" si="3"/>
        <v>3.8647342995169081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-5.1867219917012451E-2</v>
      </c>
      <c r="C16" s="480">
        <f>'Tabelle 3.3'!J13</f>
        <v>8.9820359281437128</v>
      </c>
      <c r="D16" s="481">
        <f t="shared" si="3"/>
        <v>-5.1867219917012451E-2</v>
      </c>
      <c r="E16" s="481">
        <f t="shared" si="3"/>
        <v>8.9820359281437128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-2.7371079485341796</v>
      </c>
      <c r="C17" s="480">
        <f>'Tabelle 3.3'!J14</f>
        <v>-2.1956087824351296</v>
      </c>
      <c r="D17" s="481">
        <f t="shared" si="3"/>
        <v>-2.7371079485341796</v>
      </c>
      <c r="E17" s="481">
        <f t="shared" si="3"/>
        <v>-2.1956087824351296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-2.3050974512743627</v>
      </c>
      <c r="C18" s="480">
        <f>'Tabelle 3.3'!J15</f>
        <v>3.4420289855072466</v>
      </c>
      <c r="D18" s="481">
        <f t="shared" si="3"/>
        <v>-2.3050974512743627</v>
      </c>
      <c r="E18" s="481">
        <f t="shared" si="3"/>
        <v>3.4420289855072466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-1.0693943973032662</v>
      </c>
      <c r="C19" s="480">
        <f>'Tabelle 3.3'!J16</f>
        <v>-4.3895747599451305</v>
      </c>
      <c r="D19" s="481">
        <f t="shared" si="3"/>
        <v>-1.0693943973032662</v>
      </c>
      <c r="E19" s="481">
        <f t="shared" si="3"/>
        <v>-4.3895747599451305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-7.3235685752330228</v>
      </c>
      <c r="C20" s="480">
        <f>'Tabelle 3.3'!J17</f>
        <v>-9.0090090090090094</v>
      </c>
      <c r="D20" s="481">
        <f t="shared" si="3"/>
        <v>-7.3235685752330228</v>
      </c>
      <c r="E20" s="481">
        <f t="shared" si="3"/>
        <v>-9.0090090090090094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-0.35472785722203748</v>
      </c>
      <c r="C21" s="480">
        <f>'Tabelle 3.3'!J18</f>
        <v>6.3492063492063489</v>
      </c>
      <c r="D21" s="481">
        <f t="shared" si="3"/>
        <v>-0.35472785722203748</v>
      </c>
      <c r="E21" s="481">
        <f t="shared" si="3"/>
        <v>6.3492063492063489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0.26020268419611065</v>
      </c>
      <c r="C22" s="480">
        <f>'Tabelle 3.3'!J19</f>
        <v>-1.8795386586928664</v>
      </c>
      <c r="D22" s="481">
        <f t="shared" si="3"/>
        <v>0.26020268419611065</v>
      </c>
      <c r="E22" s="481">
        <f t="shared" si="3"/>
        <v>-1.8795386586928664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-0.70895522388059706</v>
      </c>
      <c r="C23" s="480">
        <f>'Tabelle 3.3'!J20</f>
        <v>0.43525571273122959</v>
      </c>
      <c r="D23" s="481">
        <f t="shared" si="3"/>
        <v>-0.70895522388059706</v>
      </c>
      <c r="E23" s="481">
        <f t="shared" si="3"/>
        <v>0.43525571273122959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0.57708161582852435</v>
      </c>
      <c r="C24" s="480">
        <f>'Tabelle 3.3'!J21</f>
        <v>-9.7186700767263421</v>
      </c>
      <c r="D24" s="481">
        <f t="shared" si="3"/>
        <v>0.57708161582852435</v>
      </c>
      <c r="E24" s="481">
        <f t="shared" si="3"/>
        <v>-9.7186700767263421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0.35398230088495575</v>
      </c>
      <c r="C25" s="480">
        <f>'Tabelle 3.3'!J22</f>
        <v>4.5751633986928102</v>
      </c>
      <c r="D25" s="481">
        <f t="shared" si="3"/>
        <v>0.35398230088495575</v>
      </c>
      <c r="E25" s="481">
        <f t="shared" si="3"/>
        <v>4.5751633986928102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-4.4295302013422821</v>
      </c>
      <c r="C26" s="480">
        <f>'Tabelle 3.3'!J23</f>
        <v>3.3333333333333335</v>
      </c>
      <c r="D26" s="481">
        <f t="shared" si="3"/>
        <v>-4.4295302013422821</v>
      </c>
      <c r="E26" s="481">
        <f t="shared" si="3"/>
        <v>3.3333333333333335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1.411331560646349</v>
      </c>
      <c r="C27" s="480">
        <f>'Tabelle 3.3'!J24</f>
        <v>0.62646828504306973</v>
      </c>
      <c r="D27" s="481">
        <f t="shared" si="3"/>
        <v>1.411331560646349</v>
      </c>
      <c r="E27" s="481">
        <f t="shared" si="3"/>
        <v>0.62646828504306973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0.82116788321167888</v>
      </c>
      <c r="C28" s="480">
        <f>'Tabelle 3.3'!J25</f>
        <v>-4.0625</v>
      </c>
      <c r="D28" s="481">
        <f t="shared" si="3"/>
        <v>0.82116788321167888</v>
      </c>
      <c r="E28" s="481">
        <f t="shared" si="3"/>
        <v>-4.0625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-18.302387267904511</v>
      </c>
      <c r="C29" s="480">
        <f>'Tabelle 3.3'!J26</f>
        <v>-48.148148148148145</v>
      </c>
      <c r="D29" s="481">
        <f t="shared" si="3"/>
        <v>-18.302387267904511</v>
      </c>
      <c r="E29" s="481">
        <f t="shared" si="3"/>
        <v>-48.148148148148145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2.5509358953122412</v>
      </c>
      <c r="C30" s="480">
        <f>'Tabelle 3.3'!J27</f>
        <v>-0.31847133757961782</v>
      </c>
      <c r="D30" s="481">
        <f t="shared" si="3"/>
        <v>2.5509358953122412</v>
      </c>
      <c r="E30" s="481">
        <f t="shared" si="3"/>
        <v>-0.31847133757961782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-2.1266073194856578</v>
      </c>
      <c r="C31" s="480">
        <f>'Tabelle 3.3'!J28</f>
        <v>-2.5590551181102361</v>
      </c>
      <c r="D31" s="481">
        <f t="shared" si="3"/>
        <v>-2.1266073194856578</v>
      </c>
      <c r="E31" s="481">
        <f t="shared" si="3"/>
        <v>-2.5590551181102361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3.6375446573562846</v>
      </c>
      <c r="C32" s="480">
        <f>'Tabelle 3.3'!J29</f>
        <v>3.9193729003359463</v>
      </c>
      <c r="D32" s="481">
        <f t="shared" si="3"/>
        <v>3.6375446573562846</v>
      </c>
      <c r="E32" s="481">
        <f t="shared" si="3"/>
        <v>3.9193729003359463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4.6130793107139034</v>
      </c>
      <c r="C33" s="480">
        <f>'Tabelle 3.3'!J30</f>
        <v>6.6964285714285712</v>
      </c>
      <c r="D33" s="481">
        <f t="shared" si="3"/>
        <v>4.6130793107139034</v>
      </c>
      <c r="E33" s="481">
        <f t="shared" si="3"/>
        <v>6.6964285714285712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-4.0923639689071791</v>
      </c>
      <c r="C34" s="480">
        <f>'Tabelle 3.3'!J31</f>
        <v>-6.9450961989676205</v>
      </c>
      <c r="D34" s="481">
        <f t="shared" si="3"/>
        <v>-4.0923639689071791</v>
      </c>
      <c r="E34" s="481">
        <f t="shared" si="3"/>
        <v>-6.9450961989676205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-3.1260735142562694</v>
      </c>
      <c r="C37" s="480">
        <f>'Tabelle 3.3'!J34</f>
        <v>3.8647342995169081</v>
      </c>
      <c r="D37" s="481">
        <f t="shared" si="3"/>
        <v>-3.1260735142562694</v>
      </c>
      <c r="E37" s="481">
        <f t="shared" si="3"/>
        <v>3.8647342995169081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-2.0745341614906834</v>
      </c>
      <c r="C38" s="480">
        <f>'Tabelle 3.3'!J35</f>
        <v>1.8241517694272162</v>
      </c>
      <c r="D38" s="481">
        <f t="shared" si="3"/>
        <v>-2.0745341614906834</v>
      </c>
      <c r="E38" s="481">
        <f t="shared" si="3"/>
        <v>1.8241517694272162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0.40946110119538642</v>
      </c>
      <c r="C39" s="480">
        <f>'Tabelle 3.3'!J36</f>
        <v>-2.747111681643132</v>
      </c>
      <c r="D39" s="481">
        <f t="shared" si="3"/>
        <v>0.40946110119538642</v>
      </c>
      <c r="E39" s="481">
        <f t="shared" si="3"/>
        <v>-2.747111681643132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0.40946110119538642</v>
      </c>
      <c r="C45" s="480">
        <f>'Tabelle 3.3'!J36</f>
        <v>-2.747111681643132</v>
      </c>
      <c r="D45" s="481">
        <f t="shared" si="3"/>
        <v>0.40946110119538642</v>
      </c>
      <c r="E45" s="481">
        <f t="shared" si="3"/>
        <v>-2.747111681643132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108454</v>
      </c>
      <c r="C51" s="487">
        <v>11683</v>
      </c>
      <c r="D51" s="487">
        <v>3628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109329</v>
      </c>
      <c r="C52" s="487">
        <v>11850</v>
      </c>
      <c r="D52" s="487">
        <v>3855</v>
      </c>
      <c r="E52" s="488">
        <f t="shared" ref="E52:G70" si="11">IF($A$51=37802,IF(COUNTBLANK(B$51:B$70)&gt;0,#N/A,B52/B$51*100),IF(COUNTBLANK(B$51:B$75)&gt;0,#N/A,B52/B$51*100))</f>
        <v>100.80679366367309</v>
      </c>
      <c r="F52" s="488">
        <f t="shared" si="11"/>
        <v>101.42942737310622</v>
      </c>
      <c r="G52" s="488">
        <f t="shared" si="11"/>
        <v>106.25689084895259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110339</v>
      </c>
      <c r="C53" s="487">
        <v>11804</v>
      </c>
      <c r="D53" s="487">
        <v>3933</v>
      </c>
      <c r="E53" s="488">
        <f t="shared" si="11"/>
        <v>101.73806406402714</v>
      </c>
      <c r="F53" s="488">
        <f t="shared" si="11"/>
        <v>101.03569288710092</v>
      </c>
      <c r="G53" s="488">
        <f t="shared" si="11"/>
        <v>108.40683572216096</v>
      </c>
      <c r="H53" s="489">
        <f>IF(ISERROR(L53)=TRUE,IF(MONTH(A53)=MONTH(MAX(A$51:A$75)),A53,""),"")</f>
        <v>41883</v>
      </c>
      <c r="I53" s="488">
        <f t="shared" si="12"/>
        <v>101.73806406402714</v>
      </c>
      <c r="J53" s="488">
        <f t="shared" si="10"/>
        <v>101.03569288710092</v>
      </c>
      <c r="K53" s="488">
        <f t="shared" si="10"/>
        <v>108.40683572216096</v>
      </c>
      <c r="L53" s="488" t="e">
        <f t="shared" si="13"/>
        <v>#N/A</v>
      </c>
    </row>
    <row r="54" spans="1:14" ht="15" customHeight="1" x14ac:dyDescent="0.2">
      <c r="A54" s="490" t="s">
        <v>462</v>
      </c>
      <c r="B54" s="487">
        <v>108895</v>
      </c>
      <c r="C54" s="487">
        <v>12005</v>
      </c>
      <c r="D54" s="487">
        <v>3880</v>
      </c>
      <c r="E54" s="488">
        <f t="shared" si="11"/>
        <v>100.40662400649123</v>
      </c>
      <c r="F54" s="488">
        <f t="shared" si="11"/>
        <v>102.75614140203714</v>
      </c>
      <c r="G54" s="488">
        <f t="shared" si="11"/>
        <v>106.94597574421169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108667</v>
      </c>
      <c r="C55" s="487">
        <v>11188</v>
      </c>
      <c r="D55" s="487">
        <v>3765</v>
      </c>
      <c r="E55" s="488">
        <f t="shared" si="11"/>
        <v>100.19639662898557</v>
      </c>
      <c r="F55" s="488">
        <f t="shared" si="11"/>
        <v>95.763074552768984</v>
      </c>
      <c r="G55" s="488">
        <f t="shared" si="11"/>
        <v>103.77618522601983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109544</v>
      </c>
      <c r="C56" s="487">
        <v>11267</v>
      </c>
      <c r="D56" s="487">
        <v>3906</v>
      </c>
      <c r="E56" s="488">
        <f t="shared" si="11"/>
        <v>101.00503439246131</v>
      </c>
      <c r="F56" s="488">
        <f t="shared" si="11"/>
        <v>96.439270735256358</v>
      </c>
      <c r="G56" s="488">
        <f t="shared" si="11"/>
        <v>107.66262403528115</v>
      </c>
      <c r="H56" s="489" t="str">
        <f t="shared" si="14"/>
        <v/>
      </c>
      <c r="I56" s="488" t="str">
        <f t="shared" si="12"/>
        <v/>
      </c>
      <c r="J56" s="488" t="str">
        <f t="shared" si="10"/>
        <v/>
      </c>
      <c r="K56" s="488" t="str">
        <f t="shared" si="10"/>
        <v/>
      </c>
      <c r="L56" s="488" t="e">
        <f t="shared" si="13"/>
        <v>#N/A</v>
      </c>
    </row>
    <row r="57" spans="1:14" ht="15" customHeight="1" x14ac:dyDescent="0.2">
      <c r="A57" s="490">
        <v>42248</v>
      </c>
      <c r="B57" s="487">
        <v>111375</v>
      </c>
      <c r="C57" s="487">
        <v>11151</v>
      </c>
      <c r="D57" s="487">
        <v>4053</v>
      </c>
      <c r="E57" s="488">
        <f t="shared" si="11"/>
        <v>102.69330776181607</v>
      </c>
      <c r="F57" s="488">
        <f t="shared" si="11"/>
        <v>95.446375074895144</v>
      </c>
      <c r="G57" s="488">
        <f t="shared" si="11"/>
        <v>111.71444321940463</v>
      </c>
      <c r="H57" s="489">
        <f t="shared" si="14"/>
        <v>42248</v>
      </c>
      <c r="I57" s="488">
        <f t="shared" si="12"/>
        <v>102.69330776181607</v>
      </c>
      <c r="J57" s="488">
        <f t="shared" si="10"/>
        <v>95.446375074895144</v>
      </c>
      <c r="K57" s="488">
        <f t="shared" si="10"/>
        <v>111.71444321940463</v>
      </c>
      <c r="L57" s="488" t="e">
        <f t="shared" si="13"/>
        <v>#N/A</v>
      </c>
    </row>
    <row r="58" spans="1:14" ht="15" customHeight="1" x14ac:dyDescent="0.2">
      <c r="A58" s="490" t="s">
        <v>465</v>
      </c>
      <c r="B58" s="487">
        <v>110281</v>
      </c>
      <c r="C58" s="487">
        <v>11272</v>
      </c>
      <c r="D58" s="487">
        <v>4016</v>
      </c>
      <c r="E58" s="488">
        <f t="shared" si="11"/>
        <v>101.68458516974938</v>
      </c>
      <c r="F58" s="488">
        <f t="shared" si="11"/>
        <v>96.482067961996066</v>
      </c>
      <c r="G58" s="488">
        <f t="shared" si="11"/>
        <v>110.69459757442117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110123</v>
      </c>
      <c r="C59" s="487">
        <v>11076</v>
      </c>
      <c r="D59" s="487">
        <v>3996</v>
      </c>
      <c r="E59" s="488">
        <f t="shared" si="11"/>
        <v>101.53890128533756</v>
      </c>
      <c r="F59" s="488">
        <f t="shared" si="11"/>
        <v>94.804416673799537</v>
      </c>
      <c r="G59" s="488">
        <f t="shared" si="11"/>
        <v>110.1433296582139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110641</v>
      </c>
      <c r="C60" s="487">
        <v>11257</v>
      </c>
      <c r="D60" s="487">
        <v>4159</v>
      </c>
      <c r="E60" s="488">
        <f t="shared" si="11"/>
        <v>102.01652313423202</v>
      </c>
      <c r="F60" s="488">
        <f t="shared" si="11"/>
        <v>96.353676281776941</v>
      </c>
      <c r="G60" s="488">
        <f t="shared" si="11"/>
        <v>114.63616317530321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112220</v>
      </c>
      <c r="C61" s="487">
        <v>10968</v>
      </c>
      <c r="D61" s="487">
        <v>4199</v>
      </c>
      <c r="E61" s="488">
        <f t="shared" si="11"/>
        <v>103.47243992844892</v>
      </c>
      <c r="F61" s="488">
        <f t="shared" si="11"/>
        <v>93.879996576221856</v>
      </c>
      <c r="G61" s="488">
        <f t="shared" si="11"/>
        <v>115.73869900771776</v>
      </c>
      <c r="H61" s="489">
        <f t="shared" si="14"/>
        <v>42614</v>
      </c>
      <c r="I61" s="488">
        <f t="shared" si="12"/>
        <v>103.47243992844892</v>
      </c>
      <c r="J61" s="488">
        <f t="shared" si="10"/>
        <v>93.879996576221856</v>
      </c>
      <c r="K61" s="488">
        <f t="shared" si="10"/>
        <v>115.73869900771776</v>
      </c>
      <c r="L61" s="488" t="e">
        <f t="shared" si="13"/>
        <v>#N/A</v>
      </c>
    </row>
    <row r="62" spans="1:14" ht="15" customHeight="1" x14ac:dyDescent="0.2">
      <c r="A62" s="490" t="s">
        <v>468</v>
      </c>
      <c r="B62" s="487">
        <v>110608</v>
      </c>
      <c r="C62" s="487">
        <v>11026</v>
      </c>
      <c r="D62" s="487">
        <v>4145</v>
      </c>
      <c r="E62" s="488">
        <f t="shared" si="11"/>
        <v>101.98609548748779</v>
      </c>
      <c r="F62" s="488">
        <f t="shared" si="11"/>
        <v>94.376444406402456</v>
      </c>
      <c r="G62" s="488">
        <f t="shared" si="11"/>
        <v>114.25027563395811</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110084</v>
      </c>
      <c r="C63" s="487">
        <v>10847</v>
      </c>
      <c r="D63" s="487">
        <v>4007</v>
      </c>
      <c r="E63" s="488">
        <f t="shared" si="11"/>
        <v>101.50294133918527</v>
      </c>
      <c r="F63" s="488">
        <f t="shared" si="11"/>
        <v>92.844303689120949</v>
      </c>
      <c r="G63" s="488">
        <f t="shared" si="11"/>
        <v>110.44652701212789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110462</v>
      </c>
      <c r="C64" s="487">
        <v>11042</v>
      </c>
      <c r="D64" s="487">
        <v>4210</v>
      </c>
      <c r="E64" s="488">
        <f t="shared" si="11"/>
        <v>101.85147620189205</v>
      </c>
      <c r="F64" s="488">
        <f t="shared" si="11"/>
        <v>94.513395531969522</v>
      </c>
      <c r="G64" s="488">
        <f t="shared" si="11"/>
        <v>116.04189636163176</v>
      </c>
      <c r="H64" s="489" t="str">
        <f t="shared" si="14"/>
        <v/>
      </c>
      <c r="I64" s="488" t="str">
        <f t="shared" si="12"/>
        <v/>
      </c>
      <c r="J64" s="488" t="str">
        <f t="shared" si="10"/>
        <v/>
      </c>
      <c r="K64" s="488" t="str">
        <f t="shared" si="10"/>
        <v/>
      </c>
      <c r="L64" s="488" t="e">
        <f t="shared" si="13"/>
        <v>#N/A</v>
      </c>
    </row>
    <row r="65" spans="1:12" ht="15" customHeight="1" x14ac:dyDescent="0.2">
      <c r="A65" s="490">
        <v>42979</v>
      </c>
      <c r="B65" s="487">
        <v>111578</v>
      </c>
      <c r="C65" s="487">
        <v>10843</v>
      </c>
      <c r="D65" s="487">
        <v>4308</v>
      </c>
      <c r="E65" s="488">
        <f t="shared" si="11"/>
        <v>102.88048389178823</v>
      </c>
      <c r="F65" s="488">
        <f t="shared" si="11"/>
        <v>92.810065907729182</v>
      </c>
      <c r="G65" s="488">
        <f t="shared" si="11"/>
        <v>118.74310915104741</v>
      </c>
      <c r="H65" s="489">
        <f t="shared" si="14"/>
        <v>42979</v>
      </c>
      <c r="I65" s="488">
        <f t="shared" si="12"/>
        <v>102.88048389178823</v>
      </c>
      <c r="J65" s="488">
        <f t="shared" si="10"/>
        <v>92.810065907729182</v>
      </c>
      <c r="K65" s="488">
        <f t="shared" si="10"/>
        <v>118.74310915104741</v>
      </c>
      <c r="L65" s="488" t="e">
        <f t="shared" si="13"/>
        <v>#N/A</v>
      </c>
    </row>
    <row r="66" spans="1:12" ht="15" customHeight="1" x14ac:dyDescent="0.2">
      <c r="A66" s="490" t="s">
        <v>471</v>
      </c>
      <c r="B66" s="487">
        <v>110454</v>
      </c>
      <c r="C66" s="487">
        <v>10831</v>
      </c>
      <c r="D66" s="487">
        <v>4348</v>
      </c>
      <c r="E66" s="488">
        <f t="shared" si="11"/>
        <v>101.84409980268131</v>
      </c>
      <c r="F66" s="488">
        <f t="shared" si="11"/>
        <v>92.707352563553883</v>
      </c>
      <c r="G66" s="488">
        <f t="shared" si="11"/>
        <v>119.84564498346195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109739</v>
      </c>
      <c r="C67" s="487">
        <v>10733</v>
      </c>
      <c r="D67" s="487">
        <v>4298</v>
      </c>
      <c r="E67" s="488">
        <f t="shared" si="11"/>
        <v>101.18483412322274</v>
      </c>
      <c r="F67" s="488">
        <f t="shared" si="11"/>
        <v>91.868526919455618</v>
      </c>
      <c r="G67" s="488">
        <f t="shared" si="11"/>
        <v>118.46747519294377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110439</v>
      </c>
      <c r="C68" s="487">
        <v>10941</v>
      </c>
      <c r="D68" s="487">
        <v>4423</v>
      </c>
      <c r="E68" s="488">
        <f t="shared" si="11"/>
        <v>101.83026905416122</v>
      </c>
      <c r="F68" s="488">
        <f t="shared" si="11"/>
        <v>93.648891551827447</v>
      </c>
      <c r="G68" s="488">
        <f t="shared" si="11"/>
        <v>121.91289966923927</v>
      </c>
      <c r="H68" s="489" t="str">
        <f t="shared" si="14"/>
        <v/>
      </c>
      <c r="I68" s="488" t="str">
        <f t="shared" si="12"/>
        <v/>
      </c>
      <c r="J68" s="488" t="str">
        <f t="shared" si="12"/>
        <v/>
      </c>
      <c r="K68" s="488" t="str">
        <f t="shared" si="12"/>
        <v/>
      </c>
      <c r="L68" s="488" t="e">
        <f t="shared" si="13"/>
        <v>#N/A</v>
      </c>
    </row>
    <row r="69" spans="1:12" ht="15" customHeight="1" x14ac:dyDescent="0.2">
      <c r="A69" s="490">
        <v>43344</v>
      </c>
      <c r="B69" s="487">
        <v>111729</v>
      </c>
      <c r="C69" s="487">
        <v>10725</v>
      </c>
      <c r="D69" s="487">
        <v>4508</v>
      </c>
      <c r="E69" s="488">
        <f t="shared" si="11"/>
        <v>103.01971342689068</v>
      </c>
      <c r="F69" s="488">
        <f t="shared" si="11"/>
        <v>91.800051356672085</v>
      </c>
      <c r="G69" s="488">
        <f t="shared" si="11"/>
        <v>124.25578831312019</v>
      </c>
      <c r="H69" s="489">
        <f t="shared" si="14"/>
        <v>43344</v>
      </c>
      <c r="I69" s="488">
        <f t="shared" si="12"/>
        <v>103.01971342689068</v>
      </c>
      <c r="J69" s="488">
        <f t="shared" si="12"/>
        <v>91.800051356672085</v>
      </c>
      <c r="K69" s="488">
        <f t="shared" si="12"/>
        <v>124.25578831312019</v>
      </c>
      <c r="L69" s="488" t="e">
        <f t="shared" si="13"/>
        <v>#N/A</v>
      </c>
    </row>
    <row r="70" spans="1:12" ht="15" customHeight="1" x14ac:dyDescent="0.2">
      <c r="A70" s="490" t="s">
        <v>474</v>
      </c>
      <c r="B70" s="487">
        <v>110724</v>
      </c>
      <c r="C70" s="487">
        <v>10584</v>
      </c>
      <c r="D70" s="487">
        <v>4548</v>
      </c>
      <c r="E70" s="488">
        <f t="shared" si="11"/>
        <v>102.09305327604329</v>
      </c>
      <c r="F70" s="488">
        <f t="shared" si="11"/>
        <v>90.593169562612346</v>
      </c>
      <c r="G70" s="488">
        <f t="shared" si="11"/>
        <v>125.35832414553474</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109834</v>
      </c>
      <c r="C71" s="487">
        <v>10398</v>
      </c>
      <c r="D71" s="487">
        <v>4442</v>
      </c>
      <c r="E71" s="491">
        <f t="shared" ref="E71:G75" si="15">IF($A$51=37802,IF(COUNTBLANK(B$51:B$70)&gt;0,#N/A,IF(ISBLANK(B71)=FALSE,B71/B$51*100,#N/A)),IF(COUNTBLANK(B$51:B$75)&gt;0,#N/A,B71/B$51*100))</f>
        <v>101.27242886385011</v>
      </c>
      <c r="F71" s="491">
        <f t="shared" si="15"/>
        <v>89.001112727895233</v>
      </c>
      <c r="G71" s="491">
        <f t="shared" si="15"/>
        <v>122.43660418963616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109923</v>
      </c>
      <c r="C72" s="487">
        <v>10720</v>
      </c>
      <c r="D72" s="487">
        <v>4576</v>
      </c>
      <c r="E72" s="491">
        <f t="shared" si="15"/>
        <v>101.35449130506944</v>
      </c>
      <c r="F72" s="491">
        <f t="shared" si="15"/>
        <v>91.757254129932377</v>
      </c>
      <c r="G72" s="491">
        <f t="shared" si="15"/>
        <v>126.13009922822491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111104</v>
      </c>
      <c r="C73" s="487">
        <v>10475</v>
      </c>
      <c r="D73" s="487">
        <v>4768</v>
      </c>
      <c r="E73" s="491">
        <f t="shared" si="15"/>
        <v>102.44343223855275</v>
      </c>
      <c r="F73" s="491">
        <f t="shared" si="15"/>
        <v>89.660190019686723</v>
      </c>
      <c r="G73" s="491">
        <f t="shared" si="15"/>
        <v>131.42227122381479</v>
      </c>
      <c r="H73" s="492">
        <f>IF(A$51=37802,IF(ISERROR(L73)=TRUE,IF(ISBLANK(A73)=FALSE,IF(MONTH(A73)=MONTH(MAX(A$51:A$75)),A73,""),""),""),IF(ISERROR(L73)=TRUE,IF(MONTH(A73)=MONTH(MAX(A$51:A$75)),A73,""),""))</f>
        <v>43709</v>
      </c>
      <c r="I73" s="488">
        <f t="shared" si="12"/>
        <v>102.44343223855275</v>
      </c>
      <c r="J73" s="488">
        <f t="shared" si="12"/>
        <v>89.660190019686723</v>
      </c>
      <c r="K73" s="488">
        <f t="shared" si="12"/>
        <v>131.42227122381479</v>
      </c>
      <c r="L73" s="488" t="e">
        <f t="shared" si="13"/>
        <v>#N/A</v>
      </c>
    </row>
    <row r="74" spans="1:12" ht="15" customHeight="1" x14ac:dyDescent="0.2">
      <c r="A74" s="490" t="s">
        <v>477</v>
      </c>
      <c r="B74" s="487">
        <v>110052</v>
      </c>
      <c r="C74" s="487">
        <v>10420</v>
      </c>
      <c r="D74" s="487">
        <v>4762</v>
      </c>
      <c r="E74" s="491">
        <f t="shared" si="15"/>
        <v>101.47343574234237</v>
      </c>
      <c r="F74" s="491">
        <f t="shared" si="15"/>
        <v>89.189420525549949</v>
      </c>
      <c r="G74" s="491">
        <f t="shared" si="15"/>
        <v>131.25689084895259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109181</v>
      </c>
      <c r="C75" s="493">
        <v>10012</v>
      </c>
      <c r="D75" s="493">
        <v>4573</v>
      </c>
      <c r="E75" s="491">
        <f t="shared" si="15"/>
        <v>100.67033027827466</v>
      </c>
      <c r="F75" s="491">
        <f t="shared" si="15"/>
        <v>85.697166823589839</v>
      </c>
      <c r="G75" s="491">
        <f t="shared" si="15"/>
        <v>126.04740904079384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102.44343223855275</v>
      </c>
      <c r="J77" s="488">
        <f>IF(J75&lt;&gt;"",J75,IF(J74&lt;&gt;"",J74,IF(J73&lt;&gt;"",J73,IF(J72&lt;&gt;"",J72,IF(J71&lt;&gt;"",J71,IF(J70&lt;&gt;"",J70,""))))))</f>
        <v>89.660190019686723</v>
      </c>
      <c r="K77" s="488">
        <f>IF(K75&lt;&gt;"",K75,IF(K74&lt;&gt;"",K74,IF(K73&lt;&gt;"",K73,IF(K72&lt;&gt;"",K72,IF(K71&lt;&gt;"",K71,IF(K70&lt;&gt;"",K70,""))))))</f>
        <v>131.42227122381479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+2,4%</v>
      </c>
      <c r="J79" s="488" t="str">
        <f>"GeB - ausschließlich: "&amp;IF(J77&gt;100,"+","")&amp;TEXT(J77-100,"0,0")&amp;"%"</f>
        <v>GeB - ausschließlich: -10,3%</v>
      </c>
      <c r="K79" s="488" t="str">
        <f>"GeB - im Nebenjob: "&amp;IF(K77&gt;100,"+","")&amp;TEXT(K77-100,"0,0")&amp;"%"</f>
        <v>GeB - im Nebenjob: +31,4%</v>
      </c>
    </row>
    <row r="81" spans="9:9" ht="15" customHeight="1" x14ac:dyDescent="0.2">
      <c r="I81" s="488" t="str">
        <f>IF(ISERROR(HLOOKUP(1,I$78:K$79,2,FALSE)),"",HLOOKUP(1,I$78:K$79,2,FALSE))</f>
        <v>GeB - im Nebenjob: +31,4%</v>
      </c>
    </row>
    <row r="82" spans="9:9" ht="15" customHeight="1" x14ac:dyDescent="0.2">
      <c r="I82" s="488" t="str">
        <f>IF(ISERROR(HLOOKUP(2,I$78:K$79,2,FALSE)),"",HLOOKUP(2,I$78:K$79,2,FALSE))</f>
        <v>SvB: +2,4%</v>
      </c>
    </row>
    <row r="83" spans="9:9" ht="15" customHeight="1" x14ac:dyDescent="0.2">
      <c r="I83" s="488" t="str">
        <f>IF(ISERROR(HLOOKUP(3,I$78:K$79,2,FALSE)),"",HLOOKUP(3,I$78:K$79,2,FALSE))</f>
        <v>GeB - ausschließlich: -10,3%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109181</v>
      </c>
      <c r="E12" s="114">
        <v>110052</v>
      </c>
      <c r="F12" s="114">
        <v>111104</v>
      </c>
      <c r="G12" s="114">
        <v>109923</v>
      </c>
      <c r="H12" s="114">
        <v>109834</v>
      </c>
      <c r="I12" s="115">
        <v>-653</v>
      </c>
      <c r="J12" s="116">
        <v>-0.59453356884024988</v>
      </c>
      <c r="N12" s="117"/>
    </row>
    <row r="13" spans="1:15" s="110" customFormat="1" ht="13.5" customHeight="1" x14ac:dyDescent="0.2">
      <c r="A13" s="118" t="s">
        <v>105</v>
      </c>
      <c r="B13" s="119" t="s">
        <v>106</v>
      </c>
      <c r="C13" s="113">
        <v>51.677489673111623</v>
      </c>
      <c r="D13" s="114">
        <v>56422</v>
      </c>
      <c r="E13" s="114">
        <v>56902</v>
      </c>
      <c r="F13" s="114">
        <v>57560</v>
      </c>
      <c r="G13" s="114">
        <v>57047</v>
      </c>
      <c r="H13" s="114">
        <v>56821</v>
      </c>
      <c r="I13" s="115">
        <v>-399</v>
      </c>
      <c r="J13" s="116">
        <v>-0.70220517062353704</v>
      </c>
    </row>
    <row r="14" spans="1:15" s="110" customFormat="1" ht="13.5" customHeight="1" x14ac:dyDescent="0.2">
      <c r="A14" s="120"/>
      <c r="B14" s="119" t="s">
        <v>107</v>
      </c>
      <c r="C14" s="113">
        <v>48.322510326888377</v>
      </c>
      <c r="D14" s="114">
        <v>52759</v>
      </c>
      <c r="E14" s="114">
        <v>53150</v>
      </c>
      <c r="F14" s="114">
        <v>53544</v>
      </c>
      <c r="G14" s="114">
        <v>52876</v>
      </c>
      <c r="H14" s="114">
        <v>53013</v>
      </c>
      <c r="I14" s="115">
        <v>-254</v>
      </c>
      <c r="J14" s="116">
        <v>-0.47912776111519817</v>
      </c>
    </row>
    <row r="15" spans="1:15" s="110" customFormat="1" ht="13.5" customHeight="1" x14ac:dyDescent="0.2">
      <c r="A15" s="118" t="s">
        <v>105</v>
      </c>
      <c r="B15" s="121" t="s">
        <v>108</v>
      </c>
      <c r="C15" s="113">
        <v>7.7733305245418158</v>
      </c>
      <c r="D15" s="114">
        <v>8487</v>
      </c>
      <c r="E15" s="114">
        <v>8757</v>
      </c>
      <c r="F15" s="114">
        <v>8935</v>
      </c>
      <c r="G15" s="114">
        <v>7800</v>
      </c>
      <c r="H15" s="114">
        <v>7990</v>
      </c>
      <c r="I15" s="115">
        <v>497</v>
      </c>
      <c r="J15" s="116">
        <v>6.2202753441802257</v>
      </c>
    </row>
    <row r="16" spans="1:15" s="110" customFormat="1" ht="13.5" customHeight="1" x14ac:dyDescent="0.2">
      <c r="A16" s="118"/>
      <c r="B16" s="121" t="s">
        <v>109</v>
      </c>
      <c r="C16" s="113">
        <v>66.542713475787906</v>
      </c>
      <c r="D16" s="114">
        <v>72652</v>
      </c>
      <c r="E16" s="114">
        <v>73092</v>
      </c>
      <c r="F16" s="114">
        <v>73858</v>
      </c>
      <c r="G16" s="114">
        <v>74127</v>
      </c>
      <c r="H16" s="114">
        <v>74339</v>
      </c>
      <c r="I16" s="115">
        <v>-1687</v>
      </c>
      <c r="J16" s="116">
        <v>-2.2693337279220867</v>
      </c>
    </row>
    <row r="17" spans="1:10" s="110" customFormat="1" ht="13.5" customHeight="1" x14ac:dyDescent="0.2">
      <c r="A17" s="118"/>
      <c r="B17" s="121" t="s">
        <v>110</v>
      </c>
      <c r="C17" s="113">
        <v>24.764382081131334</v>
      </c>
      <c r="D17" s="114">
        <v>27038</v>
      </c>
      <c r="E17" s="114">
        <v>27149</v>
      </c>
      <c r="F17" s="114">
        <v>27275</v>
      </c>
      <c r="G17" s="114">
        <v>26980</v>
      </c>
      <c r="H17" s="114">
        <v>26540</v>
      </c>
      <c r="I17" s="115">
        <v>498</v>
      </c>
      <c r="J17" s="116">
        <v>1.8764129615674454</v>
      </c>
    </row>
    <row r="18" spans="1:10" s="110" customFormat="1" ht="13.5" customHeight="1" x14ac:dyDescent="0.2">
      <c r="A18" s="120"/>
      <c r="B18" s="121" t="s">
        <v>111</v>
      </c>
      <c r="C18" s="113">
        <v>0.91957391853893988</v>
      </c>
      <c r="D18" s="114">
        <v>1004</v>
      </c>
      <c r="E18" s="114">
        <v>1054</v>
      </c>
      <c r="F18" s="114">
        <v>1036</v>
      </c>
      <c r="G18" s="114">
        <v>1016</v>
      </c>
      <c r="H18" s="114">
        <v>965</v>
      </c>
      <c r="I18" s="115">
        <v>39</v>
      </c>
      <c r="J18" s="116">
        <v>4.0414507772020727</v>
      </c>
    </row>
    <row r="19" spans="1:10" s="110" customFormat="1" ht="13.5" customHeight="1" x14ac:dyDescent="0.2">
      <c r="A19" s="120"/>
      <c r="B19" s="121" t="s">
        <v>112</v>
      </c>
      <c r="C19" s="113">
        <v>0.2537071468478948</v>
      </c>
      <c r="D19" s="114">
        <v>277</v>
      </c>
      <c r="E19" s="114">
        <v>285</v>
      </c>
      <c r="F19" s="114">
        <v>289</v>
      </c>
      <c r="G19" s="114">
        <v>253</v>
      </c>
      <c r="H19" s="114">
        <v>263</v>
      </c>
      <c r="I19" s="115">
        <v>14</v>
      </c>
      <c r="J19" s="116">
        <v>5.3231939163498101</v>
      </c>
    </row>
    <row r="20" spans="1:10" s="110" customFormat="1" ht="13.5" customHeight="1" x14ac:dyDescent="0.2">
      <c r="A20" s="118" t="s">
        <v>113</v>
      </c>
      <c r="B20" s="122" t="s">
        <v>114</v>
      </c>
      <c r="C20" s="113">
        <v>69.965470182540912</v>
      </c>
      <c r="D20" s="114">
        <v>76389</v>
      </c>
      <c r="E20" s="114">
        <v>77229</v>
      </c>
      <c r="F20" s="114">
        <v>78314</v>
      </c>
      <c r="G20" s="114">
        <v>77716</v>
      </c>
      <c r="H20" s="114">
        <v>77904</v>
      </c>
      <c r="I20" s="115">
        <v>-1515</v>
      </c>
      <c r="J20" s="116">
        <v>-1.9447011706715958</v>
      </c>
    </row>
    <row r="21" spans="1:10" s="110" customFormat="1" ht="13.5" customHeight="1" x14ac:dyDescent="0.2">
      <c r="A21" s="120"/>
      <c r="B21" s="122" t="s">
        <v>115</v>
      </c>
      <c r="C21" s="113">
        <v>30.034529817459081</v>
      </c>
      <c r="D21" s="114">
        <v>32792</v>
      </c>
      <c r="E21" s="114">
        <v>32823</v>
      </c>
      <c r="F21" s="114">
        <v>32790</v>
      </c>
      <c r="G21" s="114">
        <v>32207</v>
      </c>
      <c r="H21" s="114">
        <v>31930</v>
      </c>
      <c r="I21" s="115">
        <v>862</v>
      </c>
      <c r="J21" s="116">
        <v>2.6996554963983717</v>
      </c>
    </row>
    <row r="22" spans="1:10" s="110" customFormat="1" ht="13.5" customHeight="1" x14ac:dyDescent="0.2">
      <c r="A22" s="118" t="s">
        <v>113</v>
      </c>
      <c r="B22" s="122" t="s">
        <v>116</v>
      </c>
      <c r="C22" s="113">
        <v>96.469165880510346</v>
      </c>
      <c r="D22" s="114">
        <v>105326</v>
      </c>
      <c r="E22" s="114">
        <v>106222</v>
      </c>
      <c r="F22" s="114">
        <v>107313</v>
      </c>
      <c r="G22" s="114">
        <v>106277</v>
      </c>
      <c r="H22" s="114">
        <v>106330</v>
      </c>
      <c r="I22" s="115">
        <v>-1004</v>
      </c>
      <c r="J22" s="116">
        <v>-0.94423022665287315</v>
      </c>
    </row>
    <row r="23" spans="1:10" s="110" customFormat="1" ht="13.5" customHeight="1" x14ac:dyDescent="0.2">
      <c r="A23" s="123"/>
      <c r="B23" s="124" t="s">
        <v>117</v>
      </c>
      <c r="C23" s="125">
        <v>3.5271704783799378</v>
      </c>
      <c r="D23" s="114">
        <v>3851</v>
      </c>
      <c r="E23" s="114">
        <v>3827</v>
      </c>
      <c r="F23" s="114">
        <v>3788</v>
      </c>
      <c r="G23" s="114">
        <v>3641</v>
      </c>
      <c r="H23" s="114">
        <v>3500</v>
      </c>
      <c r="I23" s="115">
        <v>351</v>
      </c>
      <c r="J23" s="116">
        <v>10.028571428571428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14585</v>
      </c>
      <c r="E26" s="114">
        <v>15182</v>
      </c>
      <c r="F26" s="114">
        <v>15243</v>
      </c>
      <c r="G26" s="114">
        <v>15296</v>
      </c>
      <c r="H26" s="140">
        <v>14840</v>
      </c>
      <c r="I26" s="115">
        <v>-255</v>
      </c>
      <c r="J26" s="116">
        <v>-1.7183288409703503</v>
      </c>
    </row>
    <row r="27" spans="1:10" s="110" customFormat="1" ht="13.5" customHeight="1" x14ac:dyDescent="0.2">
      <c r="A27" s="118" t="s">
        <v>105</v>
      </c>
      <c r="B27" s="119" t="s">
        <v>106</v>
      </c>
      <c r="C27" s="113">
        <v>45.224545766198148</v>
      </c>
      <c r="D27" s="115">
        <v>6596</v>
      </c>
      <c r="E27" s="114">
        <v>6812</v>
      </c>
      <c r="F27" s="114">
        <v>6792</v>
      </c>
      <c r="G27" s="114">
        <v>6794</v>
      </c>
      <c r="H27" s="140">
        <v>6585</v>
      </c>
      <c r="I27" s="115">
        <v>11</v>
      </c>
      <c r="J27" s="116">
        <v>0.16704631738800305</v>
      </c>
    </row>
    <row r="28" spans="1:10" s="110" customFormat="1" ht="13.5" customHeight="1" x14ac:dyDescent="0.2">
      <c r="A28" s="120"/>
      <c r="B28" s="119" t="s">
        <v>107</v>
      </c>
      <c r="C28" s="113">
        <v>54.775454233801852</v>
      </c>
      <c r="D28" s="115">
        <v>7989</v>
      </c>
      <c r="E28" s="114">
        <v>8370</v>
      </c>
      <c r="F28" s="114">
        <v>8451</v>
      </c>
      <c r="G28" s="114">
        <v>8502</v>
      </c>
      <c r="H28" s="140">
        <v>8255</v>
      </c>
      <c r="I28" s="115">
        <v>-266</v>
      </c>
      <c r="J28" s="116">
        <v>-3.2222895215021201</v>
      </c>
    </row>
    <row r="29" spans="1:10" s="110" customFormat="1" ht="13.5" customHeight="1" x14ac:dyDescent="0.2">
      <c r="A29" s="118" t="s">
        <v>105</v>
      </c>
      <c r="B29" s="121" t="s">
        <v>108</v>
      </c>
      <c r="C29" s="113">
        <v>12.704833733287625</v>
      </c>
      <c r="D29" s="115">
        <v>1853</v>
      </c>
      <c r="E29" s="114">
        <v>1995</v>
      </c>
      <c r="F29" s="114">
        <v>1949</v>
      </c>
      <c r="G29" s="114">
        <v>2035</v>
      </c>
      <c r="H29" s="140">
        <v>1800</v>
      </c>
      <c r="I29" s="115">
        <v>53</v>
      </c>
      <c r="J29" s="116">
        <v>2.9444444444444446</v>
      </c>
    </row>
    <row r="30" spans="1:10" s="110" customFormat="1" ht="13.5" customHeight="1" x14ac:dyDescent="0.2">
      <c r="A30" s="118"/>
      <c r="B30" s="121" t="s">
        <v>109</v>
      </c>
      <c r="C30" s="113">
        <v>34.734316078162493</v>
      </c>
      <c r="D30" s="115">
        <v>5066</v>
      </c>
      <c r="E30" s="114">
        <v>5321</v>
      </c>
      <c r="F30" s="114">
        <v>5317</v>
      </c>
      <c r="G30" s="114">
        <v>5371</v>
      </c>
      <c r="H30" s="140">
        <v>5317</v>
      </c>
      <c r="I30" s="115">
        <v>-251</v>
      </c>
      <c r="J30" s="116">
        <v>-4.7207071656949404</v>
      </c>
    </row>
    <row r="31" spans="1:10" s="110" customFormat="1" ht="13.5" customHeight="1" x14ac:dyDescent="0.2">
      <c r="A31" s="118"/>
      <c r="B31" s="121" t="s">
        <v>110</v>
      </c>
      <c r="C31" s="113">
        <v>23.599588618443608</v>
      </c>
      <c r="D31" s="115">
        <v>3442</v>
      </c>
      <c r="E31" s="114">
        <v>3478</v>
      </c>
      <c r="F31" s="114">
        <v>3560</v>
      </c>
      <c r="G31" s="114">
        <v>3582</v>
      </c>
      <c r="H31" s="140">
        <v>3602</v>
      </c>
      <c r="I31" s="115">
        <v>-160</v>
      </c>
      <c r="J31" s="116">
        <v>-4.4419766796224316</v>
      </c>
    </row>
    <row r="32" spans="1:10" s="110" customFormat="1" ht="13.5" customHeight="1" x14ac:dyDescent="0.2">
      <c r="A32" s="120"/>
      <c r="B32" s="121" t="s">
        <v>111</v>
      </c>
      <c r="C32" s="113">
        <v>28.961261570106274</v>
      </c>
      <c r="D32" s="115">
        <v>4224</v>
      </c>
      <c r="E32" s="114">
        <v>4388</v>
      </c>
      <c r="F32" s="114">
        <v>4417</v>
      </c>
      <c r="G32" s="114">
        <v>4308</v>
      </c>
      <c r="H32" s="140">
        <v>4121</v>
      </c>
      <c r="I32" s="115">
        <v>103</v>
      </c>
      <c r="J32" s="116">
        <v>2.4993933511283668</v>
      </c>
    </row>
    <row r="33" spans="1:10" s="110" customFormat="1" ht="13.5" customHeight="1" x14ac:dyDescent="0.2">
      <c r="A33" s="120"/>
      <c r="B33" s="121" t="s">
        <v>112</v>
      </c>
      <c r="C33" s="113">
        <v>3.3733287624271511</v>
      </c>
      <c r="D33" s="115">
        <v>492</v>
      </c>
      <c r="E33" s="114">
        <v>523</v>
      </c>
      <c r="F33" s="114">
        <v>543</v>
      </c>
      <c r="G33" s="114">
        <v>464</v>
      </c>
      <c r="H33" s="140">
        <v>444</v>
      </c>
      <c r="I33" s="115">
        <v>48</v>
      </c>
      <c r="J33" s="116">
        <v>10.810810810810811</v>
      </c>
    </row>
    <row r="34" spans="1:10" s="110" customFormat="1" ht="13.5" customHeight="1" x14ac:dyDescent="0.2">
      <c r="A34" s="118" t="s">
        <v>113</v>
      </c>
      <c r="B34" s="122" t="s">
        <v>116</v>
      </c>
      <c r="C34" s="113">
        <v>97.04490915323963</v>
      </c>
      <c r="D34" s="115">
        <v>14154</v>
      </c>
      <c r="E34" s="114">
        <v>14731</v>
      </c>
      <c r="F34" s="114">
        <v>14807</v>
      </c>
      <c r="G34" s="114">
        <v>14839</v>
      </c>
      <c r="H34" s="140">
        <v>14413</v>
      </c>
      <c r="I34" s="115">
        <v>-259</v>
      </c>
      <c r="J34" s="116">
        <v>-1.7969888295288976</v>
      </c>
    </row>
    <row r="35" spans="1:10" s="110" customFormat="1" ht="13.5" customHeight="1" x14ac:dyDescent="0.2">
      <c r="A35" s="118"/>
      <c r="B35" s="119" t="s">
        <v>117</v>
      </c>
      <c r="C35" s="113">
        <v>2.9070963318477889</v>
      </c>
      <c r="D35" s="115">
        <v>424</v>
      </c>
      <c r="E35" s="114">
        <v>442</v>
      </c>
      <c r="F35" s="114">
        <v>429</v>
      </c>
      <c r="G35" s="114">
        <v>448</v>
      </c>
      <c r="H35" s="140">
        <v>418</v>
      </c>
      <c r="I35" s="115">
        <v>6</v>
      </c>
      <c r="J35" s="116">
        <v>1.4354066985645932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10012</v>
      </c>
      <c r="E37" s="114">
        <v>10420</v>
      </c>
      <c r="F37" s="114">
        <v>10475</v>
      </c>
      <c r="G37" s="114">
        <v>10720</v>
      </c>
      <c r="H37" s="140">
        <v>10398</v>
      </c>
      <c r="I37" s="115">
        <v>-386</v>
      </c>
      <c r="J37" s="116">
        <v>-3.7122523562223506</v>
      </c>
    </row>
    <row r="38" spans="1:10" s="110" customFormat="1" ht="13.5" customHeight="1" x14ac:dyDescent="0.2">
      <c r="A38" s="118" t="s">
        <v>105</v>
      </c>
      <c r="B38" s="119" t="s">
        <v>106</v>
      </c>
      <c r="C38" s="113">
        <v>47.612864562524969</v>
      </c>
      <c r="D38" s="115">
        <v>4767</v>
      </c>
      <c r="E38" s="114">
        <v>4919</v>
      </c>
      <c r="F38" s="114">
        <v>4933</v>
      </c>
      <c r="G38" s="114">
        <v>5057</v>
      </c>
      <c r="H38" s="140">
        <v>4904</v>
      </c>
      <c r="I38" s="115">
        <v>-137</v>
      </c>
      <c r="J38" s="116">
        <v>-2.7936378466557912</v>
      </c>
    </row>
    <row r="39" spans="1:10" s="110" customFormat="1" ht="13.5" customHeight="1" x14ac:dyDescent="0.2">
      <c r="A39" s="120"/>
      <c r="B39" s="119" t="s">
        <v>107</v>
      </c>
      <c r="C39" s="113">
        <v>52.387135437475031</v>
      </c>
      <c r="D39" s="115">
        <v>5245</v>
      </c>
      <c r="E39" s="114">
        <v>5501</v>
      </c>
      <c r="F39" s="114">
        <v>5542</v>
      </c>
      <c r="G39" s="114">
        <v>5663</v>
      </c>
      <c r="H39" s="140">
        <v>5494</v>
      </c>
      <c r="I39" s="115">
        <v>-249</v>
      </c>
      <c r="J39" s="116">
        <v>-4.5322169639606846</v>
      </c>
    </row>
    <row r="40" spans="1:10" s="110" customFormat="1" ht="13.5" customHeight="1" x14ac:dyDescent="0.2">
      <c r="A40" s="118" t="s">
        <v>105</v>
      </c>
      <c r="B40" s="121" t="s">
        <v>108</v>
      </c>
      <c r="C40" s="113">
        <v>14.622453056332402</v>
      </c>
      <c r="D40" s="115">
        <v>1464</v>
      </c>
      <c r="E40" s="114">
        <v>1573</v>
      </c>
      <c r="F40" s="114">
        <v>1530</v>
      </c>
      <c r="G40" s="114">
        <v>1697</v>
      </c>
      <c r="H40" s="140">
        <v>1469</v>
      </c>
      <c r="I40" s="115">
        <v>-5</v>
      </c>
      <c r="J40" s="116">
        <v>-0.34036759700476515</v>
      </c>
    </row>
    <row r="41" spans="1:10" s="110" customFormat="1" ht="13.5" customHeight="1" x14ac:dyDescent="0.2">
      <c r="A41" s="118"/>
      <c r="B41" s="121" t="s">
        <v>109</v>
      </c>
      <c r="C41" s="113">
        <v>19.456652017578904</v>
      </c>
      <c r="D41" s="115">
        <v>1948</v>
      </c>
      <c r="E41" s="114">
        <v>2077</v>
      </c>
      <c r="F41" s="114">
        <v>2063</v>
      </c>
      <c r="G41" s="114">
        <v>2182</v>
      </c>
      <c r="H41" s="140">
        <v>2211</v>
      </c>
      <c r="I41" s="115">
        <v>-263</v>
      </c>
      <c r="J41" s="116">
        <v>-11.895070104025327</v>
      </c>
    </row>
    <row r="42" spans="1:10" s="110" customFormat="1" ht="13.5" customHeight="1" x14ac:dyDescent="0.2">
      <c r="A42" s="118"/>
      <c r="B42" s="121" t="s">
        <v>110</v>
      </c>
      <c r="C42" s="113">
        <v>24.300838993208149</v>
      </c>
      <c r="D42" s="115">
        <v>2433</v>
      </c>
      <c r="E42" s="114">
        <v>2443</v>
      </c>
      <c r="F42" s="114">
        <v>2530</v>
      </c>
      <c r="G42" s="114">
        <v>2598</v>
      </c>
      <c r="H42" s="140">
        <v>2651</v>
      </c>
      <c r="I42" s="115">
        <v>-218</v>
      </c>
      <c r="J42" s="116">
        <v>-8.2233119577517915</v>
      </c>
    </row>
    <row r="43" spans="1:10" s="110" customFormat="1" ht="13.5" customHeight="1" x14ac:dyDescent="0.2">
      <c r="A43" s="120"/>
      <c r="B43" s="121" t="s">
        <v>111</v>
      </c>
      <c r="C43" s="113">
        <v>41.620055932880547</v>
      </c>
      <c r="D43" s="115">
        <v>4167</v>
      </c>
      <c r="E43" s="114">
        <v>4327</v>
      </c>
      <c r="F43" s="114">
        <v>4352</v>
      </c>
      <c r="G43" s="114">
        <v>4243</v>
      </c>
      <c r="H43" s="140">
        <v>4067</v>
      </c>
      <c r="I43" s="115">
        <v>100</v>
      </c>
      <c r="J43" s="116">
        <v>2.4588148512417014</v>
      </c>
    </row>
    <row r="44" spans="1:10" s="110" customFormat="1" ht="13.5" customHeight="1" x14ac:dyDescent="0.2">
      <c r="A44" s="120"/>
      <c r="B44" s="121" t="s">
        <v>112</v>
      </c>
      <c r="C44" s="113">
        <v>4.8242109468637633</v>
      </c>
      <c r="D44" s="115">
        <v>483</v>
      </c>
      <c r="E44" s="114">
        <v>512</v>
      </c>
      <c r="F44" s="114">
        <v>531</v>
      </c>
      <c r="G44" s="114">
        <v>452</v>
      </c>
      <c r="H44" s="140">
        <v>435</v>
      </c>
      <c r="I44" s="115">
        <v>48</v>
      </c>
      <c r="J44" s="116">
        <v>11.03448275862069</v>
      </c>
    </row>
    <row r="45" spans="1:10" s="110" customFormat="1" ht="13.5" customHeight="1" x14ac:dyDescent="0.2">
      <c r="A45" s="118" t="s">
        <v>113</v>
      </c>
      <c r="B45" s="122" t="s">
        <v>116</v>
      </c>
      <c r="C45" s="113">
        <v>96.544147023571711</v>
      </c>
      <c r="D45" s="115">
        <v>9666</v>
      </c>
      <c r="E45" s="114">
        <v>10068</v>
      </c>
      <c r="F45" s="114">
        <v>10140</v>
      </c>
      <c r="G45" s="114">
        <v>10361</v>
      </c>
      <c r="H45" s="140">
        <v>10071</v>
      </c>
      <c r="I45" s="115">
        <v>-405</v>
      </c>
      <c r="J45" s="116">
        <v>-4.0214477211796247</v>
      </c>
    </row>
    <row r="46" spans="1:10" s="110" customFormat="1" ht="13.5" customHeight="1" x14ac:dyDescent="0.2">
      <c r="A46" s="118"/>
      <c r="B46" s="119" t="s">
        <v>117</v>
      </c>
      <c r="C46" s="113">
        <v>3.3859368757491013</v>
      </c>
      <c r="D46" s="115">
        <v>339</v>
      </c>
      <c r="E46" s="114">
        <v>343</v>
      </c>
      <c r="F46" s="114">
        <v>328</v>
      </c>
      <c r="G46" s="114">
        <v>350</v>
      </c>
      <c r="H46" s="140">
        <v>318</v>
      </c>
      <c r="I46" s="115">
        <v>21</v>
      </c>
      <c r="J46" s="116">
        <v>6.6037735849056602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4573</v>
      </c>
      <c r="E48" s="114">
        <v>4762</v>
      </c>
      <c r="F48" s="114">
        <v>4768</v>
      </c>
      <c r="G48" s="114">
        <v>4576</v>
      </c>
      <c r="H48" s="140">
        <v>4442</v>
      </c>
      <c r="I48" s="115">
        <v>131</v>
      </c>
      <c r="J48" s="116">
        <v>2.9491220171094104</v>
      </c>
    </row>
    <row r="49" spans="1:12" s="110" customFormat="1" ht="13.5" customHeight="1" x14ac:dyDescent="0.2">
      <c r="A49" s="118" t="s">
        <v>105</v>
      </c>
      <c r="B49" s="119" t="s">
        <v>106</v>
      </c>
      <c r="C49" s="113">
        <v>39.99562650338946</v>
      </c>
      <c r="D49" s="115">
        <v>1829</v>
      </c>
      <c r="E49" s="114">
        <v>1893</v>
      </c>
      <c r="F49" s="114">
        <v>1859</v>
      </c>
      <c r="G49" s="114">
        <v>1737</v>
      </c>
      <c r="H49" s="140">
        <v>1681</v>
      </c>
      <c r="I49" s="115">
        <v>148</v>
      </c>
      <c r="J49" s="116">
        <v>8.8042831647828681</v>
      </c>
    </row>
    <row r="50" spans="1:12" s="110" customFormat="1" ht="13.5" customHeight="1" x14ac:dyDescent="0.2">
      <c r="A50" s="120"/>
      <c r="B50" s="119" t="s">
        <v>107</v>
      </c>
      <c r="C50" s="113">
        <v>60.00437349661054</v>
      </c>
      <c r="D50" s="115">
        <v>2744</v>
      </c>
      <c r="E50" s="114">
        <v>2869</v>
      </c>
      <c r="F50" s="114">
        <v>2909</v>
      </c>
      <c r="G50" s="114">
        <v>2839</v>
      </c>
      <c r="H50" s="140">
        <v>2761</v>
      </c>
      <c r="I50" s="115">
        <v>-17</v>
      </c>
      <c r="J50" s="116">
        <v>-0.61571894241216951</v>
      </c>
    </row>
    <row r="51" spans="1:12" s="110" customFormat="1" ht="13.5" customHeight="1" x14ac:dyDescent="0.2">
      <c r="A51" s="118" t="s">
        <v>105</v>
      </c>
      <c r="B51" s="121" t="s">
        <v>108</v>
      </c>
      <c r="C51" s="113">
        <v>8.5064509075005468</v>
      </c>
      <c r="D51" s="115">
        <v>389</v>
      </c>
      <c r="E51" s="114">
        <v>422</v>
      </c>
      <c r="F51" s="114">
        <v>419</v>
      </c>
      <c r="G51" s="114">
        <v>338</v>
      </c>
      <c r="H51" s="140">
        <v>331</v>
      </c>
      <c r="I51" s="115">
        <v>58</v>
      </c>
      <c r="J51" s="116">
        <v>17.522658610271904</v>
      </c>
    </row>
    <row r="52" spans="1:12" s="110" customFormat="1" ht="13.5" customHeight="1" x14ac:dyDescent="0.2">
      <c r="A52" s="118"/>
      <c r="B52" s="121" t="s">
        <v>109</v>
      </c>
      <c r="C52" s="113">
        <v>68.182812158320573</v>
      </c>
      <c r="D52" s="115">
        <v>3118</v>
      </c>
      <c r="E52" s="114">
        <v>3244</v>
      </c>
      <c r="F52" s="114">
        <v>3254</v>
      </c>
      <c r="G52" s="114">
        <v>3189</v>
      </c>
      <c r="H52" s="140">
        <v>3106</v>
      </c>
      <c r="I52" s="115">
        <v>12</v>
      </c>
      <c r="J52" s="116">
        <v>0.38634900193174498</v>
      </c>
    </row>
    <row r="53" spans="1:12" s="110" customFormat="1" ht="13.5" customHeight="1" x14ac:dyDescent="0.2">
      <c r="A53" s="118"/>
      <c r="B53" s="121" t="s">
        <v>110</v>
      </c>
      <c r="C53" s="113">
        <v>22.06429040017494</v>
      </c>
      <c r="D53" s="115">
        <v>1009</v>
      </c>
      <c r="E53" s="114">
        <v>1035</v>
      </c>
      <c r="F53" s="114">
        <v>1030</v>
      </c>
      <c r="G53" s="114">
        <v>984</v>
      </c>
      <c r="H53" s="140">
        <v>951</v>
      </c>
      <c r="I53" s="115">
        <v>58</v>
      </c>
      <c r="J53" s="116">
        <v>6.0988433228180865</v>
      </c>
    </row>
    <row r="54" spans="1:12" s="110" customFormat="1" ht="13.5" customHeight="1" x14ac:dyDescent="0.2">
      <c r="A54" s="120"/>
      <c r="B54" s="121" t="s">
        <v>111</v>
      </c>
      <c r="C54" s="113">
        <v>1.2464465340039361</v>
      </c>
      <c r="D54" s="115">
        <v>57</v>
      </c>
      <c r="E54" s="114">
        <v>61</v>
      </c>
      <c r="F54" s="114">
        <v>65</v>
      </c>
      <c r="G54" s="114">
        <v>65</v>
      </c>
      <c r="H54" s="140">
        <v>54</v>
      </c>
      <c r="I54" s="115">
        <v>3</v>
      </c>
      <c r="J54" s="116">
        <v>5.5555555555555554</v>
      </c>
    </row>
    <row r="55" spans="1:12" s="110" customFormat="1" ht="13.5" customHeight="1" x14ac:dyDescent="0.2">
      <c r="A55" s="120"/>
      <c r="B55" s="121" t="s">
        <v>112</v>
      </c>
      <c r="C55" s="113">
        <v>0.1968073474743057</v>
      </c>
      <c r="D55" s="115">
        <v>9</v>
      </c>
      <c r="E55" s="114">
        <v>11</v>
      </c>
      <c r="F55" s="114">
        <v>12</v>
      </c>
      <c r="G55" s="114">
        <v>12</v>
      </c>
      <c r="H55" s="140">
        <v>9</v>
      </c>
      <c r="I55" s="115">
        <v>0</v>
      </c>
      <c r="J55" s="116">
        <v>0</v>
      </c>
    </row>
    <row r="56" spans="1:12" s="110" customFormat="1" ht="13.5" customHeight="1" x14ac:dyDescent="0.2">
      <c r="A56" s="118" t="s">
        <v>113</v>
      </c>
      <c r="B56" s="122" t="s">
        <v>116</v>
      </c>
      <c r="C56" s="113">
        <v>98.141263940520446</v>
      </c>
      <c r="D56" s="115">
        <v>4488</v>
      </c>
      <c r="E56" s="114">
        <v>4663</v>
      </c>
      <c r="F56" s="114">
        <v>4667</v>
      </c>
      <c r="G56" s="114">
        <v>4478</v>
      </c>
      <c r="H56" s="140">
        <v>4342</v>
      </c>
      <c r="I56" s="115">
        <v>146</v>
      </c>
      <c r="J56" s="116">
        <v>3.3625057577153386</v>
      </c>
    </row>
    <row r="57" spans="1:12" s="110" customFormat="1" ht="13.5" customHeight="1" x14ac:dyDescent="0.2">
      <c r="A57" s="142"/>
      <c r="B57" s="124" t="s">
        <v>117</v>
      </c>
      <c r="C57" s="125">
        <v>1.8587360594795539</v>
      </c>
      <c r="D57" s="143">
        <v>85</v>
      </c>
      <c r="E57" s="144">
        <v>99</v>
      </c>
      <c r="F57" s="144">
        <v>101</v>
      </c>
      <c r="G57" s="144">
        <v>98</v>
      </c>
      <c r="H57" s="145">
        <v>100</v>
      </c>
      <c r="I57" s="143">
        <v>-15</v>
      </c>
      <c r="J57" s="146">
        <v>-15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109181</v>
      </c>
      <c r="E12" s="236">
        <v>110052</v>
      </c>
      <c r="F12" s="114">
        <v>111104</v>
      </c>
      <c r="G12" s="114">
        <v>109923</v>
      </c>
      <c r="H12" s="140">
        <v>109834</v>
      </c>
      <c r="I12" s="115">
        <v>-653</v>
      </c>
      <c r="J12" s="116">
        <v>-0.59453356884024988</v>
      </c>
    </row>
    <row r="13" spans="1:15" s="110" customFormat="1" ht="12" customHeight="1" x14ac:dyDescent="0.2">
      <c r="A13" s="118" t="s">
        <v>105</v>
      </c>
      <c r="B13" s="119" t="s">
        <v>106</v>
      </c>
      <c r="C13" s="113">
        <v>51.677489673111623</v>
      </c>
      <c r="D13" s="115">
        <v>56422</v>
      </c>
      <c r="E13" s="114">
        <v>56902</v>
      </c>
      <c r="F13" s="114">
        <v>57560</v>
      </c>
      <c r="G13" s="114">
        <v>57047</v>
      </c>
      <c r="H13" s="140">
        <v>56821</v>
      </c>
      <c r="I13" s="115">
        <v>-399</v>
      </c>
      <c r="J13" s="116">
        <v>-0.70220517062353704</v>
      </c>
    </row>
    <row r="14" spans="1:15" s="110" customFormat="1" ht="12" customHeight="1" x14ac:dyDescent="0.2">
      <c r="A14" s="118"/>
      <c r="B14" s="119" t="s">
        <v>107</v>
      </c>
      <c r="C14" s="113">
        <v>48.322510326888377</v>
      </c>
      <c r="D14" s="115">
        <v>52759</v>
      </c>
      <c r="E14" s="114">
        <v>53150</v>
      </c>
      <c r="F14" s="114">
        <v>53544</v>
      </c>
      <c r="G14" s="114">
        <v>52876</v>
      </c>
      <c r="H14" s="140">
        <v>53013</v>
      </c>
      <c r="I14" s="115">
        <v>-254</v>
      </c>
      <c r="J14" s="116">
        <v>-0.47912776111519817</v>
      </c>
    </row>
    <row r="15" spans="1:15" s="110" customFormat="1" ht="12" customHeight="1" x14ac:dyDescent="0.2">
      <c r="A15" s="118" t="s">
        <v>105</v>
      </c>
      <c r="B15" s="121" t="s">
        <v>108</v>
      </c>
      <c r="C15" s="113">
        <v>7.7733305245418158</v>
      </c>
      <c r="D15" s="115">
        <v>8487</v>
      </c>
      <c r="E15" s="114">
        <v>8757</v>
      </c>
      <c r="F15" s="114">
        <v>8935</v>
      </c>
      <c r="G15" s="114">
        <v>7800</v>
      </c>
      <c r="H15" s="140">
        <v>7990</v>
      </c>
      <c r="I15" s="115">
        <v>497</v>
      </c>
      <c r="J15" s="116">
        <v>6.2202753441802257</v>
      </c>
    </row>
    <row r="16" spans="1:15" s="110" customFormat="1" ht="12" customHeight="1" x14ac:dyDescent="0.2">
      <c r="A16" s="118"/>
      <c r="B16" s="121" t="s">
        <v>109</v>
      </c>
      <c r="C16" s="113">
        <v>66.542713475787906</v>
      </c>
      <c r="D16" s="115">
        <v>72652</v>
      </c>
      <c r="E16" s="114">
        <v>73092</v>
      </c>
      <c r="F16" s="114">
        <v>73858</v>
      </c>
      <c r="G16" s="114">
        <v>74127</v>
      </c>
      <c r="H16" s="140">
        <v>74339</v>
      </c>
      <c r="I16" s="115">
        <v>-1687</v>
      </c>
      <c r="J16" s="116">
        <v>-2.2693337279220867</v>
      </c>
    </row>
    <row r="17" spans="1:10" s="110" customFormat="1" ht="12" customHeight="1" x14ac:dyDescent="0.2">
      <c r="A17" s="118"/>
      <c r="B17" s="121" t="s">
        <v>110</v>
      </c>
      <c r="C17" s="113">
        <v>24.764382081131334</v>
      </c>
      <c r="D17" s="115">
        <v>27038</v>
      </c>
      <c r="E17" s="114">
        <v>27149</v>
      </c>
      <c r="F17" s="114">
        <v>27275</v>
      </c>
      <c r="G17" s="114">
        <v>26980</v>
      </c>
      <c r="H17" s="140">
        <v>26540</v>
      </c>
      <c r="I17" s="115">
        <v>498</v>
      </c>
      <c r="J17" s="116">
        <v>1.8764129615674454</v>
      </c>
    </row>
    <row r="18" spans="1:10" s="110" customFormat="1" ht="12" customHeight="1" x14ac:dyDescent="0.2">
      <c r="A18" s="120"/>
      <c r="B18" s="121" t="s">
        <v>111</v>
      </c>
      <c r="C18" s="113">
        <v>0.91957391853893988</v>
      </c>
      <c r="D18" s="115">
        <v>1004</v>
      </c>
      <c r="E18" s="114">
        <v>1054</v>
      </c>
      <c r="F18" s="114">
        <v>1036</v>
      </c>
      <c r="G18" s="114">
        <v>1016</v>
      </c>
      <c r="H18" s="140">
        <v>965</v>
      </c>
      <c r="I18" s="115">
        <v>39</v>
      </c>
      <c r="J18" s="116">
        <v>4.0414507772020727</v>
      </c>
    </row>
    <row r="19" spans="1:10" s="110" customFormat="1" ht="12" customHeight="1" x14ac:dyDescent="0.2">
      <c r="A19" s="120"/>
      <c r="B19" s="121" t="s">
        <v>112</v>
      </c>
      <c r="C19" s="113">
        <v>0.2537071468478948</v>
      </c>
      <c r="D19" s="115">
        <v>277</v>
      </c>
      <c r="E19" s="114">
        <v>285</v>
      </c>
      <c r="F19" s="114">
        <v>289</v>
      </c>
      <c r="G19" s="114">
        <v>253</v>
      </c>
      <c r="H19" s="140">
        <v>263</v>
      </c>
      <c r="I19" s="115">
        <v>14</v>
      </c>
      <c r="J19" s="116">
        <v>5.3231939163498101</v>
      </c>
    </row>
    <row r="20" spans="1:10" s="110" customFormat="1" ht="12" customHeight="1" x14ac:dyDescent="0.2">
      <c r="A20" s="118" t="s">
        <v>113</v>
      </c>
      <c r="B20" s="119" t="s">
        <v>181</v>
      </c>
      <c r="C20" s="113">
        <v>69.965470182540912</v>
      </c>
      <c r="D20" s="115">
        <v>76389</v>
      </c>
      <c r="E20" s="114">
        <v>77229</v>
      </c>
      <c r="F20" s="114">
        <v>78314</v>
      </c>
      <c r="G20" s="114">
        <v>77716</v>
      </c>
      <c r="H20" s="140">
        <v>77904</v>
      </c>
      <c r="I20" s="115">
        <v>-1515</v>
      </c>
      <c r="J20" s="116">
        <v>-1.9447011706715958</v>
      </c>
    </row>
    <row r="21" spans="1:10" s="110" customFormat="1" ht="12" customHeight="1" x14ac:dyDescent="0.2">
      <c r="A21" s="118"/>
      <c r="B21" s="119" t="s">
        <v>182</v>
      </c>
      <c r="C21" s="113">
        <v>30.034529817459081</v>
      </c>
      <c r="D21" s="115">
        <v>32792</v>
      </c>
      <c r="E21" s="114">
        <v>32823</v>
      </c>
      <c r="F21" s="114">
        <v>32790</v>
      </c>
      <c r="G21" s="114">
        <v>32207</v>
      </c>
      <c r="H21" s="140">
        <v>31930</v>
      </c>
      <c r="I21" s="115">
        <v>862</v>
      </c>
      <c r="J21" s="116">
        <v>2.6996554963983717</v>
      </c>
    </row>
    <row r="22" spans="1:10" s="110" customFormat="1" ht="12" customHeight="1" x14ac:dyDescent="0.2">
      <c r="A22" s="118" t="s">
        <v>113</v>
      </c>
      <c r="B22" s="119" t="s">
        <v>116</v>
      </c>
      <c r="C22" s="113">
        <v>96.469165880510346</v>
      </c>
      <c r="D22" s="115">
        <v>105326</v>
      </c>
      <c r="E22" s="114">
        <v>106222</v>
      </c>
      <c r="F22" s="114">
        <v>107313</v>
      </c>
      <c r="G22" s="114">
        <v>106277</v>
      </c>
      <c r="H22" s="140">
        <v>106330</v>
      </c>
      <c r="I22" s="115">
        <v>-1004</v>
      </c>
      <c r="J22" s="116">
        <v>-0.94423022665287315</v>
      </c>
    </row>
    <row r="23" spans="1:10" s="110" customFormat="1" ht="12" customHeight="1" x14ac:dyDescent="0.2">
      <c r="A23" s="118"/>
      <c r="B23" s="119" t="s">
        <v>117</v>
      </c>
      <c r="C23" s="113">
        <v>3.5271704783799378</v>
      </c>
      <c r="D23" s="115">
        <v>3851</v>
      </c>
      <c r="E23" s="114">
        <v>3827</v>
      </c>
      <c r="F23" s="114">
        <v>3788</v>
      </c>
      <c r="G23" s="114">
        <v>3641</v>
      </c>
      <c r="H23" s="140">
        <v>3500</v>
      </c>
      <c r="I23" s="115">
        <v>351</v>
      </c>
      <c r="J23" s="116">
        <v>10.028571428571428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121333</v>
      </c>
      <c r="E64" s="236">
        <v>122372</v>
      </c>
      <c r="F64" s="236">
        <v>123647</v>
      </c>
      <c r="G64" s="236">
        <v>122217</v>
      </c>
      <c r="H64" s="140">
        <v>122158</v>
      </c>
      <c r="I64" s="115">
        <v>-825</v>
      </c>
      <c r="J64" s="116">
        <v>-0.67535486828533542</v>
      </c>
    </row>
    <row r="65" spans="1:12" s="110" customFormat="1" ht="12" customHeight="1" x14ac:dyDescent="0.2">
      <c r="A65" s="118" t="s">
        <v>105</v>
      </c>
      <c r="B65" s="119" t="s">
        <v>106</v>
      </c>
      <c r="C65" s="113">
        <v>52.309759092744763</v>
      </c>
      <c r="D65" s="235">
        <v>63469</v>
      </c>
      <c r="E65" s="236">
        <v>63973</v>
      </c>
      <c r="F65" s="236">
        <v>64811</v>
      </c>
      <c r="G65" s="236">
        <v>64010</v>
      </c>
      <c r="H65" s="140">
        <v>63794</v>
      </c>
      <c r="I65" s="115">
        <v>-325</v>
      </c>
      <c r="J65" s="116">
        <v>-0.50945229958930305</v>
      </c>
    </row>
    <row r="66" spans="1:12" s="110" customFormat="1" ht="12" customHeight="1" x14ac:dyDescent="0.2">
      <c r="A66" s="118"/>
      <c r="B66" s="119" t="s">
        <v>107</v>
      </c>
      <c r="C66" s="113">
        <v>47.690240907255237</v>
      </c>
      <c r="D66" s="235">
        <v>57864</v>
      </c>
      <c r="E66" s="236">
        <v>58399</v>
      </c>
      <c r="F66" s="236">
        <v>58836</v>
      </c>
      <c r="G66" s="236">
        <v>58207</v>
      </c>
      <c r="H66" s="140">
        <v>58364</v>
      </c>
      <c r="I66" s="115">
        <v>-500</v>
      </c>
      <c r="J66" s="116">
        <v>-0.85669248166678091</v>
      </c>
    </row>
    <row r="67" spans="1:12" s="110" customFormat="1" ht="12" customHeight="1" x14ac:dyDescent="0.2">
      <c r="A67" s="118" t="s">
        <v>105</v>
      </c>
      <c r="B67" s="121" t="s">
        <v>108</v>
      </c>
      <c r="C67" s="113">
        <v>7.7555158118566263</v>
      </c>
      <c r="D67" s="235">
        <v>9410</v>
      </c>
      <c r="E67" s="236">
        <v>9681</v>
      </c>
      <c r="F67" s="236">
        <v>9976</v>
      </c>
      <c r="G67" s="236">
        <v>8635</v>
      </c>
      <c r="H67" s="140">
        <v>8846</v>
      </c>
      <c r="I67" s="115">
        <v>564</v>
      </c>
      <c r="J67" s="116">
        <v>6.3757630567488128</v>
      </c>
    </row>
    <row r="68" spans="1:12" s="110" customFormat="1" ht="12" customHeight="1" x14ac:dyDescent="0.2">
      <c r="A68" s="118"/>
      <c r="B68" s="121" t="s">
        <v>109</v>
      </c>
      <c r="C68" s="113">
        <v>65.993587894472242</v>
      </c>
      <c r="D68" s="235">
        <v>80072</v>
      </c>
      <c r="E68" s="236">
        <v>80696</v>
      </c>
      <c r="F68" s="236">
        <v>81579</v>
      </c>
      <c r="G68" s="236">
        <v>81921</v>
      </c>
      <c r="H68" s="140">
        <v>82132</v>
      </c>
      <c r="I68" s="115">
        <v>-2060</v>
      </c>
      <c r="J68" s="116">
        <v>-2.5081575999610384</v>
      </c>
    </row>
    <row r="69" spans="1:12" s="110" customFormat="1" ht="12" customHeight="1" x14ac:dyDescent="0.2">
      <c r="A69" s="118"/>
      <c r="B69" s="121" t="s">
        <v>110</v>
      </c>
      <c r="C69" s="113">
        <v>25.371498273346905</v>
      </c>
      <c r="D69" s="235">
        <v>30784</v>
      </c>
      <c r="E69" s="236">
        <v>30875</v>
      </c>
      <c r="F69" s="236">
        <v>30965</v>
      </c>
      <c r="G69" s="236">
        <v>30578</v>
      </c>
      <c r="H69" s="140">
        <v>30148</v>
      </c>
      <c r="I69" s="115">
        <v>636</v>
      </c>
      <c r="J69" s="116">
        <v>2.1095926761310868</v>
      </c>
    </row>
    <row r="70" spans="1:12" s="110" customFormat="1" ht="12" customHeight="1" x14ac:dyDescent="0.2">
      <c r="A70" s="120"/>
      <c r="B70" s="121" t="s">
        <v>111</v>
      </c>
      <c r="C70" s="113">
        <v>0.87939802032423164</v>
      </c>
      <c r="D70" s="235">
        <v>1067</v>
      </c>
      <c r="E70" s="236">
        <v>1120</v>
      </c>
      <c r="F70" s="236">
        <v>1127</v>
      </c>
      <c r="G70" s="236">
        <v>1083</v>
      </c>
      <c r="H70" s="140">
        <v>1032</v>
      </c>
      <c r="I70" s="115">
        <v>35</v>
      </c>
      <c r="J70" s="116">
        <v>3.3914728682170541</v>
      </c>
    </row>
    <row r="71" spans="1:12" s="110" customFormat="1" ht="12" customHeight="1" x14ac:dyDescent="0.2">
      <c r="A71" s="120"/>
      <c r="B71" s="121" t="s">
        <v>112</v>
      </c>
      <c r="C71" s="113">
        <v>0.26126445402322535</v>
      </c>
      <c r="D71" s="235">
        <v>317</v>
      </c>
      <c r="E71" s="236">
        <v>323</v>
      </c>
      <c r="F71" s="236">
        <v>342</v>
      </c>
      <c r="G71" s="236">
        <v>290</v>
      </c>
      <c r="H71" s="140">
        <v>294</v>
      </c>
      <c r="I71" s="115">
        <v>23</v>
      </c>
      <c r="J71" s="116">
        <v>7.8231292517006805</v>
      </c>
    </row>
    <row r="72" spans="1:12" s="110" customFormat="1" ht="12" customHeight="1" x14ac:dyDescent="0.2">
      <c r="A72" s="118" t="s">
        <v>113</v>
      </c>
      <c r="B72" s="119" t="s">
        <v>181</v>
      </c>
      <c r="C72" s="113">
        <v>70.305687652988055</v>
      </c>
      <c r="D72" s="235">
        <v>85304</v>
      </c>
      <c r="E72" s="236">
        <v>86249</v>
      </c>
      <c r="F72" s="236">
        <v>87521</v>
      </c>
      <c r="G72" s="236">
        <v>86758</v>
      </c>
      <c r="H72" s="140">
        <v>87002</v>
      </c>
      <c r="I72" s="115">
        <v>-1698</v>
      </c>
      <c r="J72" s="116">
        <v>-1.9516792717408795</v>
      </c>
    </row>
    <row r="73" spans="1:12" s="110" customFormat="1" ht="12" customHeight="1" x14ac:dyDescent="0.2">
      <c r="A73" s="118"/>
      <c r="B73" s="119" t="s">
        <v>182</v>
      </c>
      <c r="C73" s="113">
        <v>29.694312347011941</v>
      </c>
      <c r="D73" s="115">
        <v>36029</v>
      </c>
      <c r="E73" s="114">
        <v>36123</v>
      </c>
      <c r="F73" s="114">
        <v>36126</v>
      </c>
      <c r="G73" s="114">
        <v>35459</v>
      </c>
      <c r="H73" s="140">
        <v>35156</v>
      </c>
      <c r="I73" s="115">
        <v>873</v>
      </c>
      <c r="J73" s="116">
        <v>2.4832176584366823</v>
      </c>
    </row>
    <row r="74" spans="1:12" s="110" customFormat="1" ht="12" customHeight="1" x14ac:dyDescent="0.2">
      <c r="A74" s="118" t="s">
        <v>113</v>
      </c>
      <c r="B74" s="119" t="s">
        <v>116</v>
      </c>
      <c r="C74" s="113">
        <v>97.204387924142651</v>
      </c>
      <c r="D74" s="115">
        <v>117941</v>
      </c>
      <c r="E74" s="114">
        <v>119062</v>
      </c>
      <c r="F74" s="114">
        <v>120345</v>
      </c>
      <c r="G74" s="114">
        <v>119043</v>
      </c>
      <c r="H74" s="140">
        <v>119150</v>
      </c>
      <c r="I74" s="115">
        <v>-1209</v>
      </c>
      <c r="J74" s="116">
        <v>-1.014687368862778</v>
      </c>
    </row>
    <row r="75" spans="1:12" s="110" customFormat="1" ht="12" customHeight="1" x14ac:dyDescent="0.2">
      <c r="A75" s="142"/>
      <c r="B75" s="124" t="s">
        <v>117</v>
      </c>
      <c r="C75" s="125">
        <v>2.7881944730617394</v>
      </c>
      <c r="D75" s="143">
        <v>3383</v>
      </c>
      <c r="E75" s="144">
        <v>3302</v>
      </c>
      <c r="F75" s="144">
        <v>3294</v>
      </c>
      <c r="G75" s="144">
        <v>3162</v>
      </c>
      <c r="H75" s="145">
        <v>2997</v>
      </c>
      <c r="I75" s="143">
        <v>386</v>
      </c>
      <c r="J75" s="146">
        <v>12.879546212879546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109181</v>
      </c>
      <c r="G11" s="114">
        <v>110052</v>
      </c>
      <c r="H11" s="114">
        <v>111104</v>
      </c>
      <c r="I11" s="114">
        <v>109923</v>
      </c>
      <c r="J11" s="140">
        <v>109834</v>
      </c>
      <c r="K11" s="114">
        <v>-653</v>
      </c>
      <c r="L11" s="116">
        <v>-0.59453356884024988</v>
      </c>
    </row>
    <row r="12" spans="1:17" s="110" customFormat="1" ht="24.95" customHeight="1" x14ac:dyDescent="0.2">
      <c r="A12" s="604" t="s">
        <v>185</v>
      </c>
      <c r="B12" s="605"/>
      <c r="C12" s="605"/>
      <c r="D12" s="606"/>
      <c r="E12" s="113">
        <v>51.677489673111623</v>
      </c>
      <c r="F12" s="115">
        <v>56422</v>
      </c>
      <c r="G12" s="114">
        <v>56902</v>
      </c>
      <c r="H12" s="114">
        <v>57560</v>
      </c>
      <c r="I12" s="114">
        <v>57047</v>
      </c>
      <c r="J12" s="140">
        <v>56821</v>
      </c>
      <c r="K12" s="114">
        <v>-399</v>
      </c>
      <c r="L12" s="116">
        <v>-0.70220517062353704</v>
      </c>
    </row>
    <row r="13" spans="1:17" s="110" customFormat="1" ht="15" customHeight="1" x14ac:dyDescent="0.2">
      <c r="A13" s="120"/>
      <c r="B13" s="612" t="s">
        <v>107</v>
      </c>
      <c r="C13" s="612"/>
      <c r="E13" s="113">
        <v>48.322510326888377</v>
      </c>
      <c r="F13" s="115">
        <v>52759</v>
      </c>
      <c r="G13" s="114">
        <v>53150</v>
      </c>
      <c r="H13" s="114">
        <v>53544</v>
      </c>
      <c r="I13" s="114">
        <v>52876</v>
      </c>
      <c r="J13" s="140">
        <v>53013</v>
      </c>
      <c r="K13" s="114">
        <v>-254</v>
      </c>
      <c r="L13" s="116">
        <v>-0.47912776111519817</v>
      </c>
    </row>
    <row r="14" spans="1:17" s="110" customFormat="1" ht="24.95" customHeight="1" x14ac:dyDescent="0.2">
      <c r="A14" s="604" t="s">
        <v>186</v>
      </c>
      <c r="B14" s="605"/>
      <c r="C14" s="605"/>
      <c r="D14" s="606"/>
      <c r="E14" s="113">
        <v>7.7733305245418158</v>
      </c>
      <c r="F14" s="115">
        <v>8487</v>
      </c>
      <c r="G14" s="114">
        <v>8757</v>
      </c>
      <c r="H14" s="114">
        <v>8935</v>
      </c>
      <c r="I14" s="114">
        <v>7800</v>
      </c>
      <c r="J14" s="140">
        <v>7990</v>
      </c>
      <c r="K14" s="114">
        <v>497</v>
      </c>
      <c r="L14" s="116">
        <v>6.2202753441802257</v>
      </c>
    </row>
    <row r="15" spans="1:17" s="110" customFormat="1" ht="15" customHeight="1" x14ac:dyDescent="0.2">
      <c r="A15" s="120"/>
      <c r="B15" s="119"/>
      <c r="C15" s="258" t="s">
        <v>106</v>
      </c>
      <c r="E15" s="113">
        <v>60.940261576528812</v>
      </c>
      <c r="F15" s="115">
        <v>5172</v>
      </c>
      <c r="G15" s="114">
        <v>5348</v>
      </c>
      <c r="H15" s="114">
        <v>5454</v>
      </c>
      <c r="I15" s="114">
        <v>4828</v>
      </c>
      <c r="J15" s="140">
        <v>4931</v>
      </c>
      <c r="K15" s="114">
        <v>241</v>
      </c>
      <c r="L15" s="116">
        <v>4.8874467653619957</v>
      </c>
    </row>
    <row r="16" spans="1:17" s="110" customFormat="1" ht="15" customHeight="1" x14ac:dyDescent="0.2">
      <c r="A16" s="120"/>
      <c r="B16" s="119"/>
      <c r="C16" s="258" t="s">
        <v>107</v>
      </c>
      <c r="E16" s="113">
        <v>39.059738423471188</v>
      </c>
      <c r="F16" s="115">
        <v>3315</v>
      </c>
      <c r="G16" s="114">
        <v>3409</v>
      </c>
      <c r="H16" s="114">
        <v>3481</v>
      </c>
      <c r="I16" s="114">
        <v>2972</v>
      </c>
      <c r="J16" s="140">
        <v>3059</v>
      </c>
      <c r="K16" s="114">
        <v>256</v>
      </c>
      <c r="L16" s="116">
        <v>8.3687479568486438</v>
      </c>
    </row>
    <row r="17" spans="1:12" s="110" customFormat="1" ht="15" customHeight="1" x14ac:dyDescent="0.2">
      <c r="A17" s="120"/>
      <c r="B17" s="121" t="s">
        <v>109</v>
      </c>
      <c r="C17" s="258"/>
      <c r="E17" s="113">
        <v>66.542713475787906</v>
      </c>
      <c r="F17" s="115">
        <v>72652</v>
      </c>
      <c r="G17" s="114">
        <v>73092</v>
      </c>
      <c r="H17" s="114">
        <v>73858</v>
      </c>
      <c r="I17" s="114">
        <v>74127</v>
      </c>
      <c r="J17" s="140">
        <v>74339</v>
      </c>
      <c r="K17" s="114">
        <v>-1687</v>
      </c>
      <c r="L17" s="116">
        <v>-2.2693337279220867</v>
      </c>
    </row>
    <row r="18" spans="1:12" s="110" customFormat="1" ht="15" customHeight="1" x14ac:dyDescent="0.2">
      <c r="A18" s="120"/>
      <c r="B18" s="119"/>
      <c r="C18" s="258" t="s">
        <v>106</v>
      </c>
      <c r="E18" s="113">
        <v>51.955899355833289</v>
      </c>
      <c r="F18" s="115">
        <v>37747</v>
      </c>
      <c r="G18" s="114">
        <v>38009</v>
      </c>
      <c r="H18" s="114">
        <v>38419</v>
      </c>
      <c r="I18" s="114">
        <v>38675</v>
      </c>
      <c r="J18" s="140">
        <v>38664</v>
      </c>
      <c r="K18" s="114">
        <v>-917</v>
      </c>
      <c r="L18" s="116">
        <v>-2.3717152907097043</v>
      </c>
    </row>
    <row r="19" spans="1:12" s="110" customFormat="1" ht="15" customHeight="1" x14ac:dyDescent="0.2">
      <c r="A19" s="120"/>
      <c r="B19" s="119"/>
      <c r="C19" s="258" t="s">
        <v>107</v>
      </c>
      <c r="E19" s="113">
        <v>48.044100644166711</v>
      </c>
      <c r="F19" s="115">
        <v>34905</v>
      </c>
      <c r="G19" s="114">
        <v>35083</v>
      </c>
      <c r="H19" s="114">
        <v>35439</v>
      </c>
      <c r="I19" s="114">
        <v>35452</v>
      </c>
      <c r="J19" s="140">
        <v>35675</v>
      </c>
      <c r="K19" s="114">
        <v>-770</v>
      </c>
      <c r="L19" s="116">
        <v>-2.158374211632796</v>
      </c>
    </row>
    <row r="20" spans="1:12" s="110" customFormat="1" ht="15" customHeight="1" x14ac:dyDescent="0.2">
      <c r="A20" s="120"/>
      <c r="B20" s="121" t="s">
        <v>110</v>
      </c>
      <c r="C20" s="258"/>
      <c r="E20" s="113">
        <v>24.764382081131334</v>
      </c>
      <c r="F20" s="115">
        <v>27038</v>
      </c>
      <c r="G20" s="114">
        <v>27149</v>
      </c>
      <c r="H20" s="114">
        <v>27275</v>
      </c>
      <c r="I20" s="114">
        <v>26980</v>
      </c>
      <c r="J20" s="140">
        <v>26540</v>
      </c>
      <c r="K20" s="114">
        <v>498</v>
      </c>
      <c r="L20" s="116">
        <v>1.8764129615674454</v>
      </c>
    </row>
    <row r="21" spans="1:12" s="110" customFormat="1" ht="15" customHeight="1" x14ac:dyDescent="0.2">
      <c r="A21" s="120"/>
      <c r="B21" s="119"/>
      <c r="C21" s="258" t="s">
        <v>106</v>
      </c>
      <c r="E21" s="113">
        <v>47.681041497152158</v>
      </c>
      <c r="F21" s="115">
        <v>12892</v>
      </c>
      <c r="G21" s="114">
        <v>12898</v>
      </c>
      <c r="H21" s="114">
        <v>13038</v>
      </c>
      <c r="I21" s="114">
        <v>12910</v>
      </c>
      <c r="J21" s="140">
        <v>12630</v>
      </c>
      <c r="K21" s="114">
        <v>262</v>
      </c>
      <c r="L21" s="116">
        <v>2.0744259699129057</v>
      </c>
    </row>
    <row r="22" spans="1:12" s="110" customFormat="1" ht="15" customHeight="1" x14ac:dyDescent="0.2">
      <c r="A22" s="120"/>
      <c r="B22" s="119"/>
      <c r="C22" s="258" t="s">
        <v>107</v>
      </c>
      <c r="E22" s="113">
        <v>52.318958502847842</v>
      </c>
      <c r="F22" s="115">
        <v>14146</v>
      </c>
      <c r="G22" s="114">
        <v>14251</v>
      </c>
      <c r="H22" s="114">
        <v>14237</v>
      </c>
      <c r="I22" s="114">
        <v>14070</v>
      </c>
      <c r="J22" s="140">
        <v>13910</v>
      </c>
      <c r="K22" s="114">
        <v>236</v>
      </c>
      <c r="L22" s="116">
        <v>1.6966211358734724</v>
      </c>
    </row>
    <row r="23" spans="1:12" s="110" customFormat="1" ht="15" customHeight="1" x14ac:dyDescent="0.2">
      <c r="A23" s="120"/>
      <c r="B23" s="121" t="s">
        <v>111</v>
      </c>
      <c r="C23" s="258"/>
      <c r="E23" s="113">
        <v>0.91957391853893988</v>
      </c>
      <c r="F23" s="115">
        <v>1004</v>
      </c>
      <c r="G23" s="114">
        <v>1054</v>
      </c>
      <c r="H23" s="114">
        <v>1036</v>
      </c>
      <c r="I23" s="114">
        <v>1016</v>
      </c>
      <c r="J23" s="140">
        <v>965</v>
      </c>
      <c r="K23" s="114">
        <v>39</v>
      </c>
      <c r="L23" s="116">
        <v>4.0414507772020727</v>
      </c>
    </row>
    <row r="24" spans="1:12" s="110" customFormat="1" ht="15" customHeight="1" x14ac:dyDescent="0.2">
      <c r="A24" s="120"/>
      <c r="B24" s="119"/>
      <c r="C24" s="258" t="s">
        <v>106</v>
      </c>
      <c r="E24" s="113">
        <v>60.856573705179279</v>
      </c>
      <c r="F24" s="115">
        <v>611</v>
      </c>
      <c r="G24" s="114">
        <v>647</v>
      </c>
      <c r="H24" s="114">
        <v>649</v>
      </c>
      <c r="I24" s="114">
        <v>634</v>
      </c>
      <c r="J24" s="140">
        <v>596</v>
      </c>
      <c r="K24" s="114">
        <v>15</v>
      </c>
      <c r="L24" s="116">
        <v>2.5167785234899327</v>
      </c>
    </row>
    <row r="25" spans="1:12" s="110" customFormat="1" ht="15" customHeight="1" x14ac:dyDescent="0.2">
      <c r="A25" s="120"/>
      <c r="B25" s="119"/>
      <c r="C25" s="258" t="s">
        <v>107</v>
      </c>
      <c r="E25" s="113">
        <v>39.143426294820721</v>
      </c>
      <c r="F25" s="115">
        <v>393</v>
      </c>
      <c r="G25" s="114">
        <v>407</v>
      </c>
      <c r="H25" s="114">
        <v>387</v>
      </c>
      <c r="I25" s="114">
        <v>382</v>
      </c>
      <c r="J25" s="140">
        <v>369</v>
      </c>
      <c r="K25" s="114">
        <v>24</v>
      </c>
      <c r="L25" s="116">
        <v>6.5040650406504064</v>
      </c>
    </row>
    <row r="26" spans="1:12" s="110" customFormat="1" ht="15" customHeight="1" x14ac:dyDescent="0.2">
      <c r="A26" s="120"/>
      <c r="C26" s="121" t="s">
        <v>187</v>
      </c>
      <c r="D26" s="110" t="s">
        <v>188</v>
      </c>
      <c r="E26" s="113">
        <v>0.2537071468478948</v>
      </c>
      <c r="F26" s="115">
        <v>277</v>
      </c>
      <c r="G26" s="114">
        <v>285</v>
      </c>
      <c r="H26" s="114">
        <v>289</v>
      </c>
      <c r="I26" s="114">
        <v>253</v>
      </c>
      <c r="J26" s="140">
        <v>263</v>
      </c>
      <c r="K26" s="114">
        <v>14</v>
      </c>
      <c r="L26" s="116">
        <v>5.3231939163498101</v>
      </c>
    </row>
    <row r="27" spans="1:12" s="110" customFormat="1" ht="15" customHeight="1" x14ac:dyDescent="0.2">
      <c r="A27" s="120"/>
      <c r="B27" s="119"/>
      <c r="D27" s="259" t="s">
        <v>106</v>
      </c>
      <c r="E27" s="113">
        <v>53.790613718411549</v>
      </c>
      <c r="F27" s="115">
        <v>149</v>
      </c>
      <c r="G27" s="114">
        <v>151</v>
      </c>
      <c r="H27" s="114">
        <v>148</v>
      </c>
      <c r="I27" s="114">
        <v>131</v>
      </c>
      <c r="J27" s="140">
        <v>137</v>
      </c>
      <c r="K27" s="114">
        <v>12</v>
      </c>
      <c r="L27" s="116">
        <v>8.7591240875912408</v>
      </c>
    </row>
    <row r="28" spans="1:12" s="110" customFormat="1" ht="15" customHeight="1" x14ac:dyDescent="0.2">
      <c r="A28" s="120"/>
      <c r="B28" s="119"/>
      <c r="D28" s="259" t="s">
        <v>107</v>
      </c>
      <c r="E28" s="113">
        <v>46.209386281588451</v>
      </c>
      <c r="F28" s="115">
        <v>128</v>
      </c>
      <c r="G28" s="114">
        <v>134</v>
      </c>
      <c r="H28" s="114">
        <v>141</v>
      </c>
      <c r="I28" s="114">
        <v>122</v>
      </c>
      <c r="J28" s="140">
        <v>126</v>
      </c>
      <c r="K28" s="114">
        <v>2</v>
      </c>
      <c r="L28" s="116">
        <v>1.5873015873015872</v>
      </c>
    </row>
    <row r="29" spans="1:12" s="110" customFormat="1" ht="24.95" customHeight="1" x14ac:dyDescent="0.2">
      <c r="A29" s="604" t="s">
        <v>189</v>
      </c>
      <c r="B29" s="605"/>
      <c r="C29" s="605"/>
      <c r="D29" s="606"/>
      <c r="E29" s="113">
        <v>96.469165880510346</v>
      </c>
      <c r="F29" s="115">
        <v>105326</v>
      </c>
      <c r="G29" s="114">
        <v>106222</v>
      </c>
      <c r="H29" s="114">
        <v>107313</v>
      </c>
      <c r="I29" s="114">
        <v>106277</v>
      </c>
      <c r="J29" s="140">
        <v>106330</v>
      </c>
      <c r="K29" s="114">
        <v>-1004</v>
      </c>
      <c r="L29" s="116">
        <v>-0.94423022665287315</v>
      </c>
    </row>
    <row r="30" spans="1:12" s="110" customFormat="1" ht="15" customHeight="1" x14ac:dyDescent="0.2">
      <c r="A30" s="120"/>
      <c r="B30" s="119"/>
      <c r="C30" s="258" t="s">
        <v>106</v>
      </c>
      <c r="E30" s="113">
        <v>50.969371285342653</v>
      </c>
      <c r="F30" s="115">
        <v>53684</v>
      </c>
      <c r="G30" s="114">
        <v>54175</v>
      </c>
      <c r="H30" s="114">
        <v>54857</v>
      </c>
      <c r="I30" s="114">
        <v>54446</v>
      </c>
      <c r="J30" s="140">
        <v>54314</v>
      </c>
      <c r="K30" s="114">
        <v>-630</v>
      </c>
      <c r="L30" s="116">
        <v>-1.1599219354126009</v>
      </c>
    </row>
    <row r="31" spans="1:12" s="110" customFormat="1" ht="15" customHeight="1" x14ac:dyDescent="0.2">
      <c r="A31" s="120"/>
      <c r="B31" s="119"/>
      <c r="C31" s="258" t="s">
        <v>107</v>
      </c>
      <c r="E31" s="113">
        <v>49.030628714657347</v>
      </c>
      <c r="F31" s="115">
        <v>51642</v>
      </c>
      <c r="G31" s="114">
        <v>52047</v>
      </c>
      <c r="H31" s="114">
        <v>52456</v>
      </c>
      <c r="I31" s="114">
        <v>51831</v>
      </c>
      <c r="J31" s="140">
        <v>52016</v>
      </c>
      <c r="K31" s="114">
        <v>-374</v>
      </c>
      <c r="L31" s="116">
        <v>-0.71900953552753</v>
      </c>
    </row>
    <row r="32" spans="1:12" s="110" customFormat="1" ht="15" customHeight="1" x14ac:dyDescent="0.2">
      <c r="A32" s="120"/>
      <c r="B32" s="119" t="s">
        <v>117</v>
      </c>
      <c r="C32" s="258"/>
      <c r="E32" s="113">
        <v>3.5271704783799378</v>
      </c>
      <c r="F32" s="115">
        <v>3851</v>
      </c>
      <c r="G32" s="114">
        <v>3827</v>
      </c>
      <c r="H32" s="114">
        <v>3788</v>
      </c>
      <c r="I32" s="114">
        <v>3641</v>
      </c>
      <c r="J32" s="140">
        <v>3500</v>
      </c>
      <c r="K32" s="114">
        <v>351</v>
      </c>
      <c r="L32" s="116">
        <v>10.028571428571428</v>
      </c>
    </row>
    <row r="33" spans="1:12" s="110" customFormat="1" ht="15" customHeight="1" x14ac:dyDescent="0.2">
      <c r="A33" s="120"/>
      <c r="B33" s="119"/>
      <c r="C33" s="258" t="s">
        <v>106</v>
      </c>
      <c r="E33" s="113">
        <v>70.994546870942614</v>
      </c>
      <c r="F33" s="115">
        <v>2734</v>
      </c>
      <c r="G33" s="114">
        <v>2724</v>
      </c>
      <c r="H33" s="114">
        <v>2700</v>
      </c>
      <c r="I33" s="114">
        <v>2597</v>
      </c>
      <c r="J33" s="140">
        <v>2504</v>
      </c>
      <c r="K33" s="114">
        <v>230</v>
      </c>
      <c r="L33" s="116">
        <v>9.1853035143769972</v>
      </c>
    </row>
    <row r="34" spans="1:12" s="110" customFormat="1" ht="15" customHeight="1" x14ac:dyDescent="0.2">
      <c r="A34" s="120"/>
      <c r="B34" s="119"/>
      <c r="C34" s="258" t="s">
        <v>107</v>
      </c>
      <c r="E34" s="113">
        <v>29.005453129057386</v>
      </c>
      <c r="F34" s="115">
        <v>1117</v>
      </c>
      <c r="G34" s="114">
        <v>1103</v>
      </c>
      <c r="H34" s="114">
        <v>1088</v>
      </c>
      <c r="I34" s="114">
        <v>1044</v>
      </c>
      <c r="J34" s="140">
        <v>996</v>
      </c>
      <c r="K34" s="114">
        <v>121</v>
      </c>
      <c r="L34" s="116">
        <v>12.14859437751004</v>
      </c>
    </row>
    <row r="35" spans="1:12" s="110" customFormat="1" ht="24.95" customHeight="1" x14ac:dyDescent="0.2">
      <c r="A35" s="604" t="s">
        <v>190</v>
      </c>
      <c r="B35" s="605"/>
      <c r="C35" s="605"/>
      <c r="D35" s="606"/>
      <c r="E35" s="113">
        <v>69.965470182540912</v>
      </c>
      <c r="F35" s="115">
        <v>76389</v>
      </c>
      <c r="G35" s="114">
        <v>77229</v>
      </c>
      <c r="H35" s="114">
        <v>78314</v>
      </c>
      <c r="I35" s="114">
        <v>77716</v>
      </c>
      <c r="J35" s="140">
        <v>77904</v>
      </c>
      <c r="K35" s="114">
        <v>-1515</v>
      </c>
      <c r="L35" s="116">
        <v>-1.9447011706715958</v>
      </c>
    </row>
    <row r="36" spans="1:12" s="110" customFormat="1" ht="15" customHeight="1" x14ac:dyDescent="0.2">
      <c r="A36" s="120"/>
      <c r="B36" s="119"/>
      <c r="C36" s="258" t="s">
        <v>106</v>
      </c>
      <c r="E36" s="113">
        <v>66.196703713885512</v>
      </c>
      <c r="F36" s="115">
        <v>50567</v>
      </c>
      <c r="G36" s="114">
        <v>51043</v>
      </c>
      <c r="H36" s="114">
        <v>51715</v>
      </c>
      <c r="I36" s="114">
        <v>51344</v>
      </c>
      <c r="J36" s="140">
        <v>51263</v>
      </c>
      <c r="K36" s="114">
        <v>-696</v>
      </c>
      <c r="L36" s="116">
        <v>-1.3577043871798373</v>
      </c>
    </row>
    <row r="37" spans="1:12" s="110" customFormat="1" ht="15" customHeight="1" x14ac:dyDescent="0.2">
      <c r="A37" s="120"/>
      <c r="B37" s="119"/>
      <c r="C37" s="258" t="s">
        <v>107</v>
      </c>
      <c r="E37" s="113">
        <v>33.803296286114495</v>
      </c>
      <c r="F37" s="115">
        <v>25822</v>
      </c>
      <c r="G37" s="114">
        <v>26186</v>
      </c>
      <c r="H37" s="114">
        <v>26599</v>
      </c>
      <c r="I37" s="114">
        <v>26372</v>
      </c>
      <c r="J37" s="140">
        <v>26641</v>
      </c>
      <c r="K37" s="114">
        <v>-819</v>
      </c>
      <c r="L37" s="116">
        <v>-3.0742089260913628</v>
      </c>
    </row>
    <row r="38" spans="1:12" s="110" customFormat="1" ht="15" customHeight="1" x14ac:dyDescent="0.2">
      <c r="A38" s="120"/>
      <c r="B38" s="119" t="s">
        <v>182</v>
      </c>
      <c r="C38" s="258"/>
      <c r="E38" s="113">
        <v>30.034529817459081</v>
      </c>
      <c r="F38" s="115">
        <v>32792</v>
      </c>
      <c r="G38" s="114">
        <v>32823</v>
      </c>
      <c r="H38" s="114">
        <v>32790</v>
      </c>
      <c r="I38" s="114">
        <v>32207</v>
      </c>
      <c r="J38" s="140">
        <v>31930</v>
      </c>
      <c r="K38" s="114">
        <v>862</v>
      </c>
      <c r="L38" s="116">
        <v>2.6996554963983717</v>
      </c>
    </row>
    <row r="39" spans="1:12" s="110" customFormat="1" ht="15" customHeight="1" x14ac:dyDescent="0.2">
      <c r="A39" s="120"/>
      <c r="B39" s="119"/>
      <c r="C39" s="258" t="s">
        <v>106</v>
      </c>
      <c r="E39" s="113">
        <v>17.85496462551842</v>
      </c>
      <c r="F39" s="115">
        <v>5855</v>
      </c>
      <c r="G39" s="114">
        <v>5859</v>
      </c>
      <c r="H39" s="114">
        <v>5845</v>
      </c>
      <c r="I39" s="114">
        <v>5703</v>
      </c>
      <c r="J39" s="140">
        <v>5558</v>
      </c>
      <c r="K39" s="114">
        <v>297</v>
      </c>
      <c r="L39" s="116">
        <v>5.3436487945304068</v>
      </c>
    </row>
    <row r="40" spans="1:12" s="110" customFormat="1" ht="15" customHeight="1" x14ac:dyDescent="0.2">
      <c r="A40" s="120"/>
      <c r="B40" s="119"/>
      <c r="C40" s="258" t="s">
        <v>107</v>
      </c>
      <c r="E40" s="113">
        <v>82.14503537448158</v>
      </c>
      <c r="F40" s="115">
        <v>26937</v>
      </c>
      <c r="G40" s="114">
        <v>26964</v>
      </c>
      <c r="H40" s="114">
        <v>26945</v>
      </c>
      <c r="I40" s="114">
        <v>26504</v>
      </c>
      <c r="J40" s="140">
        <v>26372</v>
      </c>
      <c r="K40" s="114">
        <v>565</v>
      </c>
      <c r="L40" s="116">
        <v>2.1424237827999395</v>
      </c>
    </row>
    <row r="41" spans="1:12" s="110" customFormat="1" ht="24.75" customHeight="1" x14ac:dyDescent="0.2">
      <c r="A41" s="604" t="s">
        <v>517</v>
      </c>
      <c r="B41" s="605"/>
      <c r="C41" s="605"/>
      <c r="D41" s="606"/>
      <c r="E41" s="113">
        <v>3.3238383967906504</v>
      </c>
      <c r="F41" s="115">
        <v>3629</v>
      </c>
      <c r="G41" s="114">
        <v>4026</v>
      </c>
      <c r="H41" s="114">
        <v>4105</v>
      </c>
      <c r="I41" s="114">
        <v>3440</v>
      </c>
      <c r="J41" s="140">
        <v>3583</v>
      </c>
      <c r="K41" s="114">
        <v>46</v>
      </c>
      <c r="L41" s="116">
        <v>1.2838403572425341</v>
      </c>
    </row>
    <row r="42" spans="1:12" s="110" customFormat="1" ht="15" customHeight="1" x14ac:dyDescent="0.2">
      <c r="A42" s="120"/>
      <c r="B42" s="119"/>
      <c r="C42" s="258" t="s">
        <v>106</v>
      </c>
      <c r="E42" s="113">
        <v>62.24855332047396</v>
      </c>
      <c r="F42" s="115">
        <v>2259</v>
      </c>
      <c r="G42" s="114">
        <v>2575</v>
      </c>
      <c r="H42" s="114">
        <v>2616</v>
      </c>
      <c r="I42" s="114">
        <v>2187</v>
      </c>
      <c r="J42" s="140">
        <v>2260</v>
      </c>
      <c r="K42" s="114">
        <v>-1</v>
      </c>
      <c r="L42" s="116">
        <v>-4.4247787610619468E-2</v>
      </c>
    </row>
    <row r="43" spans="1:12" s="110" customFormat="1" ht="15" customHeight="1" x14ac:dyDescent="0.2">
      <c r="A43" s="123"/>
      <c r="B43" s="124"/>
      <c r="C43" s="260" t="s">
        <v>107</v>
      </c>
      <c r="D43" s="261"/>
      <c r="E43" s="125">
        <v>37.75144667952604</v>
      </c>
      <c r="F43" s="143">
        <v>1370</v>
      </c>
      <c r="G43" s="144">
        <v>1451</v>
      </c>
      <c r="H43" s="144">
        <v>1489</v>
      </c>
      <c r="I43" s="144">
        <v>1253</v>
      </c>
      <c r="J43" s="145">
        <v>1323</v>
      </c>
      <c r="K43" s="144">
        <v>47</v>
      </c>
      <c r="L43" s="146">
        <v>3.5525321239606953</v>
      </c>
    </row>
    <row r="44" spans="1:12" s="110" customFormat="1" ht="45.75" customHeight="1" x14ac:dyDescent="0.2">
      <c r="A44" s="604" t="s">
        <v>191</v>
      </c>
      <c r="B44" s="605"/>
      <c r="C44" s="605"/>
      <c r="D44" s="606"/>
      <c r="E44" s="113">
        <v>1.9115047489947885</v>
      </c>
      <c r="F44" s="115">
        <v>2087</v>
      </c>
      <c r="G44" s="114">
        <v>2051</v>
      </c>
      <c r="H44" s="114">
        <v>2060</v>
      </c>
      <c r="I44" s="114">
        <v>1957</v>
      </c>
      <c r="J44" s="140">
        <v>1984</v>
      </c>
      <c r="K44" s="114">
        <v>103</v>
      </c>
      <c r="L44" s="116">
        <v>5.191532258064516</v>
      </c>
    </row>
    <row r="45" spans="1:12" s="110" customFormat="1" ht="15" customHeight="1" x14ac:dyDescent="0.2">
      <c r="A45" s="120"/>
      <c r="B45" s="119"/>
      <c r="C45" s="258" t="s">
        <v>106</v>
      </c>
      <c r="E45" s="113">
        <v>62.625778629611887</v>
      </c>
      <c r="F45" s="115">
        <v>1307</v>
      </c>
      <c r="G45" s="114">
        <v>1269</v>
      </c>
      <c r="H45" s="114">
        <v>1269</v>
      </c>
      <c r="I45" s="114">
        <v>1219</v>
      </c>
      <c r="J45" s="140">
        <v>1232</v>
      </c>
      <c r="K45" s="114">
        <v>75</v>
      </c>
      <c r="L45" s="116">
        <v>6.087662337662338</v>
      </c>
    </row>
    <row r="46" spans="1:12" s="110" customFormat="1" ht="15" customHeight="1" x14ac:dyDescent="0.2">
      <c r="A46" s="123"/>
      <c r="B46" s="124"/>
      <c r="C46" s="260" t="s">
        <v>107</v>
      </c>
      <c r="D46" s="261"/>
      <c r="E46" s="125">
        <v>37.374221370388113</v>
      </c>
      <c r="F46" s="143">
        <v>780</v>
      </c>
      <c r="G46" s="144">
        <v>782</v>
      </c>
      <c r="H46" s="144">
        <v>791</v>
      </c>
      <c r="I46" s="144">
        <v>738</v>
      </c>
      <c r="J46" s="145">
        <v>752</v>
      </c>
      <c r="K46" s="144">
        <v>28</v>
      </c>
      <c r="L46" s="146">
        <v>3.7234042553191489</v>
      </c>
    </row>
    <row r="47" spans="1:12" s="110" customFormat="1" ht="39" customHeight="1" x14ac:dyDescent="0.2">
      <c r="A47" s="604" t="s">
        <v>518</v>
      </c>
      <c r="B47" s="607"/>
      <c r="C47" s="607"/>
      <c r="D47" s="608"/>
      <c r="E47" s="113">
        <v>0.2143230049184382</v>
      </c>
      <c r="F47" s="115">
        <v>234</v>
      </c>
      <c r="G47" s="114">
        <v>243</v>
      </c>
      <c r="H47" s="114">
        <v>247</v>
      </c>
      <c r="I47" s="114">
        <v>292</v>
      </c>
      <c r="J47" s="140">
        <v>330</v>
      </c>
      <c r="K47" s="114">
        <v>-96</v>
      </c>
      <c r="L47" s="116">
        <v>-29.09090909090909</v>
      </c>
    </row>
    <row r="48" spans="1:12" s="110" customFormat="1" ht="15" customHeight="1" x14ac:dyDescent="0.2">
      <c r="A48" s="120"/>
      <c r="B48" s="119"/>
      <c r="C48" s="258" t="s">
        <v>106</v>
      </c>
      <c r="E48" s="113">
        <v>39.316239316239319</v>
      </c>
      <c r="F48" s="115">
        <v>92</v>
      </c>
      <c r="G48" s="114">
        <v>103</v>
      </c>
      <c r="H48" s="114">
        <v>101</v>
      </c>
      <c r="I48" s="114">
        <v>126</v>
      </c>
      <c r="J48" s="140">
        <v>150</v>
      </c>
      <c r="K48" s="114">
        <v>-58</v>
      </c>
      <c r="L48" s="116">
        <v>-38.666666666666664</v>
      </c>
    </row>
    <row r="49" spans="1:12" s="110" customFormat="1" ht="15" customHeight="1" x14ac:dyDescent="0.2">
      <c r="A49" s="123"/>
      <c r="B49" s="124"/>
      <c r="C49" s="260" t="s">
        <v>107</v>
      </c>
      <c r="D49" s="261"/>
      <c r="E49" s="125">
        <v>60.683760683760681</v>
      </c>
      <c r="F49" s="143">
        <v>142</v>
      </c>
      <c r="G49" s="144">
        <v>140</v>
      </c>
      <c r="H49" s="144">
        <v>146</v>
      </c>
      <c r="I49" s="144">
        <v>166</v>
      </c>
      <c r="J49" s="145">
        <v>180</v>
      </c>
      <c r="K49" s="144">
        <v>-38</v>
      </c>
      <c r="L49" s="146">
        <v>-21.111111111111111</v>
      </c>
    </row>
    <row r="50" spans="1:12" s="110" customFormat="1" ht="24.95" customHeight="1" x14ac:dyDescent="0.2">
      <c r="A50" s="609" t="s">
        <v>192</v>
      </c>
      <c r="B50" s="610"/>
      <c r="C50" s="610"/>
      <c r="D50" s="611"/>
      <c r="E50" s="262">
        <v>6.3408468506425111</v>
      </c>
      <c r="F50" s="263">
        <v>6923</v>
      </c>
      <c r="G50" s="264">
        <v>7174</v>
      </c>
      <c r="H50" s="264">
        <v>7331</v>
      </c>
      <c r="I50" s="264">
        <v>6360</v>
      </c>
      <c r="J50" s="265">
        <v>6654</v>
      </c>
      <c r="K50" s="263">
        <v>269</v>
      </c>
      <c r="L50" s="266">
        <v>4.0426810940787492</v>
      </c>
    </row>
    <row r="51" spans="1:12" s="110" customFormat="1" ht="15" customHeight="1" x14ac:dyDescent="0.2">
      <c r="A51" s="120"/>
      <c r="B51" s="119"/>
      <c r="C51" s="258" t="s">
        <v>106</v>
      </c>
      <c r="E51" s="113">
        <v>62.025133612595695</v>
      </c>
      <c r="F51" s="115">
        <v>4294</v>
      </c>
      <c r="G51" s="114">
        <v>4445</v>
      </c>
      <c r="H51" s="114">
        <v>4589</v>
      </c>
      <c r="I51" s="114">
        <v>3982</v>
      </c>
      <c r="J51" s="140">
        <v>4161</v>
      </c>
      <c r="K51" s="114">
        <v>133</v>
      </c>
      <c r="L51" s="116">
        <v>3.1963470319634704</v>
      </c>
    </row>
    <row r="52" spans="1:12" s="110" customFormat="1" ht="15" customHeight="1" x14ac:dyDescent="0.2">
      <c r="A52" s="120"/>
      <c r="B52" s="119"/>
      <c r="C52" s="258" t="s">
        <v>107</v>
      </c>
      <c r="E52" s="113">
        <v>37.974866387404305</v>
      </c>
      <c r="F52" s="115">
        <v>2629</v>
      </c>
      <c r="G52" s="114">
        <v>2729</v>
      </c>
      <c r="H52" s="114">
        <v>2742</v>
      </c>
      <c r="I52" s="114">
        <v>2378</v>
      </c>
      <c r="J52" s="140">
        <v>2493</v>
      </c>
      <c r="K52" s="114">
        <v>136</v>
      </c>
      <c r="L52" s="116">
        <v>5.4552747693541921</v>
      </c>
    </row>
    <row r="53" spans="1:12" s="110" customFormat="1" ht="15" customHeight="1" x14ac:dyDescent="0.2">
      <c r="A53" s="120"/>
      <c r="B53" s="119"/>
      <c r="C53" s="258" t="s">
        <v>187</v>
      </c>
      <c r="D53" s="110" t="s">
        <v>193</v>
      </c>
      <c r="E53" s="113">
        <v>41.369348548317205</v>
      </c>
      <c r="F53" s="115">
        <v>2864</v>
      </c>
      <c r="G53" s="114">
        <v>3195</v>
      </c>
      <c r="H53" s="114">
        <v>3374</v>
      </c>
      <c r="I53" s="114">
        <v>2515</v>
      </c>
      <c r="J53" s="140">
        <v>2796</v>
      </c>
      <c r="K53" s="114">
        <v>68</v>
      </c>
      <c r="L53" s="116">
        <v>2.4320457796852648</v>
      </c>
    </row>
    <row r="54" spans="1:12" s="110" customFormat="1" ht="15" customHeight="1" x14ac:dyDescent="0.2">
      <c r="A54" s="120"/>
      <c r="B54" s="119"/>
      <c r="D54" s="267" t="s">
        <v>194</v>
      </c>
      <c r="E54" s="113">
        <v>64.874301675977648</v>
      </c>
      <c r="F54" s="115">
        <v>1858</v>
      </c>
      <c r="G54" s="114">
        <v>2053</v>
      </c>
      <c r="H54" s="114">
        <v>2209</v>
      </c>
      <c r="I54" s="114">
        <v>1672</v>
      </c>
      <c r="J54" s="140">
        <v>1850</v>
      </c>
      <c r="K54" s="114">
        <v>8</v>
      </c>
      <c r="L54" s="116">
        <v>0.43243243243243246</v>
      </c>
    </row>
    <row r="55" spans="1:12" s="110" customFormat="1" ht="15" customHeight="1" x14ac:dyDescent="0.2">
      <c r="A55" s="120"/>
      <c r="B55" s="119"/>
      <c r="D55" s="267" t="s">
        <v>195</v>
      </c>
      <c r="E55" s="113">
        <v>35.125698324022345</v>
      </c>
      <c r="F55" s="115">
        <v>1006</v>
      </c>
      <c r="G55" s="114">
        <v>1142</v>
      </c>
      <c r="H55" s="114">
        <v>1165</v>
      </c>
      <c r="I55" s="114">
        <v>843</v>
      </c>
      <c r="J55" s="140">
        <v>946</v>
      </c>
      <c r="K55" s="114">
        <v>60</v>
      </c>
      <c r="L55" s="116">
        <v>6.3424947145877377</v>
      </c>
    </row>
    <row r="56" spans="1:12" s="110" customFormat="1" ht="15" customHeight="1" x14ac:dyDescent="0.2">
      <c r="A56" s="120"/>
      <c r="B56" s="119" t="s">
        <v>196</v>
      </c>
      <c r="C56" s="258"/>
      <c r="E56" s="113">
        <v>75.242945201088105</v>
      </c>
      <c r="F56" s="115">
        <v>82151</v>
      </c>
      <c r="G56" s="114">
        <v>82690</v>
      </c>
      <c r="H56" s="114">
        <v>83408</v>
      </c>
      <c r="I56" s="114">
        <v>83216</v>
      </c>
      <c r="J56" s="140">
        <v>82757</v>
      </c>
      <c r="K56" s="114">
        <v>-606</v>
      </c>
      <c r="L56" s="116">
        <v>-0.73226434017666175</v>
      </c>
    </row>
    <row r="57" spans="1:12" s="110" customFormat="1" ht="15" customHeight="1" x14ac:dyDescent="0.2">
      <c r="A57" s="120"/>
      <c r="B57" s="119"/>
      <c r="C57" s="258" t="s">
        <v>106</v>
      </c>
      <c r="E57" s="113">
        <v>51.376124453749803</v>
      </c>
      <c r="F57" s="115">
        <v>42206</v>
      </c>
      <c r="G57" s="114">
        <v>42511</v>
      </c>
      <c r="H57" s="114">
        <v>42943</v>
      </c>
      <c r="I57" s="114">
        <v>43078</v>
      </c>
      <c r="J57" s="140">
        <v>42680</v>
      </c>
      <c r="K57" s="114">
        <v>-474</v>
      </c>
      <c r="L57" s="116">
        <v>-1.1105904404873477</v>
      </c>
    </row>
    <row r="58" spans="1:12" s="110" customFormat="1" ht="15" customHeight="1" x14ac:dyDescent="0.2">
      <c r="A58" s="120"/>
      <c r="B58" s="119"/>
      <c r="C58" s="258" t="s">
        <v>107</v>
      </c>
      <c r="E58" s="113">
        <v>48.623875546250197</v>
      </c>
      <c r="F58" s="115">
        <v>39945</v>
      </c>
      <c r="G58" s="114">
        <v>40179</v>
      </c>
      <c r="H58" s="114">
        <v>40465</v>
      </c>
      <c r="I58" s="114">
        <v>40138</v>
      </c>
      <c r="J58" s="140">
        <v>40077</v>
      </c>
      <c r="K58" s="114">
        <v>-132</v>
      </c>
      <c r="L58" s="116">
        <v>-0.32936597050677446</v>
      </c>
    </row>
    <row r="59" spans="1:12" s="110" customFormat="1" ht="15" customHeight="1" x14ac:dyDescent="0.2">
      <c r="A59" s="120"/>
      <c r="B59" s="119"/>
      <c r="C59" s="258" t="s">
        <v>105</v>
      </c>
      <c r="D59" s="110" t="s">
        <v>197</v>
      </c>
      <c r="E59" s="113">
        <v>90.584411632238201</v>
      </c>
      <c r="F59" s="115">
        <v>74416</v>
      </c>
      <c r="G59" s="114">
        <v>74892</v>
      </c>
      <c r="H59" s="114">
        <v>75573</v>
      </c>
      <c r="I59" s="114">
        <v>75457</v>
      </c>
      <c r="J59" s="140">
        <v>75015</v>
      </c>
      <c r="K59" s="114">
        <v>-599</v>
      </c>
      <c r="L59" s="116">
        <v>-0.79850696527361198</v>
      </c>
    </row>
    <row r="60" spans="1:12" s="110" customFormat="1" ht="15" customHeight="1" x14ac:dyDescent="0.2">
      <c r="A60" s="120"/>
      <c r="B60" s="119"/>
      <c r="C60" s="258"/>
      <c r="D60" s="267" t="s">
        <v>198</v>
      </c>
      <c r="E60" s="113">
        <v>51.628682003870132</v>
      </c>
      <c r="F60" s="115">
        <v>38420</v>
      </c>
      <c r="G60" s="114">
        <v>38684</v>
      </c>
      <c r="H60" s="114">
        <v>39098</v>
      </c>
      <c r="I60" s="114">
        <v>39275</v>
      </c>
      <c r="J60" s="140">
        <v>38886</v>
      </c>
      <c r="K60" s="114">
        <v>-466</v>
      </c>
      <c r="L60" s="116">
        <v>-1.1983747364089903</v>
      </c>
    </row>
    <row r="61" spans="1:12" s="110" customFormat="1" ht="15" customHeight="1" x14ac:dyDescent="0.2">
      <c r="A61" s="120"/>
      <c r="B61" s="119"/>
      <c r="C61" s="258"/>
      <c r="D61" s="267" t="s">
        <v>199</v>
      </c>
      <c r="E61" s="113">
        <v>48.371317996129868</v>
      </c>
      <c r="F61" s="115">
        <v>35996</v>
      </c>
      <c r="G61" s="114">
        <v>36208</v>
      </c>
      <c r="H61" s="114">
        <v>36475</v>
      </c>
      <c r="I61" s="114">
        <v>36182</v>
      </c>
      <c r="J61" s="140">
        <v>36129</v>
      </c>
      <c r="K61" s="114">
        <v>-133</v>
      </c>
      <c r="L61" s="116">
        <v>-0.3681253286833292</v>
      </c>
    </row>
    <row r="62" spans="1:12" s="110" customFormat="1" ht="15" customHeight="1" x14ac:dyDescent="0.2">
      <c r="A62" s="120"/>
      <c r="B62" s="119"/>
      <c r="C62" s="258"/>
      <c r="D62" s="258" t="s">
        <v>200</v>
      </c>
      <c r="E62" s="113">
        <v>9.4155883677618046</v>
      </c>
      <c r="F62" s="115">
        <v>7735</v>
      </c>
      <c r="G62" s="114">
        <v>7798</v>
      </c>
      <c r="H62" s="114">
        <v>7835</v>
      </c>
      <c r="I62" s="114">
        <v>7759</v>
      </c>
      <c r="J62" s="140">
        <v>7742</v>
      </c>
      <c r="K62" s="114">
        <v>-7</v>
      </c>
      <c r="L62" s="116">
        <v>-9.0415913200723327E-2</v>
      </c>
    </row>
    <row r="63" spans="1:12" s="110" customFormat="1" ht="15" customHeight="1" x14ac:dyDescent="0.2">
      <c r="A63" s="120"/>
      <c r="B63" s="119"/>
      <c r="C63" s="258"/>
      <c r="D63" s="267" t="s">
        <v>198</v>
      </c>
      <c r="E63" s="113">
        <v>48.946347769877178</v>
      </c>
      <c r="F63" s="115">
        <v>3786</v>
      </c>
      <c r="G63" s="114">
        <v>3827</v>
      </c>
      <c r="H63" s="114">
        <v>3845</v>
      </c>
      <c r="I63" s="114">
        <v>3803</v>
      </c>
      <c r="J63" s="140">
        <v>3794</v>
      </c>
      <c r="K63" s="114">
        <v>-8</v>
      </c>
      <c r="L63" s="116">
        <v>-0.21085925144965736</v>
      </c>
    </row>
    <row r="64" spans="1:12" s="110" customFormat="1" ht="15" customHeight="1" x14ac:dyDescent="0.2">
      <c r="A64" s="120"/>
      <c r="B64" s="119"/>
      <c r="C64" s="258"/>
      <c r="D64" s="267" t="s">
        <v>199</v>
      </c>
      <c r="E64" s="113">
        <v>51.053652230122822</v>
      </c>
      <c r="F64" s="115">
        <v>3949</v>
      </c>
      <c r="G64" s="114">
        <v>3971</v>
      </c>
      <c r="H64" s="114">
        <v>3990</v>
      </c>
      <c r="I64" s="114">
        <v>3956</v>
      </c>
      <c r="J64" s="140">
        <v>3948</v>
      </c>
      <c r="K64" s="114">
        <v>1</v>
      </c>
      <c r="L64" s="116">
        <v>2.5329280648429583E-2</v>
      </c>
    </row>
    <row r="65" spans="1:12" s="110" customFormat="1" ht="15" customHeight="1" x14ac:dyDescent="0.2">
      <c r="A65" s="120"/>
      <c r="B65" s="119" t="s">
        <v>201</v>
      </c>
      <c r="C65" s="258"/>
      <c r="E65" s="113">
        <v>13.268792189117153</v>
      </c>
      <c r="F65" s="115">
        <v>14487</v>
      </c>
      <c r="G65" s="114">
        <v>14488</v>
      </c>
      <c r="H65" s="114">
        <v>14546</v>
      </c>
      <c r="I65" s="114">
        <v>14610</v>
      </c>
      <c r="J65" s="140">
        <v>14610</v>
      </c>
      <c r="K65" s="114">
        <v>-123</v>
      </c>
      <c r="L65" s="116">
        <v>-0.84188911704312119</v>
      </c>
    </row>
    <row r="66" spans="1:12" s="110" customFormat="1" ht="15" customHeight="1" x14ac:dyDescent="0.2">
      <c r="A66" s="120"/>
      <c r="B66" s="119"/>
      <c r="C66" s="258" t="s">
        <v>106</v>
      </c>
      <c r="E66" s="113">
        <v>47.173327811141021</v>
      </c>
      <c r="F66" s="115">
        <v>6834</v>
      </c>
      <c r="G66" s="114">
        <v>6835</v>
      </c>
      <c r="H66" s="114">
        <v>6854</v>
      </c>
      <c r="I66" s="114">
        <v>6875</v>
      </c>
      <c r="J66" s="140">
        <v>6839</v>
      </c>
      <c r="K66" s="114">
        <v>-5</v>
      </c>
      <c r="L66" s="116">
        <v>-7.3110103816347416E-2</v>
      </c>
    </row>
    <row r="67" spans="1:12" s="110" customFormat="1" ht="15" customHeight="1" x14ac:dyDescent="0.2">
      <c r="A67" s="120"/>
      <c r="B67" s="119"/>
      <c r="C67" s="258" t="s">
        <v>107</v>
      </c>
      <c r="E67" s="113">
        <v>52.826672188858979</v>
      </c>
      <c r="F67" s="115">
        <v>7653</v>
      </c>
      <c r="G67" s="114">
        <v>7653</v>
      </c>
      <c r="H67" s="114">
        <v>7692</v>
      </c>
      <c r="I67" s="114">
        <v>7735</v>
      </c>
      <c r="J67" s="140">
        <v>7771</v>
      </c>
      <c r="K67" s="114">
        <v>-118</v>
      </c>
      <c r="L67" s="116">
        <v>-1.518466091880067</v>
      </c>
    </row>
    <row r="68" spans="1:12" s="110" customFormat="1" ht="15" customHeight="1" x14ac:dyDescent="0.2">
      <c r="A68" s="120"/>
      <c r="B68" s="119"/>
      <c r="C68" s="258" t="s">
        <v>105</v>
      </c>
      <c r="D68" s="110" t="s">
        <v>202</v>
      </c>
      <c r="E68" s="113">
        <v>11.251466832332436</v>
      </c>
      <c r="F68" s="115">
        <v>1630</v>
      </c>
      <c r="G68" s="114">
        <v>1582</v>
      </c>
      <c r="H68" s="114">
        <v>1569</v>
      </c>
      <c r="I68" s="114">
        <v>1551</v>
      </c>
      <c r="J68" s="140">
        <v>1505</v>
      </c>
      <c r="K68" s="114">
        <v>125</v>
      </c>
      <c r="L68" s="116">
        <v>8.3056478405315612</v>
      </c>
    </row>
    <row r="69" spans="1:12" s="110" customFormat="1" ht="15" customHeight="1" x14ac:dyDescent="0.2">
      <c r="A69" s="120"/>
      <c r="B69" s="119"/>
      <c r="C69" s="258"/>
      <c r="D69" s="267" t="s">
        <v>198</v>
      </c>
      <c r="E69" s="113">
        <v>47.607361963190186</v>
      </c>
      <c r="F69" s="115">
        <v>776</v>
      </c>
      <c r="G69" s="114">
        <v>761</v>
      </c>
      <c r="H69" s="114">
        <v>747</v>
      </c>
      <c r="I69" s="114">
        <v>749</v>
      </c>
      <c r="J69" s="140">
        <v>736</v>
      </c>
      <c r="K69" s="114">
        <v>40</v>
      </c>
      <c r="L69" s="116">
        <v>5.4347826086956523</v>
      </c>
    </row>
    <row r="70" spans="1:12" s="110" customFormat="1" ht="15" customHeight="1" x14ac:dyDescent="0.2">
      <c r="A70" s="120"/>
      <c r="B70" s="119"/>
      <c r="C70" s="258"/>
      <c r="D70" s="267" t="s">
        <v>199</v>
      </c>
      <c r="E70" s="113">
        <v>52.392638036809814</v>
      </c>
      <c r="F70" s="115">
        <v>854</v>
      </c>
      <c r="G70" s="114">
        <v>821</v>
      </c>
      <c r="H70" s="114">
        <v>822</v>
      </c>
      <c r="I70" s="114">
        <v>802</v>
      </c>
      <c r="J70" s="140">
        <v>769</v>
      </c>
      <c r="K70" s="114">
        <v>85</v>
      </c>
      <c r="L70" s="116">
        <v>11.053315994798439</v>
      </c>
    </row>
    <row r="71" spans="1:12" s="110" customFormat="1" ht="15" customHeight="1" x14ac:dyDescent="0.2">
      <c r="A71" s="120"/>
      <c r="B71" s="119"/>
      <c r="C71" s="258"/>
      <c r="D71" s="110" t="s">
        <v>203</v>
      </c>
      <c r="E71" s="113">
        <v>82.784565472492574</v>
      </c>
      <c r="F71" s="115">
        <v>11993</v>
      </c>
      <c r="G71" s="114">
        <v>12037</v>
      </c>
      <c r="H71" s="114">
        <v>12123</v>
      </c>
      <c r="I71" s="114">
        <v>12214</v>
      </c>
      <c r="J71" s="140">
        <v>12263</v>
      </c>
      <c r="K71" s="114">
        <v>-270</v>
      </c>
      <c r="L71" s="116">
        <v>-2.201745086846612</v>
      </c>
    </row>
    <row r="72" spans="1:12" s="110" customFormat="1" ht="15" customHeight="1" x14ac:dyDescent="0.2">
      <c r="A72" s="120"/>
      <c r="B72" s="119"/>
      <c r="C72" s="258"/>
      <c r="D72" s="267" t="s">
        <v>198</v>
      </c>
      <c r="E72" s="113">
        <v>45.826732260485286</v>
      </c>
      <c r="F72" s="115">
        <v>5496</v>
      </c>
      <c r="G72" s="114">
        <v>5513</v>
      </c>
      <c r="H72" s="114">
        <v>5555</v>
      </c>
      <c r="I72" s="114">
        <v>5577</v>
      </c>
      <c r="J72" s="140">
        <v>5559</v>
      </c>
      <c r="K72" s="114">
        <v>-63</v>
      </c>
      <c r="L72" s="116">
        <v>-1.1332973556395034</v>
      </c>
    </row>
    <row r="73" spans="1:12" s="110" customFormat="1" ht="15" customHeight="1" x14ac:dyDescent="0.2">
      <c r="A73" s="120"/>
      <c r="B73" s="119"/>
      <c r="C73" s="258"/>
      <c r="D73" s="267" t="s">
        <v>199</v>
      </c>
      <c r="E73" s="113">
        <v>54.173267739514714</v>
      </c>
      <c r="F73" s="115">
        <v>6497</v>
      </c>
      <c r="G73" s="114">
        <v>6524</v>
      </c>
      <c r="H73" s="114">
        <v>6568</v>
      </c>
      <c r="I73" s="114">
        <v>6637</v>
      </c>
      <c r="J73" s="140">
        <v>6704</v>
      </c>
      <c r="K73" s="114">
        <v>-207</v>
      </c>
      <c r="L73" s="116">
        <v>-3.0877088305489262</v>
      </c>
    </row>
    <row r="74" spans="1:12" s="110" customFormat="1" ht="15" customHeight="1" x14ac:dyDescent="0.2">
      <c r="A74" s="120"/>
      <c r="B74" s="119"/>
      <c r="C74" s="258"/>
      <c r="D74" s="110" t="s">
        <v>204</v>
      </c>
      <c r="E74" s="113">
        <v>5.9639676951749845</v>
      </c>
      <c r="F74" s="115">
        <v>864</v>
      </c>
      <c r="G74" s="114">
        <v>869</v>
      </c>
      <c r="H74" s="114">
        <v>854</v>
      </c>
      <c r="I74" s="114">
        <v>845</v>
      </c>
      <c r="J74" s="140">
        <v>842</v>
      </c>
      <c r="K74" s="114">
        <v>22</v>
      </c>
      <c r="L74" s="116">
        <v>2.6128266033254155</v>
      </c>
    </row>
    <row r="75" spans="1:12" s="110" customFormat="1" ht="15" customHeight="1" x14ac:dyDescent="0.2">
      <c r="A75" s="120"/>
      <c r="B75" s="119"/>
      <c r="C75" s="258"/>
      <c r="D75" s="267" t="s">
        <v>198</v>
      </c>
      <c r="E75" s="113">
        <v>65.046296296296291</v>
      </c>
      <c r="F75" s="115">
        <v>562</v>
      </c>
      <c r="G75" s="114">
        <v>561</v>
      </c>
      <c r="H75" s="114">
        <v>552</v>
      </c>
      <c r="I75" s="114">
        <v>549</v>
      </c>
      <c r="J75" s="140">
        <v>544</v>
      </c>
      <c r="K75" s="114">
        <v>18</v>
      </c>
      <c r="L75" s="116">
        <v>3.3088235294117645</v>
      </c>
    </row>
    <row r="76" spans="1:12" s="110" customFormat="1" ht="15" customHeight="1" x14ac:dyDescent="0.2">
      <c r="A76" s="120"/>
      <c r="B76" s="119"/>
      <c r="C76" s="258"/>
      <c r="D76" s="267" t="s">
        <v>199</v>
      </c>
      <c r="E76" s="113">
        <v>34.953703703703702</v>
      </c>
      <c r="F76" s="115">
        <v>302</v>
      </c>
      <c r="G76" s="114">
        <v>308</v>
      </c>
      <c r="H76" s="114">
        <v>302</v>
      </c>
      <c r="I76" s="114">
        <v>296</v>
      </c>
      <c r="J76" s="140">
        <v>298</v>
      </c>
      <c r="K76" s="114">
        <v>4</v>
      </c>
      <c r="L76" s="116">
        <v>1.3422818791946309</v>
      </c>
    </row>
    <row r="77" spans="1:12" s="110" customFormat="1" ht="15" customHeight="1" x14ac:dyDescent="0.2">
      <c r="A77" s="534"/>
      <c r="B77" s="119" t="s">
        <v>205</v>
      </c>
      <c r="C77" s="268"/>
      <c r="D77" s="182"/>
      <c r="E77" s="113">
        <v>5.1474157591522332</v>
      </c>
      <c r="F77" s="115">
        <v>5620</v>
      </c>
      <c r="G77" s="114">
        <v>5700</v>
      </c>
      <c r="H77" s="114">
        <v>5819</v>
      </c>
      <c r="I77" s="114">
        <v>5737</v>
      </c>
      <c r="J77" s="140">
        <v>5813</v>
      </c>
      <c r="K77" s="114">
        <v>-193</v>
      </c>
      <c r="L77" s="116">
        <v>-3.3201445036986064</v>
      </c>
    </row>
    <row r="78" spans="1:12" s="110" customFormat="1" ht="15" customHeight="1" x14ac:dyDescent="0.2">
      <c r="A78" s="120"/>
      <c r="B78" s="119"/>
      <c r="C78" s="268" t="s">
        <v>106</v>
      </c>
      <c r="D78" s="182"/>
      <c r="E78" s="113">
        <v>54.946619217081853</v>
      </c>
      <c r="F78" s="115">
        <v>3088</v>
      </c>
      <c r="G78" s="114">
        <v>3111</v>
      </c>
      <c r="H78" s="114">
        <v>3174</v>
      </c>
      <c r="I78" s="114">
        <v>3112</v>
      </c>
      <c r="J78" s="140">
        <v>3141</v>
      </c>
      <c r="K78" s="114">
        <v>-53</v>
      </c>
      <c r="L78" s="116">
        <v>-1.6873607131486787</v>
      </c>
    </row>
    <row r="79" spans="1:12" s="110" customFormat="1" ht="15" customHeight="1" x14ac:dyDescent="0.2">
      <c r="A79" s="123"/>
      <c r="B79" s="124"/>
      <c r="C79" s="260" t="s">
        <v>107</v>
      </c>
      <c r="D79" s="261"/>
      <c r="E79" s="125">
        <v>45.053380782918147</v>
      </c>
      <c r="F79" s="143">
        <v>2532</v>
      </c>
      <c r="G79" s="144">
        <v>2589</v>
      </c>
      <c r="H79" s="144">
        <v>2645</v>
      </c>
      <c r="I79" s="144">
        <v>2625</v>
      </c>
      <c r="J79" s="145">
        <v>2672</v>
      </c>
      <c r="K79" s="144">
        <v>-140</v>
      </c>
      <c r="L79" s="146">
        <v>-5.2395209580838324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109181</v>
      </c>
      <c r="E11" s="114">
        <v>110052</v>
      </c>
      <c r="F11" s="114">
        <v>111104</v>
      </c>
      <c r="G11" s="114">
        <v>109923</v>
      </c>
      <c r="H11" s="140">
        <v>109834</v>
      </c>
      <c r="I11" s="115">
        <v>-653</v>
      </c>
      <c r="J11" s="116">
        <v>-0.59453356884024988</v>
      </c>
    </row>
    <row r="12" spans="1:15" s="110" customFormat="1" ht="24.95" customHeight="1" x14ac:dyDescent="0.2">
      <c r="A12" s="193" t="s">
        <v>132</v>
      </c>
      <c r="B12" s="194" t="s">
        <v>133</v>
      </c>
      <c r="C12" s="113">
        <v>2.5828669823504091</v>
      </c>
      <c r="D12" s="115">
        <v>2820</v>
      </c>
      <c r="E12" s="114">
        <v>2825</v>
      </c>
      <c r="F12" s="114">
        <v>2967</v>
      </c>
      <c r="G12" s="114">
        <v>2920</v>
      </c>
      <c r="H12" s="140">
        <v>2911</v>
      </c>
      <c r="I12" s="115">
        <v>-91</v>
      </c>
      <c r="J12" s="116">
        <v>-3.1260735142562694</v>
      </c>
    </row>
    <row r="13" spans="1:15" s="110" customFormat="1" ht="24.95" customHeight="1" x14ac:dyDescent="0.2">
      <c r="A13" s="193" t="s">
        <v>134</v>
      </c>
      <c r="B13" s="199" t="s">
        <v>214</v>
      </c>
      <c r="C13" s="113">
        <v>1.7649591046061128</v>
      </c>
      <c r="D13" s="115">
        <v>1927</v>
      </c>
      <c r="E13" s="114">
        <v>1928</v>
      </c>
      <c r="F13" s="114">
        <v>1953</v>
      </c>
      <c r="G13" s="114">
        <v>1940</v>
      </c>
      <c r="H13" s="140">
        <v>1928</v>
      </c>
      <c r="I13" s="115">
        <v>-1</v>
      </c>
      <c r="J13" s="116">
        <v>-5.1867219917012451E-2</v>
      </c>
    </row>
    <row r="14" spans="1:15" s="287" customFormat="1" ht="24" customHeight="1" x14ac:dyDescent="0.2">
      <c r="A14" s="193" t="s">
        <v>215</v>
      </c>
      <c r="B14" s="199" t="s">
        <v>137</v>
      </c>
      <c r="C14" s="113">
        <v>26.102526996455428</v>
      </c>
      <c r="D14" s="115">
        <v>28499</v>
      </c>
      <c r="E14" s="114">
        <v>28799</v>
      </c>
      <c r="F14" s="114">
        <v>29171</v>
      </c>
      <c r="G14" s="114">
        <v>29099</v>
      </c>
      <c r="H14" s="140">
        <v>29301</v>
      </c>
      <c r="I14" s="115">
        <v>-802</v>
      </c>
      <c r="J14" s="116">
        <v>-2.7371079485341796</v>
      </c>
      <c r="K14" s="110"/>
      <c r="L14" s="110"/>
      <c r="M14" s="110"/>
      <c r="N14" s="110"/>
      <c r="O14" s="110"/>
    </row>
    <row r="15" spans="1:15" s="110" customFormat="1" ht="24.75" customHeight="1" x14ac:dyDescent="0.2">
      <c r="A15" s="193" t="s">
        <v>216</v>
      </c>
      <c r="B15" s="199" t="s">
        <v>217</v>
      </c>
      <c r="C15" s="113">
        <v>4.7746402762385394</v>
      </c>
      <c r="D15" s="115">
        <v>5213</v>
      </c>
      <c r="E15" s="114">
        <v>5265</v>
      </c>
      <c r="F15" s="114">
        <v>5309</v>
      </c>
      <c r="G15" s="114">
        <v>5276</v>
      </c>
      <c r="H15" s="140">
        <v>5336</v>
      </c>
      <c r="I15" s="115">
        <v>-123</v>
      </c>
      <c r="J15" s="116">
        <v>-2.3050974512743627</v>
      </c>
    </row>
    <row r="16" spans="1:15" s="287" customFormat="1" ht="24.95" customHeight="1" x14ac:dyDescent="0.2">
      <c r="A16" s="193" t="s">
        <v>218</v>
      </c>
      <c r="B16" s="199" t="s">
        <v>141</v>
      </c>
      <c r="C16" s="113">
        <v>15.590624742400234</v>
      </c>
      <c r="D16" s="115">
        <v>17022</v>
      </c>
      <c r="E16" s="114">
        <v>17148</v>
      </c>
      <c r="F16" s="114">
        <v>17296</v>
      </c>
      <c r="G16" s="114">
        <v>17073</v>
      </c>
      <c r="H16" s="140">
        <v>17206</v>
      </c>
      <c r="I16" s="115">
        <v>-184</v>
      </c>
      <c r="J16" s="116">
        <v>-1.0693943973032662</v>
      </c>
      <c r="K16" s="110"/>
      <c r="L16" s="110"/>
      <c r="M16" s="110"/>
      <c r="N16" s="110"/>
      <c r="O16" s="110"/>
    </row>
    <row r="17" spans="1:15" s="110" customFormat="1" ht="24.95" customHeight="1" x14ac:dyDescent="0.2">
      <c r="A17" s="193" t="s">
        <v>219</v>
      </c>
      <c r="B17" s="199" t="s">
        <v>220</v>
      </c>
      <c r="C17" s="113">
        <v>5.7372619778166527</v>
      </c>
      <c r="D17" s="115">
        <v>6264</v>
      </c>
      <c r="E17" s="114">
        <v>6386</v>
      </c>
      <c r="F17" s="114">
        <v>6566</v>
      </c>
      <c r="G17" s="114">
        <v>6750</v>
      </c>
      <c r="H17" s="140">
        <v>6759</v>
      </c>
      <c r="I17" s="115">
        <v>-495</v>
      </c>
      <c r="J17" s="116">
        <v>-7.3235685752330228</v>
      </c>
    </row>
    <row r="18" spans="1:15" s="287" customFormat="1" ht="24.95" customHeight="1" x14ac:dyDescent="0.2">
      <c r="A18" s="201" t="s">
        <v>144</v>
      </c>
      <c r="B18" s="202" t="s">
        <v>145</v>
      </c>
      <c r="C18" s="113">
        <v>8.2331174838112862</v>
      </c>
      <c r="D18" s="115">
        <v>8989</v>
      </c>
      <c r="E18" s="114">
        <v>9028</v>
      </c>
      <c r="F18" s="114">
        <v>9219</v>
      </c>
      <c r="G18" s="114">
        <v>9087</v>
      </c>
      <c r="H18" s="140">
        <v>9021</v>
      </c>
      <c r="I18" s="115">
        <v>-32</v>
      </c>
      <c r="J18" s="116">
        <v>-0.35472785722203748</v>
      </c>
      <c r="K18" s="110"/>
      <c r="L18" s="110"/>
      <c r="M18" s="110"/>
      <c r="N18" s="110"/>
      <c r="O18" s="110"/>
    </row>
    <row r="19" spans="1:15" s="110" customFormat="1" ht="24.95" customHeight="1" x14ac:dyDescent="0.2">
      <c r="A19" s="193" t="s">
        <v>146</v>
      </c>
      <c r="B19" s="199" t="s">
        <v>147</v>
      </c>
      <c r="C19" s="113">
        <v>13.410758282118683</v>
      </c>
      <c r="D19" s="115">
        <v>14642</v>
      </c>
      <c r="E19" s="114">
        <v>14789</v>
      </c>
      <c r="F19" s="114">
        <v>14837</v>
      </c>
      <c r="G19" s="114">
        <v>14592</v>
      </c>
      <c r="H19" s="140">
        <v>14604</v>
      </c>
      <c r="I19" s="115">
        <v>38</v>
      </c>
      <c r="J19" s="116">
        <v>0.26020268419611065</v>
      </c>
    </row>
    <row r="20" spans="1:15" s="287" customFormat="1" ht="24.95" customHeight="1" x14ac:dyDescent="0.2">
      <c r="A20" s="193" t="s">
        <v>148</v>
      </c>
      <c r="B20" s="199" t="s">
        <v>149</v>
      </c>
      <c r="C20" s="113">
        <v>4.8744744964783253</v>
      </c>
      <c r="D20" s="115">
        <v>5322</v>
      </c>
      <c r="E20" s="114">
        <v>5346</v>
      </c>
      <c r="F20" s="114">
        <v>5417</v>
      </c>
      <c r="G20" s="114">
        <v>5359</v>
      </c>
      <c r="H20" s="140">
        <v>5360</v>
      </c>
      <c r="I20" s="115">
        <v>-38</v>
      </c>
      <c r="J20" s="116">
        <v>-0.70895522388059706</v>
      </c>
      <c r="K20" s="110"/>
      <c r="L20" s="110"/>
      <c r="M20" s="110"/>
      <c r="N20" s="110"/>
      <c r="O20" s="110"/>
    </row>
    <row r="21" spans="1:15" s="110" customFormat="1" ht="24.95" customHeight="1" x14ac:dyDescent="0.2">
      <c r="A21" s="201" t="s">
        <v>150</v>
      </c>
      <c r="B21" s="202" t="s">
        <v>151</v>
      </c>
      <c r="C21" s="113">
        <v>2.2348210769273043</v>
      </c>
      <c r="D21" s="115">
        <v>2440</v>
      </c>
      <c r="E21" s="114">
        <v>2524</v>
      </c>
      <c r="F21" s="114">
        <v>2555</v>
      </c>
      <c r="G21" s="114">
        <v>2498</v>
      </c>
      <c r="H21" s="140">
        <v>2426</v>
      </c>
      <c r="I21" s="115">
        <v>14</v>
      </c>
      <c r="J21" s="116">
        <v>0.57708161582852435</v>
      </c>
    </row>
    <row r="22" spans="1:15" s="110" customFormat="1" ht="24.95" customHeight="1" x14ac:dyDescent="0.2">
      <c r="A22" s="201" t="s">
        <v>152</v>
      </c>
      <c r="B22" s="199" t="s">
        <v>153</v>
      </c>
      <c r="C22" s="113">
        <v>1.0386422546047389</v>
      </c>
      <c r="D22" s="115">
        <v>1134</v>
      </c>
      <c r="E22" s="114">
        <v>1121</v>
      </c>
      <c r="F22" s="114">
        <v>1125</v>
      </c>
      <c r="G22" s="114">
        <v>1126</v>
      </c>
      <c r="H22" s="140">
        <v>1130</v>
      </c>
      <c r="I22" s="115">
        <v>4</v>
      </c>
      <c r="J22" s="116">
        <v>0.35398230088495575</v>
      </c>
    </row>
    <row r="23" spans="1:15" s="110" customFormat="1" ht="24.95" customHeight="1" x14ac:dyDescent="0.2">
      <c r="A23" s="193" t="s">
        <v>154</v>
      </c>
      <c r="B23" s="199" t="s">
        <v>155</v>
      </c>
      <c r="C23" s="113">
        <v>1.3042562350592135</v>
      </c>
      <c r="D23" s="115">
        <v>1424</v>
      </c>
      <c r="E23" s="114">
        <v>1475</v>
      </c>
      <c r="F23" s="114">
        <v>1492</v>
      </c>
      <c r="G23" s="114">
        <v>1470</v>
      </c>
      <c r="H23" s="140">
        <v>1490</v>
      </c>
      <c r="I23" s="115">
        <v>-66</v>
      </c>
      <c r="J23" s="116">
        <v>-4.4295302013422821</v>
      </c>
    </row>
    <row r="24" spans="1:15" s="110" customFormat="1" ht="24.95" customHeight="1" x14ac:dyDescent="0.2">
      <c r="A24" s="193" t="s">
        <v>156</v>
      </c>
      <c r="B24" s="199" t="s">
        <v>221</v>
      </c>
      <c r="C24" s="113">
        <v>4.5410831554940874</v>
      </c>
      <c r="D24" s="115">
        <v>4958</v>
      </c>
      <c r="E24" s="114">
        <v>5005</v>
      </c>
      <c r="F24" s="114">
        <v>4961</v>
      </c>
      <c r="G24" s="114">
        <v>4925</v>
      </c>
      <c r="H24" s="140">
        <v>4889</v>
      </c>
      <c r="I24" s="115">
        <v>69</v>
      </c>
      <c r="J24" s="116">
        <v>1.411331560646349</v>
      </c>
    </row>
    <row r="25" spans="1:15" s="110" customFormat="1" ht="24.95" customHeight="1" x14ac:dyDescent="0.2">
      <c r="A25" s="193" t="s">
        <v>222</v>
      </c>
      <c r="B25" s="204" t="s">
        <v>159</v>
      </c>
      <c r="C25" s="113">
        <v>3.0362425696778743</v>
      </c>
      <c r="D25" s="115">
        <v>3315</v>
      </c>
      <c r="E25" s="114">
        <v>3385</v>
      </c>
      <c r="F25" s="114">
        <v>3444</v>
      </c>
      <c r="G25" s="114">
        <v>3414</v>
      </c>
      <c r="H25" s="140">
        <v>3288</v>
      </c>
      <c r="I25" s="115">
        <v>27</v>
      </c>
      <c r="J25" s="116">
        <v>0.82116788321167888</v>
      </c>
    </row>
    <row r="26" spans="1:15" s="110" customFormat="1" ht="24.95" customHeight="1" x14ac:dyDescent="0.2">
      <c r="A26" s="201">
        <v>782.78300000000002</v>
      </c>
      <c r="B26" s="203" t="s">
        <v>160</v>
      </c>
      <c r="C26" s="113">
        <v>1.1284014617928029</v>
      </c>
      <c r="D26" s="115">
        <v>1232</v>
      </c>
      <c r="E26" s="114">
        <v>1338</v>
      </c>
      <c r="F26" s="114">
        <v>1416</v>
      </c>
      <c r="G26" s="114">
        <v>1505</v>
      </c>
      <c r="H26" s="140">
        <v>1508</v>
      </c>
      <c r="I26" s="115">
        <v>-276</v>
      </c>
      <c r="J26" s="116">
        <v>-18.302387267904511</v>
      </c>
    </row>
    <row r="27" spans="1:15" s="110" customFormat="1" ht="24.95" customHeight="1" x14ac:dyDescent="0.2">
      <c r="A27" s="193" t="s">
        <v>161</v>
      </c>
      <c r="B27" s="199" t="s">
        <v>223</v>
      </c>
      <c r="C27" s="113">
        <v>5.6704005275643201</v>
      </c>
      <c r="D27" s="115">
        <v>6191</v>
      </c>
      <c r="E27" s="114">
        <v>6164</v>
      </c>
      <c r="F27" s="114">
        <v>6164</v>
      </c>
      <c r="G27" s="114">
        <v>6084</v>
      </c>
      <c r="H27" s="140">
        <v>6037</v>
      </c>
      <c r="I27" s="115">
        <v>154</v>
      </c>
      <c r="J27" s="116">
        <v>2.5509358953122412</v>
      </c>
    </row>
    <row r="28" spans="1:15" s="110" customFormat="1" ht="24.95" customHeight="1" x14ac:dyDescent="0.2">
      <c r="A28" s="193" t="s">
        <v>163</v>
      </c>
      <c r="B28" s="199" t="s">
        <v>164</v>
      </c>
      <c r="C28" s="113">
        <v>5.4377593170972975</v>
      </c>
      <c r="D28" s="115">
        <v>5937</v>
      </c>
      <c r="E28" s="114">
        <v>5993</v>
      </c>
      <c r="F28" s="114">
        <v>5974</v>
      </c>
      <c r="G28" s="114">
        <v>5990</v>
      </c>
      <c r="H28" s="140">
        <v>6066</v>
      </c>
      <c r="I28" s="115">
        <v>-129</v>
      </c>
      <c r="J28" s="116">
        <v>-2.1266073194856578</v>
      </c>
    </row>
    <row r="29" spans="1:15" s="110" customFormat="1" ht="24.95" customHeight="1" x14ac:dyDescent="0.2">
      <c r="A29" s="193">
        <v>86</v>
      </c>
      <c r="B29" s="199" t="s">
        <v>165</v>
      </c>
      <c r="C29" s="113">
        <v>5.8453393905533018</v>
      </c>
      <c r="D29" s="115">
        <v>6382</v>
      </c>
      <c r="E29" s="114">
        <v>6198</v>
      </c>
      <c r="F29" s="114">
        <v>6195</v>
      </c>
      <c r="G29" s="114">
        <v>6133</v>
      </c>
      <c r="H29" s="140">
        <v>6158</v>
      </c>
      <c r="I29" s="115">
        <v>224</v>
      </c>
      <c r="J29" s="116">
        <v>3.6375446573562846</v>
      </c>
    </row>
    <row r="30" spans="1:15" s="110" customFormat="1" ht="24.95" customHeight="1" x14ac:dyDescent="0.2">
      <c r="A30" s="193">
        <v>87.88</v>
      </c>
      <c r="B30" s="204" t="s">
        <v>166</v>
      </c>
      <c r="C30" s="113">
        <v>8.9521070515932255</v>
      </c>
      <c r="D30" s="115">
        <v>9774</v>
      </c>
      <c r="E30" s="114">
        <v>9756</v>
      </c>
      <c r="F30" s="114">
        <v>9787</v>
      </c>
      <c r="G30" s="114">
        <v>9347</v>
      </c>
      <c r="H30" s="140">
        <v>9343</v>
      </c>
      <c r="I30" s="115">
        <v>431</v>
      </c>
      <c r="J30" s="116">
        <v>4.6130793107139034</v>
      </c>
    </row>
    <row r="31" spans="1:15" s="110" customFormat="1" ht="24.95" customHeight="1" x14ac:dyDescent="0.2">
      <c r="A31" s="193" t="s">
        <v>167</v>
      </c>
      <c r="B31" s="199" t="s">
        <v>168</v>
      </c>
      <c r="C31" s="113">
        <v>3.8422436138155907</v>
      </c>
      <c r="D31" s="115">
        <v>4195</v>
      </c>
      <c r="E31" s="114">
        <v>4377</v>
      </c>
      <c r="F31" s="114">
        <v>4426</v>
      </c>
      <c r="G31" s="114">
        <v>4434</v>
      </c>
      <c r="H31" s="140">
        <v>4374</v>
      </c>
      <c r="I31" s="115">
        <v>-179</v>
      </c>
      <c r="J31" s="116">
        <v>-4.0923639689071791</v>
      </c>
    </row>
    <row r="32" spans="1:15" s="110" customFormat="1" ht="24.95" customHeight="1" x14ac:dyDescent="0.2">
      <c r="A32" s="193"/>
      <c r="B32" s="288" t="s">
        <v>224</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2.5828669823504091</v>
      </c>
      <c r="D34" s="115">
        <v>2820</v>
      </c>
      <c r="E34" s="114">
        <v>2825</v>
      </c>
      <c r="F34" s="114">
        <v>2967</v>
      </c>
      <c r="G34" s="114">
        <v>2920</v>
      </c>
      <c r="H34" s="140">
        <v>2911</v>
      </c>
      <c r="I34" s="115">
        <v>-91</v>
      </c>
      <c r="J34" s="116">
        <v>-3.1260735142562694</v>
      </c>
    </row>
    <row r="35" spans="1:10" s="110" customFormat="1" ht="24.95" customHeight="1" x14ac:dyDescent="0.2">
      <c r="A35" s="292" t="s">
        <v>171</v>
      </c>
      <c r="B35" s="293" t="s">
        <v>172</v>
      </c>
      <c r="C35" s="113">
        <v>36.100603584872829</v>
      </c>
      <c r="D35" s="115">
        <v>39415</v>
      </c>
      <c r="E35" s="114">
        <v>39755</v>
      </c>
      <c r="F35" s="114">
        <v>40343</v>
      </c>
      <c r="G35" s="114">
        <v>40126</v>
      </c>
      <c r="H35" s="140">
        <v>40250</v>
      </c>
      <c r="I35" s="115">
        <v>-835</v>
      </c>
      <c r="J35" s="116">
        <v>-2.0745341614906834</v>
      </c>
    </row>
    <row r="36" spans="1:10" s="110" customFormat="1" ht="24.95" customHeight="1" x14ac:dyDescent="0.2">
      <c r="A36" s="294" t="s">
        <v>173</v>
      </c>
      <c r="B36" s="295" t="s">
        <v>174</v>
      </c>
      <c r="C36" s="125">
        <v>61.316529432776768</v>
      </c>
      <c r="D36" s="143">
        <v>66946</v>
      </c>
      <c r="E36" s="144">
        <v>67471</v>
      </c>
      <c r="F36" s="144">
        <v>67793</v>
      </c>
      <c r="G36" s="144">
        <v>66877</v>
      </c>
      <c r="H36" s="145">
        <v>66673</v>
      </c>
      <c r="I36" s="143">
        <v>273</v>
      </c>
      <c r="J36" s="146">
        <v>0.40946110119538642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2020-09-25T13:01:58Z</dcterms:created>
  <dcterms:modified xsi:type="dcterms:W3CDTF">2020-09-28T08:13:16Z</dcterms:modified>
</cp:coreProperties>
</file>