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C37" i="24"/>
  <c r="M36" i="24"/>
  <c r="L36" i="24"/>
  <c r="K36" i="24"/>
  <c r="J36" i="24"/>
  <c r="I36" i="24"/>
  <c r="H36" i="24"/>
  <c r="G36" i="24"/>
  <c r="F36" i="24"/>
  <c r="E36" i="24"/>
  <c r="D36" i="24"/>
  <c r="C29" i="24"/>
  <c r="C21" i="24"/>
  <c r="E18" i="24"/>
  <c r="K57" i="15"/>
  <c r="L57" i="15" s="1"/>
  <c r="C38" i="24"/>
  <c r="C35" i="24"/>
  <c r="C34" i="24"/>
  <c r="G34" i="24" s="1"/>
  <c r="C33" i="24"/>
  <c r="C32" i="24"/>
  <c r="C31" i="24"/>
  <c r="C30" i="24"/>
  <c r="C28" i="24"/>
  <c r="M28" i="24" s="1"/>
  <c r="C27" i="24"/>
  <c r="C26" i="24"/>
  <c r="G26" i="24" s="1"/>
  <c r="C25" i="24"/>
  <c r="C24" i="24"/>
  <c r="C23" i="24"/>
  <c r="I23" i="24" s="1"/>
  <c r="C22" i="24"/>
  <c r="C20" i="24"/>
  <c r="C19" i="24"/>
  <c r="C18" i="24"/>
  <c r="G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F7" i="24" l="1"/>
  <c r="D7" i="24"/>
  <c r="J7" i="24"/>
  <c r="H7" i="24"/>
  <c r="K7" i="24"/>
  <c r="G9" i="24"/>
  <c r="M9" i="24"/>
  <c r="E9" i="24"/>
  <c r="L9" i="24"/>
  <c r="I9" i="24"/>
  <c r="K20" i="24"/>
  <c r="J20" i="24"/>
  <c r="H20" i="24"/>
  <c r="F20" i="24"/>
  <c r="D20" i="24"/>
  <c r="I20" i="24"/>
  <c r="L20" i="24"/>
  <c r="E20" i="24"/>
  <c r="G20" i="24"/>
  <c r="M20" i="24"/>
  <c r="K16" i="24"/>
  <c r="J16" i="24"/>
  <c r="H16" i="24"/>
  <c r="F16" i="24"/>
  <c r="D16" i="24"/>
  <c r="F21" i="24"/>
  <c r="D21" i="24"/>
  <c r="J21" i="24"/>
  <c r="H21" i="24"/>
  <c r="K21" i="24"/>
  <c r="F31" i="24"/>
  <c r="D31" i="24"/>
  <c r="J31" i="24"/>
  <c r="H31" i="24"/>
  <c r="K34" i="24"/>
  <c r="J34" i="24"/>
  <c r="H34" i="24"/>
  <c r="F34" i="24"/>
  <c r="D34" i="24"/>
  <c r="G27" i="24"/>
  <c r="M27" i="24"/>
  <c r="E27" i="24"/>
  <c r="L27" i="24"/>
  <c r="I27" i="24"/>
  <c r="I30" i="24"/>
  <c r="L30" i="24"/>
  <c r="M30" i="24"/>
  <c r="G30" i="24"/>
  <c r="E30" i="24"/>
  <c r="K28" i="24"/>
  <c r="J28" i="24"/>
  <c r="H28" i="24"/>
  <c r="F28" i="24"/>
  <c r="D28" i="24"/>
  <c r="G17" i="24"/>
  <c r="M17" i="24"/>
  <c r="E17" i="24"/>
  <c r="L17" i="24"/>
  <c r="I17" i="24"/>
  <c r="I37" i="24"/>
  <c r="G37" i="24"/>
  <c r="L37" i="24"/>
  <c r="M37" i="24"/>
  <c r="K63" i="24"/>
  <c r="I63" i="24"/>
  <c r="C14" i="24"/>
  <c r="C6" i="24"/>
  <c r="G31" i="24"/>
  <c r="M31" i="24"/>
  <c r="E31" i="24"/>
  <c r="L31" i="24"/>
  <c r="G29" i="24"/>
  <c r="M29" i="24"/>
  <c r="E29" i="24"/>
  <c r="L29" i="24"/>
  <c r="I29" i="24"/>
  <c r="E37" i="24"/>
  <c r="K58" i="24"/>
  <c r="I58" i="24"/>
  <c r="J58" i="24"/>
  <c r="F25" i="24"/>
  <c r="D25" i="24"/>
  <c r="J25" i="24"/>
  <c r="H25" i="24"/>
  <c r="K25" i="24"/>
  <c r="K26" i="24"/>
  <c r="J26" i="24"/>
  <c r="H26" i="24"/>
  <c r="F26" i="24"/>
  <c r="D26" i="24"/>
  <c r="F35" i="24"/>
  <c r="D35" i="24"/>
  <c r="J35" i="24"/>
  <c r="H35" i="24"/>
  <c r="K35" i="24"/>
  <c r="B45" i="24"/>
  <c r="B39" i="24"/>
  <c r="I18" i="24"/>
  <c r="L18" i="24"/>
  <c r="M18" i="24"/>
  <c r="I28" i="24"/>
  <c r="L28" i="24"/>
  <c r="E28" i="24"/>
  <c r="G28" i="24"/>
  <c r="G35" i="24"/>
  <c r="M35" i="24"/>
  <c r="E35" i="24"/>
  <c r="L35" i="24"/>
  <c r="I35" i="24"/>
  <c r="C39" i="24"/>
  <c r="C45" i="24"/>
  <c r="I31" i="24"/>
  <c r="K74" i="24"/>
  <c r="I74" i="24"/>
  <c r="J74" i="24"/>
  <c r="D38" i="24"/>
  <c r="K38" i="24"/>
  <c r="J38" i="24"/>
  <c r="H38" i="24"/>
  <c r="F38" i="24"/>
  <c r="K8" i="24"/>
  <c r="J8" i="24"/>
  <c r="H8" i="24"/>
  <c r="F8" i="24"/>
  <c r="D8" i="24"/>
  <c r="F23" i="24"/>
  <c r="D23" i="24"/>
  <c r="J23" i="24"/>
  <c r="H23" i="24"/>
  <c r="F17" i="24"/>
  <c r="D17" i="24"/>
  <c r="J17" i="24"/>
  <c r="H17" i="24"/>
  <c r="K17" i="24"/>
  <c r="G15" i="24"/>
  <c r="M15" i="24"/>
  <c r="E15" i="24"/>
  <c r="L15" i="24"/>
  <c r="G25" i="24"/>
  <c r="M25" i="24"/>
  <c r="E25" i="24"/>
  <c r="L25" i="24"/>
  <c r="I25" i="24"/>
  <c r="I32" i="24"/>
  <c r="L32" i="24"/>
  <c r="M32" i="24"/>
  <c r="G32" i="24"/>
  <c r="E32" i="24"/>
  <c r="G21" i="24"/>
  <c r="M21" i="24"/>
  <c r="E21" i="24"/>
  <c r="L21" i="24"/>
  <c r="I21" i="24"/>
  <c r="K31" i="24"/>
  <c r="I24" i="24"/>
  <c r="L24" i="24"/>
  <c r="M24" i="24"/>
  <c r="G24" i="24"/>
  <c r="E24" i="24"/>
  <c r="K32" i="24"/>
  <c r="J32" i="24"/>
  <c r="H32" i="24"/>
  <c r="F32" i="24"/>
  <c r="D32" i="24"/>
  <c r="B14" i="24"/>
  <c r="B6" i="24"/>
  <c r="F29" i="24"/>
  <c r="D29" i="24"/>
  <c r="J29" i="24"/>
  <c r="H29" i="24"/>
  <c r="K29" i="24"/>
  <c r="G19" i="24"/>
  <c r="M19" i="24"/>
  <c r="E19" i="24"/>
  <c r="L19" i="24"/>
  <c r="I19" i="24"/>
  <c r="I22" i="24"/>
  <c r="L22" i="24"/>
  <c r="M22" i="24"/>
  <c r="G22" i="24"/>
  <c r="E22" i="24"/>
  <c r="E34" i="24"/>
  <c r="K55" i="24"/>
  <c r="I55" i="24"/>
  <c r="K22" i="24"/>
  <c r="J22" i="24"/>
  <c r="H22" i="24"/>
  <c r="F22" i="24"/>
  <c r="D22" i="24"/>
  <c r="F9" i="24"/>
  <c r="D9" i="24"/>
  <c r="J9" i="24"/>
  <c r="H9" i="24"/>
  <c r="K9" i="24"/>
  <c r="F15" i="24"/>
  <c r="D15" i="24"/>
  <c r="J15" i="24"/>
  <c r="H15" i="24"/>
  <c r="K18" i="24"/>
  <c r="J18" i="24"/>
  <c r="H18" i="24"/>
  <c r="F18" i="24"/>
  <c r="D18" i="24"/>
  <c r="K24" i="24"/>
  <c r="J24" i="24"/>
  <c r="H24" i="24"/>
  <c r="F24" i="24"/>
  <c r="D24" i="24"/>
  <c r="F27" i="24"/>
  <c r="D27" i="24"/>
  <c r="J27" i="24"/>
  <c r="H27" i="24"/>
  <c r="K27" i="24"/>
  <c r="K30" i="24"/>
  <c r="J30" i="24"/>
  <c r="H30" i="24"/>
  <c r="F30" i="24"/>
  <c r="D30" i="24"/>
  <c r="F33" i="24"/>
  <c r="D33" i="24"/>
  <c r="J33" i="24"/>
  <c r="H33" i="24"/>
  <c r="K33" i="24"/>
  <c r="H37" i="24"/>
  <c r="F37" i="24"/>
  <c r="D37" i="24"/>
  <c r="J37" i="24"/>
  <c r="K37" i="24"/>
  <c r="I16" i="24"/>
  <c r="L16" i="24"/>
  <c r="M16" i="24"/>
  <c r="G16" i="24"/>
  <c r="E16" i="24"/>
  <c r="I26" i="24"/>
  <c r="L26" i="24"/>
  <c r="M26" i="24"/>
  <c r="K23" i="24"/>
  <c r="K71" i="24"/>
  <c r="I71" i="24"/>
  <c r="F19" i="24"/>
  <c r="D19" i="24"/>
  <c r="J19" i="24"/>
  <c r="H19" i="24"/>
  <c r="K19" i="24"/>
  <c r="I34" i="24"/>
  <c r="L34" i="24"/>
  <c r="M34" i="24"/>
  <c r="G7" i="24"/>
  <c r="M7" i="24"/>
  <c r="E7" i="24"/>
  <c r="L7" i="24"/>
  <c r="I7" i="24"/>
  <c r="I8" i="24"/>
  <c r="L8" i="24"/>
  <c r="E8" i="24"/>
  <c r="G8" i="24"/>
  <c r="G23" i="24"/>
  <c r="M23" i="24"/>
  <c r="E23" i="24"/>
  <c r="L23" i="24"/>
  <c r="G33" i="24"/>
  <c r="M33" i="24"/>
  <c r="E33" i="24"/>
  <c r="L33" i="24"/>
  <c r="I33" i="24"/>
  <c r="I15" i="24"/>
  <c r="E26" i="24"/>
  <c r="K66" i="24"/>
  <c r="I66" i="24"/>
  <c r="J66" i="24"/>
  <c r="J77" i="24"/>
  <c r="I41" i="24"/>
  <c r="G41" i="24"/>
  <c r="L41" i="24"/>
  <c r="K53" i="24"/>
  <c r="I53" i="24"/>
  <c r="K61" i="24"/>
  <c r="I61" i="24"/>
  <c r="K69" i="24"/>
  <c r="I69" i="24"/>
  <c r="I43" i="24"/>
  <c r="G43" i="24"/>
  <c r="L43" i="24"/>
  <c r="K52" i="24"/>
  <c r="I52" i="24"/>
  <c r="K60" i="24"/>
  <c r="I60" i="24"/>
  <c r="K68" i="24"/>
  <c r="I68" i="24"/>
  <c r="E43" i="24"/>
  <c r="K57" i="24"/>
  <c r="I57" i="24"/>
  <c r="K65" i="24"/>
  <c r="I65" i="24"/>
  <c r="K73" i="24"/>
  <c r="I73" i="24"/>
  <c r="M38" i="24"/>
  <c r="E38" i="24"/>
  <c r="L38" i="24"/>
  <c r="G38" i="24"/>
  <c r="K54" i="24"/>
  <c r="I54" i="24"/>
  <c r="K62" i="24"/>
  <c r="I62" i="24"/>
  <c r="K70" i="24"/>
  <c r="I70" i="24"/>
  <c r="I38"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H45" i="24" l="1"/>
  <c r="F45" i="24"/>
  <c r="D45" i="24"/>
  <c r="J45" i="24"/>
  <c r="K45" i="24"/>
  <c r="I45" i="24"/>
  <c r="G45" i="24"/>
  <c r="L45" i="24"/>
  <c r="E45" i="24"/>
  <c r="M45" i="24"/>
  <c r="K6" i="24"/>
  <c r="J6" i="24"/>
  <c r="H6" i="24"/>
  <c r="F6" i="24"/>
  <c r="D6" i="24"/>
  <c r="I39" i="24"/>
  <c r="G39" i="24"/>
  <c r="L39" i="24"/>
  <c r="E39" i="24"/>
  <c r="M39" i="24"/>
  <c r="K14" i="24"/>
  <c r="J14" i="24"/>
  <c r="H14" i="24"/>
  <c r="F14" i="24"/>
  <c r="D14" i="24"/>
  <c r="I77" i="24"/>
  <c r="I6" i="24"/>
  <c r="L6" i="24"/>
  <c r="M6" i="24"/>
  <c r="G6" i="24"/>
  <c r="E6" i="24"/>
  <c r="J79" i="24"/>
  <c r="K77" i="24"/>
  <c r="I14" i="24"/>
  <c r="L14" i="24"/>
  <c r="M14" i="24"/>
  <c r="G14" i="24"/>
  <c r="E14" i="24"/>
  <c r="H39" i="24"/>
  <c r="F39" i="24"/>
  <c r="D39" i="24"/>
  <c r="J39" i="24"/>
  <c r="K39" i="24"/>
  <c r="K79" i="24" l="1"/>
  <c r="K78" i="24"/>
  <c r="I78" i="24"/>
  <c r="I79" i="24"/>
  <c r="J78" i="24"/>
  <c r="I83" i="24" l="1"/>
  <c r="I82" i="24"/>
  <c r="I81" i="24"/>
</calcChain>
</file>

<file path=xl/sharedStrings.xml><?xml version="1.0" encoding="utf-8"?>
<sst xmlns="http://schemas.openxmlformats.org/spreadsheetml/2006/main" count="1660" uniqueCount="520">
  <si>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</si>
  <si>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</si>
  <si>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</si>
  <si>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</si>
  <si>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</si>
  <si>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</si>
  <si>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</si>
  <si>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</si>
  <si>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</si>
  <si>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</si>
  <si>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</si>
  <si>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</si>
  <si>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</si>
  <si>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Bautzen (14625)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</si>
  <si>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</si>
  <si>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</si>
  <si>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</si>
  <si>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</si>
  <si>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</si>
  <si>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</si>
  <si>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</si>
  <si>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</si>
  <si>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</si>
  <si>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</si>
  <si>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</si>
  <si>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</si>
  <si>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</si>
  <si>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</si>
  <si>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</si>
  <si>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</si>
  <si>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</si>
  <si>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</si>
  <si>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</si>
  <si>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</si>
  <si>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</si>
  <si>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</si>
  <si>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</si>
  <si>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</si>
  <si>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</si>
  <si>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</si>
  <si>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</si>
  <si>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</si>
  <si>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</si>
  <si>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</si>
  <si>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</si>
  <si>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</si>
  <si>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</si>
  <si>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</si>
  <si>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</si>
  <si>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</si>
  <si>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</si>
  <si>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</si>
  <si>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</si>
  <si>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</si>
  <si>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</si>
  <si>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</si>
  <si>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</si>
  <si>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</si>
  <si>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</si>
  <si>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</si>
  <si>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</si>
  <si>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</si>
  <si>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</si>
  <si>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</si>
  <si>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</si>
  <si>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</si>
  <si>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</si>
  <si>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</si>
  <si>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</si>
  <si>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</si>
  <si>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</si>
  <si>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</si>
  <si>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</si>
  <si>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</si>
  <si>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</si>
  <si>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</si>
  <si>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</si>
  <si>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</si>
  <si>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</si>
  <si>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</si>
  <si>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</si>
  <si>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</si>
  <si>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</si>
  <si>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</si>
  <si>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</si>
  <si>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</si>
  <si>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</si>
  <si>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</si>
  <si>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</si>
  <si>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</si>
  <si>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</si>
  <si>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</si>
  <si>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Bautzen (14625);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</si>
  <si>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</si>
  <si>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</si>
  <si>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</si>
  <si>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</si>
  <si>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</si>
  <si>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</si>
  <si>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</si>
  <si>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</si>
  <si>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</si>
  <si>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</si>
  <si>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</si>
  <si>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</si>
  <si>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</si>
  <si>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</si>
  <si>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</si>
  <si>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</si>
  <si>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</si>
  <si>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</si>
  <si>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</si>
  <si>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</si>
  <si>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</si>
  <si>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</si>
  <si>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</si>
  <si>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</si>
  <si>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</si>
  <si>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</si>
  <si>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</si>
  <si>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</si>
  <si>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</si>
  <si>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</si>
  <si>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</si>
  <si>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</si>
  <si>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</si>
  <si>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</si>
  <si>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</si>
  <si>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</si>
  <si>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</si>
  <si>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</si>
  <si>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</si>
  <si>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</si>
  <si>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</si>
  <si>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</si>
  <si>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</si>
  <si>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</si>
  <si>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</si>
  <si>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</si>
  <si>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</si>
  <si>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</si>
  <si>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</si>
  <si>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</si>
  <si>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</si>
  <si>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</si>
  <si>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</si>
  <si>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</si>
  <si>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</si>
  <si>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</si>
  <si>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</si>
  <si>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</si>
  <si>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</si>
  <si>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</si>
  <si>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</si>
  <si>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</si>
  <si>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</si>
  <si>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</si>
  <si>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</si>
  <si>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</si>
  <si>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</si>
  <si>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</si>
  <si>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</si>
  <si>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</si>
  <si>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</si>
  <si>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</si>
  <si>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</si>
  <si>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</si>
  <si>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</si>
  <si>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</si>
  <si>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</si>
  <si>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</si>
  <si>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</si>
  <si>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</si>
  <si>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</si>
  <si>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</si>
  <si>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</si>
  <si>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</si>
  <si>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</si>
  <si>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</si>
  <si>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</si>
  <si>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</si>
  <si>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</si>
  <si>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</si>
  <si>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Bautzen (14625)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</si>
  <si>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</si>
  <si>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</si>
  <si>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</si>
  <si>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</si>
  <si>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</si>
  <si>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</si>
  <si>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</si>
  <si>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</si>
  <si>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</si>
  <si>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</si>
  <si>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</si>
  <si>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</si>
  <si>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</si>
  <si>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</si>
  <si>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</si>
  <si>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</si>
  <si>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</si>
  <si>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</si>
  <si>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</si>
  <si>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</si>
  <si>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</si>
  <si>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</si>
  <si>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</si>
  <si>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</si>
  <si>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</si>
  <si>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</si>
  <si>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</si>
  <si>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</si>
  <si>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</si>
  <si>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</si>
  <si>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</si>
  <si>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</si>
  <si>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</si>
  <si>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</si>
  <si>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</si>
  <si>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</si>
  <si>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</si>
  <si>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</si>
  <si>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</si>
  <si>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</si>
  <si>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</si>
  <si>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</si>
  <si>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</si>
  <si>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</si>
  <si>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</si>
  <si>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</si>
  <si>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</si>
  <si>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</si>
  <si>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</si>
  <si>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</si>
  <si>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</si>
  <si>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</si>
  <si>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</si>
  <si>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</si>
  <si>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</si>
  <si>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</si>
  <si>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</si>
  <si>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</si>
  <si>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</si>
  <si>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</si>
  <si>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</si>
  <si>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</si>
  <si>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</si>
  <si>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</si>
  <si>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</si>
  <si>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</si>
  <si>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</si>
  <si>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</si>
  <si>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</si>
  <si>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</si>
  <si>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</si>
  <si>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</si>
  <si>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</si>
  <si>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</si>
  <si>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</si>
  <si>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</si>
  <si>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</si>
  <si>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</si>
  <si>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</si>
  <si>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</si>
  <si>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</si>
  <si>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</si>
  <si>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</si>
  <si>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</si>
  <si>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</si>
  <si>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</si>
  <si>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</si>
  <si>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</si>
  <si>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</si>
  <si>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</si>
  <si>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</si>
  <si>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</si>
  <si>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</si>
  <si>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</si>
  <si>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</si>
  <si>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</si>
  <si>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</si>
  <si>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</si>
  <si>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</si>
  <si>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</si>
  <si>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</si>
  <si>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</si>
  <si>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</si>
  <si>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</si>
  <si>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</si>
  <si>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</si>
  <si>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</si>
  <si>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</si>
  <si>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</si>
  <si>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</si>
  <si>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</si>
  <si>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</si>
  <si>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</si>
  <si>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</si>
  <si>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</si>
  <si>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</si>
  <si>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</si>
  <si>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</si>
  <si>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</si>
  <si>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</si>
  <si>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</si>
  <si>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</si>
  <si>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</si>
  <si>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</si>
  <si>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</si>
  <si>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</si>
  <si>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</si>
  <si>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</si>
  <si>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</si>
  <si>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</si>
  <si>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</si>
  <si>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</si>
  <si>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</si>
  <si>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</si>
  <si>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</si>
  <si>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</si>
  <si>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</si>
  <si>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</si>
  <si>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</si>
  <si>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</si>
  <si>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</si>
  <si>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</si>
  <si>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</si>
  <si>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</si>
  <si>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</si>
  <si>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</si>
  <si>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</si>
  <si>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</si>
  <si>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</si>
  <si>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</si>
  <si>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</si>
  <si>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</si>
  <si>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</si>
  <si>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</si>
  <si>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</si>
  <si>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</si>
  <si>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</si>
  <si>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</si>
  <si>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</si>
  <si>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</si>
  <si>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</si>
  <si>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</si>
  <si>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</si>
  <si>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</si>
  <si>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</si>
  <si>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</si>
  <si>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</si>
  <si>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</si>
  <si>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</si>
  <si>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</si>
  <si>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</si>
  <si>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</si>
  <si>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</si>
  <si>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</si>
  <si>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</si>
  <si>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</si>
  <si>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</si>
  <si>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</si>
  <si>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</si>
  <si>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</si>
  <si>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</si>
  <si>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</si>
  <si>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</si>
  <si>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</si>
  <si>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</si>
  <si>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</si>
  <si>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</si>
  <si>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</si>
  <si>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</si>
  <si>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Bautzen (14625);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</si>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</sst>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{D21F0291-5671-4A76-BB2F-FB79202C6625}</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A693-4933-8BE5-EF5965DA7FA9}"/>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{01B1C44A-2A0B-4C70-86DD-0A9A183F3036}</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A693-4933-8BE5-EF5965DA7FA9}"/>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{228D398F-DA8D-4429-9DC8-D86CD49B8DDB}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A693-4933-8BE5-EF5965DA7FA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{F662B507-9C44-4FDA-A1B3-2FAD1BCB7330}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693-4933-8BE5-EF5965DA7FA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0.97730529071515748</c:v>
                </c:pt>
                <c:pt idx="1">
                  <c:v>0.53902318103720548</c:v>
                </c:pt>
                <c:pt idx="2">
                  <c:v>0.95490282911153723</c:v>
                </c:pt>
                <c:pt idx="3">
                  <c:v>1.0875687030768</c:v>
                </c:pt>
              </c:numCache>
            </c:numRef>
          </c:val>
          <c:extLst>
            <c:ext xmlns:c16="http://schemas.microsoft.com/office/drawing/2014/chart" uri="{C3380CC4-5D6E-409C-BE32-E72D297353CC}">
              <c16:uniqueId val="{00000004-A693-4933-8BE5-EF5965DA7FA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{91F60E0A-0462-455B-925D-89B80D90F389}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693-4933-8BE5-EF5965DA7FA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{9853B979-910A-4519-AD03-30D973E0E187}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693-4933-8BE5-EF5965DA7FA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{62B725FA-C335-4908-8235-AE26E946FCA5}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693-4933-8BE5-EF5965DA7FA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{283CB912-FA69-467C-BEF6-41BD8643E84B}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693-4933-8BE5-EF5965DA7F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693-4933-8BE5-EF5965DA7FA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693-4933-8BE5-EF5965DA7FA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{8A58BF39-3750-4865-9E0D-B5CDC363E778}</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D5CF-48FE-AFE0-85FD6C47CB19}"/>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{FFD82267-7476-4AE8-867C-873AB9A46886}</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D5CF-48FE-AFE0-85FD6C47CB1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{7CC00AA4-340F-403B-8DB3-A875544F3AAE}</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5CF-48FE-AFE0-85FD6C47CB1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{E2FDAF7A-9EC1-4347-A6D6-A820F2CEC450}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5CF-48FE-AFE0-85FD6C47CB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-2.6555086979441223</c:v>
                </c:pt>
                <c:pt idx="1">
                  <c:v>-3.5996476124832824</c:v>
                </c:pt>
                <c:pt idx="2">
                  <c:v>-3.6279896103654186</c:v>
                </c:pt>
                <c:pt idx="3">
                  <c:v>-2.8655893304673015</c:v>
                </c:pt>
              </c:numCache>
            </c:numRef>
          </c:val>
          <c:extLst>
            <c:ext xmlns:c16="http://schemas.microsoft.com/office/drawing/2014/chart" uri="{C3380CC4-5D6E-409C-BE32-E72D297353CC}">
              <c16:uniqueId val="{00000004-D5CF-48FE-AFE0-85FD6C47CB1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{4639FC7B-9896-46D2-B6A7-7D7ECF551574}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5CF-48FE-AFE0-85FD6C47CB1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{8672A799-0DC5-4894-A923-B1772B06B0BB}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5CF-48FE-AFE0-85FD6C47CB1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{E8807CE9-1713-4C91-BB6E-1A368E659137}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5CF-48FE-AFE0-85FD6C47CB1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{F1E400A7-DD17-4757-9B89-022F1F87C944}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5CF-48FE-AFE0-85FD6C47CB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CF-48FE-AFE0-85FD6C47CB1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CF-48FE-AFE0-85FD6C47CB1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{41A0383B-B792-4153-8899-D73755527D23}</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45F4-49B7-8387-8C55EFEEFA99}"/>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{716625EA-92E0-4256-9EFA-78D6E07EA47F}</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45F4-49B7-8387-8C55EFEEFA99}"/>
                </c:ext>
              </c:extLst>
            </c:dLbl>
            <c:dLbl>
              <c:idx val="2"/>
              <c:tx>
                <c:strRef>
                  <c:f>Daten_Diagramme!$D$16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{8EB5C5D9-04F5-4157-B426-D1A82156064B}</c15:txfldGUID>
                      <c15:f>Daten_Diagramme!$D$16</c15:f>
                      <c15:dlblFieldTableCache>
                        <c:ptCount val="1"/>
                        <c:pt idx="0">
                          <c:v>-2.2</c:v>
                        </c:pt>
                      </c15:dlblFieldTableCache>
                    </c15:dlblFTEntry>
                  </c15:dlblFieldTable>
                  <c15:showDataLabelsRange val="0"/>
                </c:ext>
                <c:ext xmlns:c16="http://schemas.microsoft.com/office/drawing/2014/chart" uri="{C3380CC4-5D6E-409C-BE32-E72D297353CC}">
                  <c16:uniqueId val="{00000002-45F4-49B7-8387-8C55EFEEFA99}"/>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{21BDDDC7-99DF-452C-8DBA-FD807534B580}</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45F4-49B7-8387-8C55EFEEFA99}"/>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{49C81D03-8729-4251-9DAB-3FCBF6DA6B07}</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45F4-49B7-8387-8C55EFEEFA99}"/>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{E1032B5B-0C34-42EB-9F03-90CE8D3204F2}</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45F4-49B7-8387-8C55EFEEFA99}"/>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{3F43B8D2-1E12-4194-8FF9-420B20B2CA58}</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45F4-49B7-8387-8C55EFEEFA99}"/>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{FBA2473B-6C3A-4CDA-938D-5DF222341521}</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45F4-49B7-8387-8C55EFEEFA99}"/>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{7AF5F19E-599F-4B9D-B5D8-EEB1DD5FBF7E}</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45F4-49B7-8387-8C55EFEEFA99}"/>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{F78FD03C-D12E-4EFC-8960-1F38CF76858B}</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45F4-49B7-8387-8C55EFEEFA99}"/>
                </c:ext>
              </c:extLst>
            </c:dLbl>
            <c:dLbl>
              <c:idx val="10"/>
              <c:tx>
                <c:strRef>
                  <c:f>Daten_Diagramme!$D$24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{C1FA7A5F-9D51-4C6F-9F3A-A68AEB1A88D6}</c15:txfldGUID>
                      <c15:f>Daten_Diagramme!$D$24</c15:f>
                      <c15:dlblFieldTableCache>
                        <c:ptCount val="1"/>
                        <c:pt idx="0">
                          <c:v>4.4</c:v>
                        </c:pt>
                      </c15:dlblFieldTableCache>
                    </c15:dlblFTEntry>
                  </c15:dlblFieldTable>
                  <c15:showDataLabelsRange val="0"/>
                </c:ext>
                <c:ext xmlns:c16="http://schemas.microsoft.com/office/drawing/2014/chart" uri="{C3380CC4-5D6E-409C-BE32-E72D297353CC}">
                  <c16:uniqueId val="{0000000A-45F4-49B7-8387-8C55EFEEFA99}"/>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{24817C9E-3FD8-40BD-A277-DDA180A6DB4E}</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45F4-49B7-8387-8C55EFEEFA99}"/>
                </c:ext>
              </c:extLst>
            </c:dLbl>
            <c:dLbl>
              <c:idx val="12"/>
              <c:tx>
                <c:strRef>
                  <c:f>Daten_Diagramme!$D$26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{D2851E46-86C6-4FFF-9215-4E48210D2B69}</c15:txfldGUID>
                      <c15:f>Daten_Diagramme!$D$26</c15:f>
                      <c15:dlblFieldTableCache>
                        <c:ptCount val="1"/>
                        <c:pt idx="0">
                          <c:v>-3.8</c:v>
                        </c:pt>
                      </c15:dlblFieldTableCache>
                    </c15:dlblFTEntry>
                  </c15:dlblFieldTable>
                  <c15:showDataLabelsRange val="0"/>
                </c:ext>
                <c:ext xmlns:c16="http://schemas.microsoft.com/office/drawing/2014/chart" uri="{C3380CC4-5D6E-409C-BE32-E72D297353CC}">
                  <c16:uniqueId val="{0000000C-45F4-49B7-8387-8C55EFEEFA99}"/>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{F3BA8758-B093-4A5A-A519-CB20A88FA287}</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45F4-49B7-8387-8C55EFEEFA99}"/>
                </c:ext>
              </c:extLst>
            </c:dLbl>
            <c:dLbl>
              <c:idx val="14"/>
              <c:tx>
                <c:strRef>
                  <c:f>Daten_Diagramme!$D$28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{3D94CBB1-1575-4F94-A755-5BEAA7C48CDB}</c15:txfldGUID>
                      <c15:f>Daten_Diagramme!$D$28</c15:f>
                      <c15:dlblFieldTableCache>
                        <c:ptCount val="1"/>
                        <c:pt idx="0">
                          <c:v>3.3</c:v>
                        </c:pt>
                      </c15:dlblFieldTableCache>
                    </c15:dlblFTEntry>
                  </c15:dlblFieldTable>
                  <c15:showDataLabelsRange val="0"/>
                </c:ext>
                <c:ext xmlns:c16="http://schemas.microsoft.com/office/drawing/2014/chart" uri="{C3380CC4-5D6E-409C-BE32-E72D297353CC}">
                  <c16:uniqueId val="{0000000E-45F4-49B7-8387-8C55EFEEFA99}"/>
                </c:ext>
              </c:extLst>
            </c:dLbl>
            <c:dLbl>
              <c:idx val="15"/>
              <c:tx>
                <c:strRef>
                  <c:f>Daten_Diagramme!$D$29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{DC68E35E-56EA-42DF-8A4A-F0DD5B24B67B}</c15:txfldGUID>
                      <c15:f>Daten_Diagramme!$D$29</c15:f>
                      <c15:dlblFieldTableCache>
                        <c:ptCount val="1"/>
                        <c:pt idx="0">
                          <c:v>1.0</c:v>
                        </c:pt>
                      </c15:dlblFieldTableCache>
                    </c15:dlblFTEntry>
                  </c15:dlblFieldTable>
                  <c15:showDataLabelsRange val="0"/>
                </c:ext>
                <c:ext xmlns:c16="http://schemas.microsoft.com/office/drawing/2014/chart" uri="{C3380CC4-5D6E-409C-BE32-E72D297353CC}">
                  <c16:uniqueId val="{0000000F-45F4-49B7-8387-8C55EFEEFA99}"/>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{F78DA387-5F60-4823-8DEE-4FD06D6B155D}</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45F4-49B7-8387-8C55EFEEFA99}"/>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{82CC5BFF-2AF9-4776-9DDC-8D97840BA4FE}</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45F4-49B7-8387-8C55EFEEFA99}"/>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{CDEBF8D7-E55A-416E-A593-D270247AC255}</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45F4-49B7-8387-8C55EFEEFA99}"/>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{C533CE43-1FBD-40D4-963B-9161700C1233}</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45F4-49B7-8387-8C55EFEEFA99}"/>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{F8EE397B-56DB-4604-8E21-8E636736AE8B}</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45F4-49B7-8387-8C55EFEEFA9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{8A3FF474-D90A-4882-B9FA-D7665656AA48}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5F4-49B7-8387-8C55EFEEFA9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{9610AE36-EFD7-4AD7-A8FF-C8B406826ED7}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5F4-49B7-8387-8C55EFEEFA99}"/>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{38B3CC64-7049-41B7-9A8B-DDB9D18C9807}</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45F4-49B7-8387-8C55EFEEFA99}"/>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{201CDAE8-F1C1-4922-935A-B6AE5572B9B2}</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45F4-49B7-8387-8C55EFEEFA99}"/>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{6B442264-B31E-4787-9ED4-500CAFA5E528}</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45F4-49B7-8387-8C55EFEEFA9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{1CBE62C0-16FC-4C2D-805D-D17278424D2E}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5F4-49B7-8387-8C55EFEEFA9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{92B3E8F1-48B7-4AE8-97B3-B585352BBE72}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5F4-49B7-8387-8C55EFEEFA9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{A398F10F-8691-4EAD-81B1-89008FA5E403}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5F4-49B7-8387-8C55EFEEFA9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{9DE338B5-63E3-44E3-8D4F-63DB86C0DE56}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5F4-49B7-8387-8C55EFEEFA9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{71F3F417-442E-4B09-9039-D5DE9C911D38}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5F4-49B7-8387-8C55EFEEFA99}"/>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{21847530-4F06-4B10-927A-C1FB2377E34B}</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45F4-49B7-8387-8C55EFEEFA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0.97730529071515748</c:v>
                </c:pt>
                <c:pt idx="1">
                  <c:v>-2.4671916010498687</c:v>
                </c:pt>
                <c:pt idx="2">
                  <c:v>-2.1632251720747298</c:v>
                </c:pt>
                <c:pt idx="3">
                  <c:v>0.4217432052483599</c:v>
                </c:pt>
                <c:pt idx="4">
                  <c:v>-0.31672554513339019</c:v>
                </c:pt>
                <c:pt idx="5">
                  <c:v>0.84118016321406153</c:v>
                </c:pt>
                <c:pt idx="6">
                  <c:v>0.3137528324908489</c:v>
                </c:pt>
                <c:pt idx="7">
                  <c:v>0.13484661197887404</c:v>
                </c:pt>
                <c:pt idx="8">
                  <c:v>-0.74638005672488428</c:v>
                </c:pt>
                <c:pt idx="9">
                  <c:v>5.2245034217993656</c:v>
                </c:pt>
                <c:pt idx="10">
                  <c:v>4.3901083634342877</c:v>
                </c:pt>
                <c:pt idx="11">
                  <c:v>1.2987012987012987</c:v>
                </c:pt>
                <c:pt idx="12">
                  <c:v>-3.8350910834132312</c:v>
                </c:pt>
                <c:pt idx="13">
                  <c:v>2.904238618524333</c:v>
                </c:pt>
                <c:pt idx="14">
                  <c:v>3.2575757575757578</c:v>
                </c:pt>
                <c:pt idx="15">
                  <c:v>1.0031048483401004</c:v>
                </c:pt>
                <c:pt idx="16">
                  <c:v>2.5244975917621657</c:v>
                </c:pt>
                <c:pt idx="17">
                  <c:v>-2.5881470367591897</c:v>
                </c:pt>
                <c:pt idx="18">
                  <c:v>1.4051214707813526</c:v>
                </c:pt>
                <c:pt idx="19">
                  <c:v>2.1585411239300334</c:v>
                </c:pt>
                <c:pt idx="20">
                  <c:v>2.2326674500587544</c:v>
                </c:pt>
                <c:pt idx="21">
                  <c:v>0</c:v>
                </c:pt>
                <c:pt idx="23">
                  <c:v>-2.4671916010498687</c:v>
                </c:pt>
                <c:pt idx="24">
                  <c:v>0.23034134627165576</c:v>
                </c:pt>
                <c:pt idx="25">
                  <c:v>1.5038662724584944</c:v>
                </c:pt>
              </c:numCache>
            </c:numRef>
          </c:val>
          <c:extLst>
            <c:ext xmlns:c16="http://schemas.microsoft.com/office/drawing/2014/chart" uri="{C3380CC4-5D6E-409C-BE32-E72D297353CC}">
              <c16:uniqueId val="{00000020-45F4-49B7-8387-8C55EFEEFA9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{BB1D1D2B-2B25-4D41-9343-24EDADF89121}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5F4-49B7-8387-8C55EFEEFA9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{FC9A2DD3-0ED8-4C4F-B88E-12DB09F08010}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5F4-49B7-8387-8C55EFEEFA9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{63AAB9A9-89FE-477B-96CB-C8E8B9DAF0AE}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5F4-49B7-8387-8C55EFEEFA9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{08708FD9-53AE-41D3-B4A7-D62C487F9D1C}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5F4-49B7-8387-8C55EFEEFA9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{32F04416-20CB-451E-AEA6-28605664E1BB}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5F4-49B7-8387-8C55EFEEFA9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{7F385758-6FF6-4B40-93A7-D0212A6308AC}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5F4-49B7-8387-8C55EFEEFA9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{2CA29484-ACB0-4E82-81F8-FDF5B9CD552F}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5F4-49B7-8387-8C55EFEEFA9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{AFA8FD31-A665-4E55-B0D6-F8E6F71F26B1}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5F4-49B7-8387-8C55EFEEFA9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{0EEBCCF0-B39F-4A47-8EE1-6B0F207F089F}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5F4-49B7-8387-8C55EFEEFA9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{CB95F93F-AC91-4752-89CA-7E5D393DADD0}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5F4-49B7-8387-8C55EFEEFA9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{11539808-B7D7-4AE9-9572-86DA0F8FDE56}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5F4-49B7-8387-8C55EFEEFA9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{F3EA33B0-3969-49D3-ACBA-115DB88D6F6F}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5F4-49B7-8387-8C55EFEEFA9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{ABA59852-A0EF-4023-9780-70EFC0254485}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5F4-49B7-8387-8C55EFEEFA9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{0E85E0A3-BE77-4266-AE3D-74C7F0532A9C}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5F4-49B7-8387-8C55EFEEFA9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{3DF0A56B-E164-4237-B637-3EC4D8B5A030}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5F4-49B7-8387-8C55EFEEFA9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{69FD5419-7FE2-43C8-866A-B602D9AC2030}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5F4-49B7-8387-8C55EFEEFA9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{E1ECE536-7BF1-4267-97A7-FC3CB356FA88}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5F4-49B7-8387-8C55EFEEFA9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{6E04AE7A-6856-4EB0-95FE-9C5352A16325}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5F4-49B7-8387-8C55EFEEFA9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{0F3D32C6-88D7-44DA-9FC1-C7CE56BF28C8}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5F4-49B7-8387-8C55EFEEFA9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{B58225B9-7E9C-40AC-A617-30A6C78B42C7}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5F4-49B7-8387-8C55EFEEFA9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{5A31B3C1-F6D8-4E40-B115-E56541836EDB}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5F4-49B7-8387-8C55EFEEFA9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{7E6E2793-59D6-4CD3-8052-C75FA595DA38}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5F4-49B7-8387-8C55EFEEFA9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{01A13C85-C168-434C-8127-A98DAF313C2E}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5F4-49B7-8387-8C55EFEEFA9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{C10DD14A-793D-48E1-B9BC-B169050A90F8}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5F4-49B7-8387-8C55EFEEFA9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{5CB24B78-D7EA-471C-844E-67CC166EA6CE}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5F4-49B7-8387-8C55EFEEFA9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{399A89F0-041B-4C30-AA54-46C859852887}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5F4-49B7-8387-8C55EFEEFA9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{744762FB-A46A-4406-9727-F3130C8A1C2F}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5F4-49B7-8387-8C55EFEEFA9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{0C9FADA8-DA6D-410F-9D5B-3F4F10998DEA}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5F4-49B7-8387-8C55EFEEFA9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{2AD3E478-DB19-474F-B19E-9090A8706843}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5F4-49B7-8387-8C55EFEEFA9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{9CEB2512-512B-43BF-97A6-CE1EDDDFE478}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5F4-49B7-8387-8C55EFEEFA9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{C37D997A-7C53-42B0-9E4A-C879A286DB1B}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5F4-49B7-8387-8C55EFEEFA9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{C59478BB-F7B3-4AFF-94CE-680DBB9005CE}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5F4-49B7-8387-8C55EFEEFA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5F4-49B7-8387-8C55EFEEFA9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5F4-49B7-8387-8C55EFEEFA9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{66534411-A8A9-4C1C-B3BD-1538FB7D960D}</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BD78-464F-83AD-C435C69947B5}"/>
                </c:ext>
              </c:extLst>
            </c:dLbl>
            <c:dLbl>
              <c:idx val="1"/>
              <c:tx>
                <c:strRef>
                  <c:f>Daten_Diagramme!$E$15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{5B5E8EDB-E1D2-4F3C-B660-F07FC15E880F}</c15:txfldGUID>
                      <c15:f>Daten_Diagramme!$E$15</c15:f>
                      <c15:dlblFieldTableCache>
                        <c:ptCount val="1"/>
                        <c:pt idx="0">
                          <c:v>-0.7</c:v>
                        </c:pt>
                      </c15:dlblFieldTableCache>
                    </c15:dlblFTEntry>
                  </c15:dlblFieldTable>
                  <c15:showDataLabelsRange val="0"/>
                </c:ext>
                <c:ext xmlns:c16="http://schemas.microsoft.com/office/drawing/2014/chart" uri="{C3380CC4-5D6E-409C-BE32-E72D297353CC}">
                  <c16:uniqueId val="{00000001-BD78-464F-83AD-C435C69947B5}"/>
                </c:ext>
              </c:extLst>
            </c:dLbl>
            <c:dLbl>
              <c:idx val="2"/>
              <c:tx>
                <c:strRef>
                  <c:f>Daten_Diagramme!$E$16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{A8FDC96F-0A6A-48DF-9333-44B43ABA03F1}</c15:txfldGUID>
                      <c15:f>Daten_Diagramme!$E$16</c15:f>
                      <c15:dlblFieldTableCache>
                        <c:ptCount val="1"/>
                        <c:pt idx="0">
                          <c:v>-4.9</c:v>
                        </c:pt>
                      </c15:dlblFieldTableCache>
                    </c15:dlblFTEntry>
                  </c15:dlblFieldTable>
                  <c15:showDataLabelsRange val="0"/>
                </c:ext>
                <c:ext xmlns:c16="http://schemas.microsoft.com/office/drawing/2014/chart" uri="{C3380CC4-5D6E-409C-BE32-E72D297353CC}">
                  <c16:uniqueId val="{00000002-BD78-464F-83AD-C435C69947B5}"/>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{93C1E54C-B844-4926-A462-DE1CD74AEF3C}</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BD78-464F-83AD-C435C69947B5}"/>
                </c:ext>
              </c:extLst>
            </c:dLbl>
            <c:dLbl>
              <c:idx val="4"/>
              <c:tx>
                <c:strRef>
                  <c:f>Daten_Diagramme!$E$18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{5FE05D7D-5587-4459-878C-DDACD353E63E}</c15:txfldGUID>
                      <c15:f>Daten_Diagramme!$E$18</c15:f>
                      <c15:dlblFieldTableCache>
                        <c:ptCount val="1"/>
                        <c:pt idx="0">
                          <c:v>-1.3</c:v>
                        </c:pt>
                      </c15:dlblFieldTableCache>
                    </c15:dlblFTEntry>
                  </c15:dlblFieldTable>
                  <c15:showDataLabelsRange val="0"/>
                </c:ext>
                <c:ext xmlns:c16="http://schemas.microsoft.com/office/drawing/2014/chart" uri="{C3380CC4-5D6E-409C-BE32-E72D297353CC}">
                  <c16:uniqueId val="{00000004-BD78-464F-83AD-C435C69947B5}"/>
                </c:ext>
              </c:extLst>
            </c:dLbl>
            <c:dLbl>
              <c:idx val="5"/>
              <c:tx>
                <c:strRef>
                  <c:f>Daten_Diagramme!$E$19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{B96A8F1D-F8C3-4A9E-8704-AD4A482E74D9}</c15:txfldGUID>
                      <c15:f>Daten_Diagramme!$E$19</c15:f>
                      <c15:dlblFieldTableCache>
                        <c:ptCount val="1"/>
                        <c:pt idx="0">
                          <c:v>-11.4</c:v>
                        </c:pt>
                      </c15:dlblFieldTableCache>
                    </c15:dlblFTEntry>
                  </c15:dlblFieldTable>
                  <c15:showDataLabelsRange val="0"/>
                </c:ext>
                <c:ext xmlns:c16="http://schemas.microsoft.com/office/drawing/2014/chart" uri="{C3380CC4-5D6E-409C-BE32-E72D297353CC}">
                  <c16:uniqueId val="{00000005-BD78-464F-83AD-C435C69947B5}"/>
                </c:ext>
              </c:extLst>
            </c:dLbl>
            <c:dLbl>
              <c:idx val="6"/>
              <c:tx>
                <c:strRef>
                  <c:f>Daten_Diagramme!$E$20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{2A431345-3729-47EB-80CE-FA30E703A420}</c15:txfldGUID>
                      <c15:f>Daten_Diagramme!$E$20</c15:f>
                      <c15:dlblFieldTableCache>
                        <c:ptCount val="1"/>
                        <c:pt idx="0">
                          <c:v>3.8</c:v>
                        </c:pt>
                      </c15:dlblFieldTableCache>
                    </c15:dlblFTEntry>
                  </c15:dlblFieldTable>
                  <c15:showDataLabelsRange val="0"/>
                </c:ext>
                <c:ext xmlns:c16="http://schemas.microsoft.com/office/drawing/2014/chart" uri="{C3380CC4-5D6E-409C-BE32-E72D297353CC}">
                  <c16:uniqueId val="{00000006-BD78-464F-83AD-C435C69947B5}"/>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{A364BB20-2059-4772-B15E-ADB9E39E9F21}</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BD78-464F-83AD-C435C69947B5}"/>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{3C20BE9D-5181-4AB1-9505-20C82D654AF0}</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BD78-464F-83AD-C435C69947B5}"/>
                </c:ext>
              </c:extLst>
            </c:dLbl>
            <c:dLbl>
              <c:idx val="9"/>
              <c:tx>
                <c:strRef>
                  <c:f>Daten_Diagramme!$E$23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{91912982-BB90-46DC-BDFA-08CBE7E00AD1}</c15:txfldGUID>
                      <c15:f>Daten_Diagramme!$E$23</c15:f>
                      <c15:dlblFieldTableCache>
                        <c:ptCount val="1"/>
                        <c:pt idx="0">
                          <c:v>-2.8</c:v>
                        </c:pt>
                      </c15:dlblFieldTableCache>
                    </c15:dlblFTEntry>
                  </c15:dlblFieldTable>
                  <c15:showDataLabelsRange val="0"/>
                </c:ext>
                <c:ext xmlns:c16="http://schemas.microsoft.com/office/drawing/2014/chart" uri="{C3380CC4-5D6E-409C-BE32-E72D297353CC}">
                  <c16:uniqueId val="{00000009-BD78-464F-83AD-C435C69947B5}"/>
                </c:ext>
              </c:extLst>
            </c:dLbl>
            <c:dLbl>
              <c:idx val="10"/>
              <c:tx>
                <c:strRef>
                  <c:f>Daten_Diagramme!$E$24</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{9F5F106A-0C19-4571-B3F0-8B771737C7A2}</c15:txfldGUID>
                      <c15:f>Daten_Diagramme!$E$24</c15:f>
                      <c15:dlblFieldTableCache>
                        <c:ptCount val="1"/>
                        <c:pt idx="0">
                          <c:v>-9.1</c:v>
                        </c:pt>
                      </c15:dlblFieldTableCache>
                    </c15:dlblFTEntry>
                  </c15:dlblFieldTable>
                  <c15:showDataLabelsRange val="0"/>
                </c:ext>
                <c:ext xmlns:c16="http://schemas.microsoft.com/office/drawing/2014/chart" uri="{C3380CC4-5D6E-409C-BE32-E72D297353CC}">
                  <c16:uniqueId val="{0000000A-BD78-464F-83AD-C435C69947B5}"/>
                </c:ext>
              </c:extLst>
            </c:dLbl>
            <c:dLbl>
              <c:idx val="11"/>
              <c:tx>
                <c:strRef>
                  <c:f>Daten_Diagramme!$E$25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{B4442D72-2ACE-4D24-835A-09A535CA837B}</c15:txfldGUID>
                      <c15:f>Daten_Diagramme!$E$25</c15:f>
                      <c15:dlblFieldTableCache>
                        <c:ptCount val="1"/>
                        <c:pt idx="0">
                          <c:v>3.7</c:v>
                        </c:pt>
                      </c15:dlblFieldTableCache>
                    </c15:dlblFTEntry>
                  </c15:dlblFieldTable>
                  <c15:showDataLabelsRange val="0"/>
                </c:ext>
                <c:ext xmlns:c16="http://schemas.microsoft.com/office/drawing/2014/chart" uri="{C3380CC4-5D6E-409C-BE32-E72D297353CC}">
                  <c16:uniqueId val="{0000000B-BD78-464F-83AD-C435C69947B5}"/>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{33E5A85C-D213-45EE-B4A1-A1B6297CBEA4}</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BD78-464F-83AD-C435C69947B5}"/>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{28F7BFCB-898C-4068-8684-FB86DAB04373}</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BD78-464F-83AD-C435C69947B5}"/>
                </c:ext>
              </c:extLst>
            </c:dLbl>
            <c:dLbl>
              <c:idx val="14"/>
              <c:tx>
                <c:strRef>
                  <c:f>Daten_Diagramme!$E$28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{B2450E5F-D4B6-4C2A-86EB-1B1E30B62654}</c15:txfldGUID>
                      <c15:f>Daten_Diagramme!$E$28</c15:f>
                      <c15:dlblFieldTableCache>
                        <c:ptCount val="1"/>
                        <c:pt idx="0">
                          <c:v>-6.6</c:v>
                        </c:pt>
                      </c15:dlblFieldTableCache>
                    </c15:dlblFTEntry>
                  </c15:dlblFieldTable>
                  <c15:showDataLabelsRange val="0"/>
                </c:ext>
                <c:ext xmlns:c16="http://schemas.microsoft.com/office/drawing/2014/chart" uri="{C3380CC4-5D6E-409C-BE32-E72D297353CC}">
                  <c16:uniqueId val="{0000000E-BD78-464F-83AD-C435C69947B5}"/>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{57C88ED6-6E39-4DEF-9485-71708085651A}</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BD78-464F-83AD-C435C69947B5}"/>
                </c:ext>
              </c:extLst>
            </c:dLbl>
            <c:dLbl>
              <c:idx val="16"/>
              <c:tx>
                <c:strRef>
                  <c:f>Daten_Diagramme!$E$30</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{1F385B29-1915-4469-B431-88A6C8070CF3}</c15:txfldGUID>
                      <c15:f>Daten_Diagramme!$E$30</c15:f>
                      <c15:dlblFieldTableCache>
                        <c:ptCount val="1"/>
                        <c:pt idx="0">
                          <c:v>14.8</c:v>
                        </c:pt>
                      </c15:dlblFieldTableCache>
                    </c15:dlblFTEntry>
                  </c15:dlblFieldTable>
                  <c15:showDataLabelsRange val="0"/>
                </c:ext>
                <c:ext xmlns:c16="http://schemas.microsoft.com/office/drawing/2014/chart" uri="{C3380CC4-5D6E-409C-BE32-E72D297353CC}">
                  <c16:uniqueId val="{00000010-BD78-464F-83AD-C435C69947B5}"/>
                </c:ext>
              </c:extLst>
            </c:dLbl>
            <c:dLbl>
              <c:idx val="17"/>
              <c:tx>
                <c:strRef>
                  <c:f>Daten_Diagramme!$E$31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{7CDF1AFD-C317-4D5F-A265-FAB4EE0D1950}</c15:txfldGUID>
                      <c15:f>Daten_Diagramme!$E$31</c15:f>
                      <c15:dlblFieldTableCache>
                        <c:ptCount val="1"/>
                        <c:pt idx="0">
                          <c:v>-0.6</c:v>
                        </c:pt>
                      </c15:dlblFieldTableCache>
                    </c15:dlblFTEntry>
                  </c15:dlblFieldTable>
                  <c15:showDataLabelsRange val="0"/>
                </c:ext>
                <c:ext xmlns:c16="http://schemas.microsoft.com/office/drawing/2014/chart" uri="{C3380CC4-5D6E-409C-BE32-E72D297353CC}">
                  <c16:uniqueId val="{00000011-BD78-464F-83AD-C435C69947B5}"/>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{777A1263-1A05-4807-8714-2D82FA61BC1D}</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BD78-464F-83AD-C435C69947B5}"/>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{9BFF3E3D-1147-45A9-977A-A6540160B91A}</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BD78-464F-83AD-C435C69947B5}"/>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{5DE4E337-4092-4C1D-9D86-29B22C02BE3B}</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BD78-464F-83AD-C435C69947B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{5C2E7C6A-FC7D-4EDF-8667-229978E35469}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D78-464F-83AD-C435C69947B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{C89FB234-BFD4-4627-B103-F2C17107DDE7}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D78-464F-83AD-C435C69947B5}"/>
                </c:ext>
              </c:extLst>
            </c:dLbl>
            <c:dLbl>
              <c:idx val="23"/>
              <c:tx>
                <c:strRef>
                  <c:f>Daten_Diagramme!$E$37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{B5CBD40D-01C2-47B0-B51A-F4B39FB06B70}</c15:txfldGUID>
                      <c15:f>Daten_Diagramme!$E$37</c15:f>
                      <c15:dlblFieldTableCache>
                        <c:ptCount val="1"/>
                        <c:pt idx="0">
                          <c:v>-0.7</c:v>
                        </c:pt>
                      </c15:dlblFieldTableCache>
                    </c15:dlblFTEntry>
                  </c15:dlblFieldTable>
                  <c15:showDataLabelsRange val="0"/>
                </c:ext>
                <c:ext xmlns:c16="http://schemas.microsoft.com/office/drawing/2014/chart" uri="{C3380CC4-5D6E-409C-BE32-E72D297353CC}">
                  <c16:uniqueId val="{00000017-BD78-464F-83AD-C435C69947B5}"/>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{1222B2BF-2F98-45A1-8D82-D36C240D8841}</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BD78-464F-83AD-C435C69947B5}"/>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{493FBEF0-6145-4EF6-ABCC-3042968CB3CA}</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BD78-464F-83AD-C435C69947B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{1544C860-D1E4-4262-BC00-73C682ED58B4}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D78-464F-83AD-C435C69947B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{71C14D49-619A-429B-A650-CEC97FB42CF9}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D78-464F-83AD-C435C69947B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{FCC48CEE-BADD-4268-9EE4-F846BBA0C315}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D78-464F-83AD-C435C69947B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{A9A80AC2-7E96-4FF9-8A02-653650D6BA0E}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D78-464F-83AD-C435C69947B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{9C463127-9C04-4CCF-A65A-CFC09789FD80}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D78-464F-83AD-C435C69947B5}"/>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{24873FC7-078D-4B4F-BE9D-688F23DA183D}</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BD78-464F-83AD-C435C69947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-2.6555086979441223</c:v>
                </c:pt>
                <c:pt idx="1">
                  <c:v>-0.66889632107023411</c:v>
                </c:pt>
                <c:pt idx="2">
                  <c:v>-4.8543689320388346</c:v>
                </c:pt>
                <c:pt idx="3">
                  <c:v>-5.1957295373665477</c:v>
                </c:pt>
                <c:pt idx="4">
                  <c:v>-1.2820512820512822</c:v>
                </c:pt>
                <c:pt idx="5">
                  <c:v>-11.437403400309119</c:v>
                </c:pt>
                <c:pt idx="6">
                  <c:v>3.7735849056603774</c:v>
                </c:pt>
                <c:pt idx="7">
                  <c:v>-2.2044088176352705</c:v>
                </c:pt>
                <c:pt idx="8">
                  <c:v>-1.3982859720342806</c:v>
                </c:pt>
                <c:pt idx="9">
                  <c:v>-2.8385295486272684</c:v>
                </c:pt>
                <c:pt idx="10">
                  <c:v>-9.1081593927893731</c:v>
                </c:pt>
                <c:pt idx="11">
                  <c:v>3.7037037037037037</c:v>
                </c:pt>
                <c:pt idx="12">
                  <c:v>3.125</c:v>
                </c:pt>
                <c:pt idx="13">
                  <c:v>-0.56390977443609025</c:v>
                </c:pt>
                <c:pt idx="14">
                  <c:v>-6.5588499550763704</c:v>
                </c:pt>
                <c:pt idx="15">
                  <c:v>91.525423728813564</c:v>
                </c:pt>
                <c:pt idx="16">
                  <c:v>14.754098360655737</c:v>
                </c:pt>
                <c:pt idx="17">
                  <c:v>-0.55865921787709494</c:v>
                </c:pt>
                <c:pt idx="18">
                  <c:v>-0.92402464065708423</c:v>
                </c:pt>
                <c:pt idx="19">
                  <c:v>0.57636887608069165</c:v>
                </c:pt>
                <c:pt idx="20">
                  <c:v>-2.9069767441860463</c:v>
                </c:pt>
                <c:pt idx="21">
                  <c:v>0</c:v>
                </c:pt>
                <c:pt idx="23">
                  <c:v>-0.66889632107023411</c:v>
                </c:pt>
                <c:pt idx="24">
                  <c:v>-3.9904229848363926</c:v>
                </c:pt>
                <c:pt idx="25">
                  <c:v>-2.4331096920216635</c:v>
                </c:pt>
              </c:numCache>
            </c:numRef>
          </c:val>
          <c:extLst>
            <c:ext xmlns:c16="http://schemas.microsoft.com/office/drawing/2014/chart" uri="{C3380CC4-5D6E-409C-BE32-E72D297353CC}">
              <c16:uniqueId val="{00000020-BD78-464F-83AD-C435C69947B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{7538A086-6110-45D2-9529-D8A505E1F84B}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D78-464F-83AD-C435C69947B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{D5931A67-6EAA-443E-9860-D3557D5B5B2C}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D78-464F-83AD-C435C69947B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{021C5C14-D72D-4005-BB15-0E39EEA099B3}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D78-464F-83AD-C435C69947B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{8A5A14EB-8F31-4C2E-B3DC-A08244049B1F}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D78-464F-83AD-C435C69947B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{FBEF5EF5-83E7-48B5-9E09-A00B95A77067}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D78-464F-83AD-C435C69947B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{9279079D-C8A9-4A19-8D92-8056DE7ABF31}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D78-464F-83AD-C435C69947B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{B14B8CD3-3976-416C-BB29-AB1C86D59C6C}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D78-464F-83AD-C435C69947B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{FABD6FC4-A6F3-4DBB-8377-9C2C556F88FC}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D78-464F-83AD-C435C69947B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{8492D64F-6FC1-4F6E-941A-9E0B5E6CBC57}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D78-464F-83AD-C435C69947B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{1905E9B2-A3CA-4C79-AC08-80AA781C0996}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D78-464F-83AD-C435C69947B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{5BDF8084-60FE-445E-A591-49E54EB55F5B}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D78-464F-83AD-C435C69947B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{12CA437F-B245-41AD-81AD-E16936113041}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D78-464F-83AD-C435C69947B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{513DFD43-5B58-4C97-B0A2-B5D17A49F841}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D78-464F-83AD-C435C69947B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{6B8EF589-F5F9-4F3B-88AA-728E7F87E7D7}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D78-464F-83AD-C435C69947B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{103CA347-BAB0-43F6-ABA4-43D4E9E75ABA}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D78-464F-83AD-C435C69947B5}"/>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{E4A354AD-6A1A-414B-9193-B9783831F69F}</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BD78-464F-83AD-C435C69947B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{3DEAD03E-A7A0-45F3-A8F7-2B0FA582D710}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D78-464F-83AD-C435C69947B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{8357AFD2-1789-4C34-8EF6-8DC8DFBD1ED3}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D78-464F-83AD-C435C69947B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{FAB23290-7025-40C8-9F52-0F7E6FAAF5CC}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D78-464F-83AD-C435C69947B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{A56D834D-2B22-4B18-9D5F-972CFE955BA3}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D78-464F-83AD-C435C69947B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{40B92806-FA7E-4781-8AA6-F33BC9332761}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D78-464F-83AD-C435C69947B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{84DA585F-C1AA-45DF-B230-1A1B4BE1177E}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D78-464F-83AD-C435C69947B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{7FCCBE48-4E16-4B2D-BF19-025CF171B1FD}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D78-464F-83AD-C435C69947B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{5D082354-F7BF-4513-B1C9-64C1697AFD04}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D78-464F-83AD-C435C69947B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{F2E6F9AA-E050-4F3E-A873-871E947A0602}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D78-464F-83AD-C435C69947B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{1D655D4A-B8E2-4D2C-9D9D-75799ACEBE8E}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D78-464F-83AD-C435C69947B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{3F7AB367-B6B1-4DA2-8682-751775001D66}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D78-464F-83AD-C435C69947B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{7525271C-123D-42DD-85BE-03AEEC9BA1A0}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D78-464F-83AD-C435C69947B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{9E517F58-85DA-46BD-B8D1-1D03A30399BD}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D78-464F-83AD-C435C69947B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{4C2068C4-6C42-4355-8A91-49F4CE08F9E4}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D78-464F-83AD-C435C69947B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{66DF462B-3623-4215-A882-31F126C05132}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D78-464F-83AD-C435C69947B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{F5CA238C-62C5-4C78-A0A3-E1D953D67C9D}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D78-464F-83AD-C435C69947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D78-464F-83AD-C435C69947B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D78-464F-83AD-C435C69947B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{A77EFED7-2EA0-48B9-84B0-26D5921FCB05}</c15:txfldGUID>
                      <c15:f>Diagramm!$I$46</c15:f>
                      <c15:dlblFieldTableCache>
                        <c:ptCount val="1"/>
                      </c15:dlblFieldTableCache>
                    </c15:dlblFTEntry>
                  </c15:dlblFieldTable>
                  <c15:showDataLabelsRange val="0"/>
                </c:ext>
                <c:ext xmlns:c16="http://schemas.microsoft.com/office/drawing/2014/chart" uri="{C3380CC4-5D6E-409C-BE32-E72D297353CC}">
                  <c16:uniqueId val="{00000000-6AAB-4CDC-BB7B-D0DAEA7E147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{49FB10DE-2764-4A8F-B7D6-3C0951F6EC26}</c15:txfldGUID>
                      <c15:f>Diagramm!$I$47</c15:f>
                      <c15:dlblFieldTableCache>
                        <c:ptCount val="1"/>
                      </c15:dlblFieldTableCache>
                    </c15:dlblFTEntry>
                  </c15:dlblFieldTable>
                  <c15:showDataLabelsRange val="0"/>
                </c:ext>
                <c:ext xmlns:c16="http://schemas.microsoft.com/office/drawing/2014/chart" uri="{C3380CC4-5D6E-409C-BE32-E72D297353CC}">
                  <c16:uniqueId val="{00000001-6AAB-4CDC-BB7B-D0DAEA7E147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{C952FE48-C014-4192-904E-D3A03B5972B2}</c15:txfldGUID>
                      <c15:f>Diagramm!$I$48</c15:f>
                      <c15:dlblFieldTableCache>
                        <c:ptCount val="1"/>
                      </c15:dlblFieldTableCache>
                    </c15:dlblFTEntry>
                  </c15:dlblFieldTable>
                  <c15:showDataLabelsRange val="0"/>
                </c:ext>
                <c:ext xmlns:c16="http://schemas.microsoft.com/office/drawing/2014/chart" uri="{C3380CC4-5D6E-409C-BE32-E72D297353CC}">
                  <c16:uniqueId val="{00000002-6AAB-4CDC-BB7B-D0DAEA7E147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{BA0A9005-C6ED-4F24-9E20-C14555AEB81F}</c15:txfldGUID>
                      <c15:f>Diagramm!$I$49</c15:f>
                      <c15:dlblFieldTableCache>
                        <c:ptCount val="1"/>
                      </c15:dlblFieldTableCache>
                    </c15:dlblFTEntry>
                  </c15:dlblFieldTable>
                  <c15:showDataLabelsRange val="0"/>
                </c:ext>
                <c:ext xmlns:c16="http://schemas.microsoft.com/office/drawing/2014/chart" uri="{C3380CC4-5D6E-409C-BE32-E72D297353CC}">
                  <c16:uniqueId val="{00000003-6AAB-4CDC-BB7B-D0DAEA7E147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{E6349F55-260C-4C37-98E0-E3AFB4A101B3}</c15:txfldGUID>
                      <c15:f>Diagramm!$I$50</c15:f>
                      <c15:dlblFieldTableCache>
                        <c:ptCount val="1"/>
                      </c15:dlblFieldTableCache>
                    </c15:dlblFTEntry>
                  </c15:dlblFieldTable>
                  <c15:showDataLabelsRange val="0"/>
                </c:ext>
                <c:ext xmlns:c16="http://schemas.microsoft.com/office/drawing/2014/chart" uri="{C3380CC4-5D6E-409C-BE32-E72D297353CC}">
                  <c16:uniqueId val="{00000004-6AAB-4CDC-BB7B-D0DAEA7E147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{28E885BE-95D5-413A-AE3C-2EB6E1C58BFC}</c15:txfldGUID>
                      <c15:f>Diagramm!$I$51</c15:f>
                      <c15:dlblFieldTableCache>
                        <c:ptCount val="1"/>
                      </c15:dlblFieldTableCache>
                    </c15:dlblFTEntry>
                  </c15:dlblFieldTable>
                  <c15:showDataLabelsRange val="0"/>
                </c:ext>
                <c:ext xmlns:c16="http://schemas.microsoft.com/office/drawing/2014/chart" uri="{C3380CC4-5D6E-409C-BE32-E72D297353CC}">
                  <c16:uniqueId val="{00000005-6AAB-4CDC-BB7B-D0DAEA7E147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{A80B5FB5-5CE4-4D37-8F86-E00CFB9EB9B4}</c15:txfldGUID>
                      <c15:f>Diagramm!$I$52</c15:f>
                      <c15:dlblFieldTableCache>
                        <c:ptCount val="1"/>
                      </c15:dlblFieldTableCache>
                    </c15:dlblFTEntry>
                  </c15:dlblFieldTable>
                  <c15:showDataLabelsRange val="0"/>
                </c:ext>
                <c:ext xmlns:c16="http://schemas.microsoft.com/office/drawing/2014/chart" uri="{C3380CC4-5D6E-409C-BE32-E72D297353CC}">
                  <c16:uniqueId val="{00000006-6AAB-4CDC-BB7B-D0DAEA7E147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{053BF029-806D-47C5-8823-A0435C69C780}</c15:txfldGUID>
                      <c15:f>Diagramm!$I$53</c15:f>
                      <c15:dlblFieldTableCache>
                        <c:ptCount val="1"/>
                      </c15:dlblFieldTableCache>
                    </c15:dlblFTEntry>
                  </c15:dlblFieldTable>
                  <c15:showDataLabelsRange val="0"/>
                </c:ext>
                <c:ext xmlns:c16="http://schemas.microsoft.com/office/drawing/2014/chart" uri="{C3380CC4-5D6E-409C-BE32-E72D297353CC}">
                  <c16:uniqueId val="{00000007-6AAB-4CDC-BB7B-D0DAEA7E147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{9AA3D282-F545-4172-8D52-756827F676B4}</c15:txfldGUID>
                      <c15:f>Diagramm!$I$54</c15:f>
                      <c15:dlblFieldTableCache>
                        <c:ptCount val="1"/>
                      </c15:dlblFieldTableCache>
                    </c15:dlblFTEntry>
                  </c15:dlblFieldTable>
                  <c15:showDataLabelsRange val="0"/>
                </c:ext>
                <c:ext xmlns:c16="http://schemas.microsoft.com/office/drawing/2014/chart" uri="{C3380CC4-5D6E-409C-BE32-E72D297353CC}">
                  <c16:uniqueId val="{00000008-6AAB-4CDC-BB7B-D0DAEA7E147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{3178F5B6-2646-473C-B98C-6006E069DA6F}</c15:txfldGUID>
                      <c15:f>Diagramm!$I$55</c15:f>
                      <c15:dlblFieldTableCache>
                        <c:ptCount val="1"/>
                      </c15:dlblFieldTableCache>
                    </c15:dlblFTEntry>
                  </c15:dlblFieldTable>
                  <c15:showDataLabelsRange val="0"/>
                </c:ext>
                <c:ext xmlns:c16="http://schemas.microsoft.com/office/drawing/2014/chart" uri="{C3380CC4-5D6E-409C-BE32-E72D297353CC}">
                  <c16:uniqueId val="{00000009-6AAB-4CDC-BB7B-D0DAEA7E147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{C81B8B22-4A47-4633-8FB2-2EEC1E2DEB07}</c15:txfldGUID>
                      <c15:f>Diagramm!$I$56</c15:f>
                      <c15:dlblFieldTableCache>
                        <c:ptCount val="1"/>
                      </c15:dlblFieldTableCache>
                    </c15:dlblFTEntry>
                  </c15:dlblFieldTable>
                  <c15:showDataLabelsRange val="0"/>
                </c:ext>
                <c:ext xmlns:c16="http://schemas.microsoft.com/office/drawing/2014/chart" uri="{C3380CC4-5D6E-409C-BE32-E72D297353CC}">
                  <c16:uniqueId val="{0000000A-6AAB-4CDC-BB7B-D0DAEA7E147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{FAB2ECCB-AA92-4F35-9426-4F8455564712}</c15:txfldGUID>
                      <c15:f>Diagramm!$I$57</c15:f>
                      <c15:dlblFieldTableCache>
                        <c:ptCount val="1"/>
                      </c15:dlblFieldTableCache>
                    </c15:dlblFTEntry>
                  </c15:dlblFieldTable>
                  <c15:showDataLabelsRange val="0"/>
                </c:ext>
                <c:ext xmlns:c16="http://schemas.microsoft.com/office/drawing/2014/chart" uri="{C3380CC4-5D6E-409C-BE32-E72D297353CC}">
                  <c16:uniqueId val="{0000000B-6AAB-4CDC-BB7B-D0DAEA7E147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{59B1E19E-4684-4642-8B62-582DDA2C2212}</c15:txfldGUID>
                      <c15:f>Diagramm!$I$58</c15:f>
                      <c15:dlblFieldTableCache>
                        <c:ptCount val="1"/>
                      </c15:dlblFieldTableCache>
                    </c15:dlblFTEntry>
                  </c15:dlblFieldTable>
                  <c15:showDataLabelsRange val="0"/>
                </c:ext>
                <c:ext xmlns:c16="http://schemas.microsoft.com/office/drawing/2014/chart" uri="{C3380CC4-5D6E-409C-BE32-E72D297353CC}">
                  <c16:uniqueId val="{0000000C-6AAB-4CDC-BB7B-D0DAEA7E147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{3B893629-749C-47C3-A553-EC0FA5BFD849}</c15:txfldGUID>
                      <c15:f>Diagramm!$I$59</c15:f>
                      <c15:dlblFieldTableCache>
                        <c:ptCount val="1"/>
                      </c15:dlblFieldTableCache>
                    </c15:dlblFTEntry>
                  </c15:dlblFieldTable>
                  <c15:showDataLabelsRange val="0"/>
                </c:ext>
                <c:ext xmlns:c16="http://schemas.microsoft.com/office/drawing/2014/chart" uri="{C3380CC4-5D6E-409C-BE32-E72D297353CC}">
                  <c16:uniqueId val="{0000000D-6AAB-4CDC-BB7B-D0DAEA7E147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{CFD3CEB6-9014-4536-93E9-A9DD2EDAFE98}</c15:txfldGUID>
                      <c15:f>Diagramm!$I$60</c15:f>
                      <c15:dlblFieldTableCache>
                        <c:ptCount val="1"/>
                      </c15:dlblFieldTableCache>
                    </c15:dlblFTEntry>
                  </c15:dlblFieldTable>
                  <c15:showDataLabelsRange val="0"/>
                </c:ext>
                <c:ext xmlns:c16="http://schemas.microsoft.com/office/drawing/2014/chart" uri="{C3380CC4-5D6E-409C-BE32-E72D297353CC}">
                  <c16:uniqueId val="{0000000E-6AAB-4CDC-BB7B-D0DAEA7E147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{3F1CB004-B843-43BB-B5A7-BEC994DBD657}</c15:txfldGUID>
                      <c15:f>Diagramm!$I$61</c15:f>
                      <c15:dlblFieldTableCache>
                        <c:ptCount val="1"/>
                      </c15:dlblFieldTableCache>
                    </c15:dlblFTEntry>
                  </c15:dlblFieldTable>
                  <c15:showDataLabelsRange val="0"/>
                </c:ext>
                <c:ext xmlns:c16="http://schemas.microsoft.com/office/drawing/2014/chart" uri="{C3380CC4-5D6E-409C-BE32-E72D297353CC}">
                  <c16:uniqueId val="{0000000F-6AAB-4CDC-BB7B-D0DAEA7E147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{A5C3EC2A-A131-430D-9A5D-D58F166704C3}</c15:txfldGUID>
                      <c15:f>Diagramm!$I$62</c15:f>
                      <c15:dlblFieldTableCache>
                        <c:ptCount val="1"/>
                      </c15:dlblFieldTableCache>
                    </c15:dlblFTEntry>
                  </c15:dlblFieldTable>
                  <c15:showDataLabelsRange val="0"/>
                </c:ext>
                <c:ext xmlns:c16="http://schemas.microsoft.com/office/drawing/2014/chart" uri="{C3380CC4-5D6E-409C-BE32-E72D297353CC}">
                  <c16:uniqueId val="{00000010-6AAB-4CDC-BB7B-D0DAEA7E147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{B97A47E2-56BC-4EAA-A704-BD9AE735355F}</c15:txfldGUID>
                      <c15:f>Diagramm!$I$63</c15:f>
                      <c15:dlblFieldTableCache>
                        <c:ptCount val="1"/>
                      </c15:dlblFieldTableCache>
                    </c15:dlblFTEntry>
                  </c15:dlblFieldTable>
                  <c15:showDataLabelsRange val="0"/>
                </c:ext>
                <c:ext xmlns:c16="http://schemas.microsoft.com/office/drawing/2014/chart" uri="{C3380CC4-5D6E-409C-BE32-E72D297353CC}">
                  <c16:uniqueId val="{00000011-6AAB-4CDC-BB7B-D0DAEA7E147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{3BEBDC1C-E80B-4FD8-AD38-515D52002A28}</c15:txfldGUID>
                      <c15:f>Diagramm!$I$64</c15:f>
                      <c15:dlblFieldTableCache>
                        <c:ptCount val="1"/>
                      </c15:dlblFieldTableCache>
                    </c15:dlblFTEntry>
                  </c15:dlblFieldTable>
                  <c15:showDataLabelsRange val="0"/>
                </c:ext>
                <c:ext xmlns:c16="http://schemas.microsoft.com/office/drawing/2014/chart" uri="{C3380CC4-5D6E-409C-BE32-E72D297353CC}">
                  <c16:uniqueId val="{00000012-6AAB-4CDC-BB7B-D0DAEA7E147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{AC800082-3D33-4B1F-9119-4256B460454E}</c15:txfldGUID>
                      <c15:f>Diagramm!$I$65</c15:f>
                      <c15:dlblFieldTableCache>
                        <c:ptCount val="1"/>
                      </c15:dlblFieldTableCache>
                    </c15:dlblFTEntry>
                  </c15:dlblFieldTable>
                  <c15:showDataLabelsRange val="0"/>
                </c:ext>
                <c:ext xmlns:c16="http://schemas.microsoft.com/office/drawing/2014/chart" uri="{C3380CC4-5D6E-409C-BE32-E72D297353CC}">
                  <c16:uniqueId val="{00000013-6AAB-4CDC-BB7B-D0DAEA7E147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{DD11BCE8-3320-4A2D-9AC7-8B11171A55F5}</c15:txfldGUID>
                      <c15:f>Diagramm!$I$66</c15:f>
                      <c15:dlblFieldTableCache>
                        <c:ptCount val="1"/>
                      </c15:dlblFieldTableCache>
                    </c15:dlblFTEntry>
                  </c15:dlblFieldTable>
                  <c15:showDataLabelsRange val="0"/>
                </c:ext>
                <c:ext xmlns:c16="http://schemas.microsoft.com/office/drawing/2014/chart" uri="{C3380CC4-5D6E-409C-BE32-E72D297353CC}">
                  <c16:uniqueId val="{00000014-6AAB-4CDC-BB7B-D0DAEA7E147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{E6C219A1-F407-496F-8F4E-83B434004C74}</c15:txfldGUID>
                      <c15:f>Diagramm!$I$67</c15:f>
                      <c15:dlblFieldTableCache>
                        <c:ptCount val="1"/>
                      </c15:dlblFieldTableCache>
                    </c15:dlblFTEntry>
                  </c15:dlblFieldTable>
                  <c15:showDataLabelsRange val="0"/>
                </c:ext>
                <c:ext xmlns:c16="http://schemas.microsoft.com/office/drawing/2014/chart" uri="{C3380CC4-5D6E-409C-BE32-E72D297353CC}">
                  <c16:uniqueId val="{00000015-6AAB-4CDC-BB7B-D0DAEA7E14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AB-4CDC-BB7B-D0DAEA7E147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{B841EFCC-F641-4F75-99F5-42A1D258F0ED}</c15:txfldGUID>
                      <c15:f>Diagramm!$K$46</c15:f>
                      <c15:dlblFieldTableCache>
                        <c:ptCount val="1"/>
                      </c15:dlblFieldTableCache>
                    </c15:dlblFTEntry>
                  </c15:dlblFieldTable>
                  <c15:showDataLabelsRange val="0"/>
                </c:ext>
                <c:ext xmlns:c16="http://schemas.microsoft.com/office/drawing/2014/chart" uri="{C3380CC4-5D6E-409C-BE32-E72D297353CC}">
                  <c16:uniqueId val="{00000017-6AAB-4CDC-BB7B-D0DAEA7E147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{4751ED44-80A1-45C5-BD86-2D6D512EE65A}</c15:txfldGUID>
                      <c15:f>Diagramm!$K$47</c15:f>
                      <c15:dlblFieldTableCache>
                        <c:ptCount val="1"/>
                      </c15:dlblFieldTableCache>
                    </c15:dlblFTEntry>
                  </c15:dlblFieldTable>
                  <c15:showDataLabelsRange val="0"/>
                </c:ext>
                <c:ext xmlns:c16="http://schemas.microsoft.com/office/drawing/2014/chart" uri="{C3380CC4-5D6E-409C-BE32-E72D297353CC}">
                  <c16:uniqueId val="{00000018-6AAB-4CDC-BB7B-D0DAEA7E147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{6F2CEF4F-3D44-42E5-B281-B601685DF58F}</c15:txfldGUID>
                      <c15:f>Diagramm!$K$48</c15:f>
                      <c15:dlblFieldTableCache>
                        <c:ptCount val="1"/>
                      </c15:dlblFieldTableCache>
                    </c15:dlblFTEntry>
                  </c15:dlblFieldTable>
                  <c15:showDataLabelsRange val="0"/>
                </c:ext>
                <c:ext xmlns:c16="http://schemas.microsoft.com/office/drawing/2014/chart" uri="{C3380CC4-5D6E-409C-BE32-E72D297353CC}">
                  <c16:uniqueId val="{00000019-6AAB-4CDC-BB7B-D0DAEA7E147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{0E0B97E4-2E29-41C9-8C65-9BA2F9F829BF}</c15:txfldGUID>
                      <c15:f>Diagramm!$K$49</c15:f>
                      <c15:dlblFieldTableCache>
                        <c:ptCount val="1"/>
                      </c15:dlblFieldTableCache>
                    </c15:dlblFTEntry>
                  </c15:dlblFieldTable>
                  <c15:showDataLabelsRange val="0"/>
                </c:ext>
                <c:ext xmlns:c16="http://schemas.microsoft.com/office/drawing/2014/chart" uri="{C3380CC4-5D6E-409C-BE32-E72D297353CC}">
                  <c16:uniqueId val="{0000001A-6AAB-4CDC-BB7B-D0DAEA7E147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{33F799EC-CB52-4BA1-8D4D-A8F42C35FDF1}</c15:txfldGUID>
                      <c15:f>Diagramm!$K$50</c15:f>
                      <c15:dlblFieldTableCache>
                        <c:ptCount val="1"/>
                      </c15:dlblFieldTableCache>
                    </c15:dlblFTEntry>
                  </c15:dlblFieldTable>
                  <c15:showDataLabelsRange val="0"/>
                </c:ext>
                <c:ext xmlns:c16="http://schemas.microsoft.com/office/drawing/2014/chart" uri="{C3380CC4-5D6E-409C-BE32-E72D297353CC}">
                  <c16:uniqueId val="{0000001B-6AAB-4CDC-BB7B-D0DAEA7E147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{5CC49B6B-148D-48BE-9405-452FBE91AFE9}</c15:txfldGUID>
                      <c15:f>Diagramm!$K$51</c15:f>
                      <c15:dlblFieldTableCache>
                        <c:ptCount val="1"/>
                      </c15:dlblFieldTableCache>
                    </c15:dlblFTEntry>
                  </c15:dlblFieldTable>
                  <c15:showDataLabelsRange val="0"/>
                </c:ext>
                <c:ext xmlns:c16="http://schemas.microsoft.com/office/drawing/2014/chart" uri="{C3380CC4-5D6E-409C-BE32-E72D297353CC}">
                  <c16:uniqueId val="{0000001C-6AAB-4CDC-BB7B-D0DAEA7E147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{C5A0522B-6F11-4FF5-8E87-F7C469940956}</c15:txfldGUID>
                      <c15:f>Diagramm!$K$52</c15:f>
                      <c15:dlblFieldTableCache>
                        <c:ptCount val="1"/>
                      </c15:dlblFieldTableCache>
                    </c15:dlblFTEntry>
                  </c15:dlblFieldTable>
                  <c15:showDataLabelsRange val="0"/>
                </c:ext>
                <c:ext xmlns:c16="http://schemas.microsoft.com/office/drawing/2014/chart" uri="{C3380CC4-5D6E-409C-BE32-E72D297353CC}">
                  <c16:uniqueId val="{0000001D-6AAB-4CDC-BB7B-D0DAEA7E147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{2B7BBB06-7C19-4CD6-845C-8E56A2E4C684}</c15:txfldGUID>
                      <c15:f>Diagramm!$K$53</c15:f>
                      <c15:dlblFieldTableCache>
                        <c:ptCount val="1"/>
                      </c15:dlblFieldTableCache>
                    </c15:dlblFTEntry>
                  </c15:dlblFieldTable>
                  <c15:showDataLabelsRange val="0"/>
                </c:ext>
                <c:ext xmlns:c16="http://schemas.microsoft.com/office/drawing/2014/chart" uri="{C3380CC4-5D6E-409C-BE32-E72D297353CC}">
                  <c16:uniqueId val="{0000001E-6AAB-4CDC-BB7B-D0DAEA7E147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{61CAB7D0-B09E-4ACA-BE0D-530354EC45B8}</c15:txfldGUID>
                      <c15:f>Diagramm!$K$54</c15:f>
                      <c15:dlblFieldTableCache>
                        <c:ptCount val="1"/>
                      </c15:dlblFieldTableCache>
                    </c15:dlblFTEntry>
                  </c15:dlblFieldTable>
                  <c15:showDataLabelsRange val="0"/>
                </c:ext>
                <c:ext xmlns:c16="http://schemas.microsoft.com/office/drawing/2014/chart" uri="{C3380CC4-5D6E-409C-BE32-E72D297353CC}">
                  <c16:uniqueId val="{0000001F-6AAB-4CDC-BB7B-D0DAEA7E147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{733E1580-1031-4381-B696-1C6B9D66CE2F}</c15:txfldGUID>
                      <c15:f>Diagramm!$K$55</c15:f>
                      <c15:dlblFieldTableCache>
                        <c:ptCount val="1"/>
                      </c15:dlblFieldTableCache>
                    </c15:dlblFTEntry>
                  </c15:dlblFieldTable>
                  <c15:showDataLabelsRange val="0"/>
                </c:ext>
                <c:ext xmlns:c16="http://schemas.microsoft.com/office/drawing/2014/chart" uri="{C3380CC4-5D6E-409C-BE32-E72D297353CC}">
                  <c16:uniqueId val="{00000020-6AAB-4CDC-BB7B-D0DAEA7E147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{825E515C-5809-4C40-8D8B-53A4A83DF6D0}</c15:txfldGUID>
                      <c15:f>Diagramm!$K$56</c15:f>
                      <c15:dlblFieldTableCache>
                        <c:ptCount val="1"/>
                      </c15:dlblFieldTableCache>
                    </c15:dlblFTEntry>
                  </c15:dlblFieldTable>
                  <c15:showDataLabelsRange val="0"/>
                </c:ext>
                <c:ext xmlns:c16="http://schemas.microsoft.com/office/drawing/2014/chart" uri="{C3380CC4-5D6E-409C-BE32-E72D297353CC}">
                  <c16:uniqueId val="{00000021-6AAB-4CDC-BB7B-D0DAEA7E147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{686B98E9-E868-46CD-B1F3-2DD45DB78BAF}</c15:txfldGUID>
                      <c15:f>Diagramm!$K$57</c15:f>
                      <c15:dlblFieldTableCache>
                        <c:ptCount val="1"/>
                      </c15:dlblFieldTableCache>
                    </c15:dlblFTEntry>
                  </c15:dlblFieldTable>
                  <c15:showDataLabelsRange val="0"/>
                </c:ext>
                <c:ext xmlns:c16="http://schemas.microsoft.com/office/drawing/2014/chart" uri="{C3380CC4-5D6E-409C-BE32-E72D297353CC}">
                  <c16:uniqueId val="{00000022-6AAB-4CDC-BB7B-D0DAEA7E147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{B0B3CDEB-6B6A-4EE8-8C5E-A936B073C38E}</c15:txfldGUID>
                      <c15:f>Diagramm!$K$58</c15:f>
                      <c15:dlblFieldTableCache>
                        <c:ptCount val="1"/>
                      </c15:dlblFieldTableCache>
                    </c15:dlblFTEntry>
                  </c15:dlblFieldTable>
                  <c15:showDataLabelsRange val="0"/>
                </c:ext>
                <c:ext xmlns:c16="http://schemas.microsoft.com/office/drawing/2014/chart" uri="{C3380CC4-5D6E-409C-BE32-E72D297353CC}">
                  <c16:uniqueId val="{00000023-6AAB-4CDC-BB7B-D0DAEA7E147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{5EA86B5D-4A41-401A-8DE2-D8EB697E72EA}</c15:txfldGUID>
                      <c15:f>Diagramm!$K$59</c15:f>
                      <c15:dlblFieldTableCache>
                        <c:ptCount val="1"/>
                      </c15:dlblFieldTableCache>
                    </c15:dlblFTEntry>
                  </c15:dlblFieldTable>
                  <c15:showDataLabelsRange val="0"/>
                </c:ext>
                <c:ext xmlns:c16="http://schemas.microsoft.com/office/drawing/2014/chart" uri="{C3380CC4-5D6E-409C-BE32-E72D297353CC}">
                  <c16:uniqueId val="{00000024-6AAB-4CDC-BB7B-D0DAEA7E147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{A97B656D-893B-4D98-BF85-93ECE966E267}</c15:txfldGUID>
                      <c15:f>Diagramm!$K$60</c15:f>
                      <c15:dlblFieldTableCache>
                        <c:ptCount val="1"/>
                      </c15:dlblFieldTableCache>
                    </c15:dlblFTEntry>
                  </c15:dlblFieldTable>
                  <c15:showDataLabelsRange val="0"/>
                </c:ext>
                <c:ext xmlns:c16="http://schemas.microsoft.com/office/drawing/2014/chart" uri="{C3380CC4-5D6E-409C-BE32-E72D297353CC}">
                  <c16:uniqueId val="{00000025-6AAB-4CDC-BB7B-D0DAEA7E147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{8A14FCAE-AB15-44B1-BAB0-2DAB495BBA1B}</c15:txfldGUID>
                      <c15:f>Diagramm!$K$61</c15:f>
                      <c15:dlblFieldTableCache>
                        <c:ptCount val="1"/>
                      </c15:dlblFieldTableCache>
                    </c15:dlblFTEntry>
                  </c15:dlblFieldTable>
                  <c15:showDataLabelsRange val="0"/>
                </c:ext>
                <c:ext xmlns:c16="http://schemas.microsoft.com/office/drawing/2014/chart" uri="{C3380CC4-5D6E-409C-BE32-E72D297353CC}">
                  <c16:uniqueId val="{00000026-6AAB-4CDC-BB7B-D0DAEA7E147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{CC19BE1F-2BA4-4280-A4F0-B512CDD17FEA}</c15:txfldGUID>
                      <c15:f>Diagramm!$K$62</c15:f>
                      <c15:dlblFieldTableCache>
                        <c:ptCount val="1"/>
                      </c15:dlblFieldTableCache>
                    </c15:dlblFTEntry>
                  </c15:dlblFieldTable>
                  <c15:showDataLabelsRange val="0"/>
                </c:ext>
                <c:ext xmlns:c16="http://schemas.microsoft.com/office/drawing/2014/chart" uri="{C3380CC4-5D6E-409C-BE32-E72D297353CC}">
                  <c16:uniqueId val="{00000027-6AAB-4CDC-BB7B-D0DAEA7E147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{AA1DE39A-5B08-4E76-9511-142B666014A7}</c15:txfldGUID>
                      <c15:f>Diagramm!$K$63</c15:f>
                      <c15:dlblFieldTableCache>
                        <c:ptCount val="1"/>
                      </c15:dlblFieldTableCache>
                    </c15:dlblFTEntry>
                  </c15:dlblFieldTable>
                  <c15:showDataLabelsRange val="0"/>
                </c:ext>
                <c:ext xmlns:c16="http://schemas.microsoft.com/office/drawing/2014/chart" uri="{C3380CC4-5D6E-409C-BE32-E72D297353CC}">
                  <c16:uniqueId val="{00000028-6AAB-4CDC-BB7B-D0DAEA7E147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{4691A83B-5E30-4249-80D2-6100CDD35D45}</c15:txfldGUID>
                      <c15:f>Diagramm!$K$64</c15:f>
                      <c15:dlblFieldTableCache>
                        <c:ptCount val="1"/>
                      </c15:dlblFieldTableCache>
                    </c15:dlblFTEntry>
                  </c15:dlblFieldTable>
                  <c15:showDataLabelsRange val="0"/>
                </c:ext>
                <c:ext xmlns:c16="http://schemas.microsoft.com/office/drawing/2014/chart" uri="{C3380CC4-5D6E-409C-BE32-E72D297353CC}">
                  <c16:uniqueId val="{00000029-6AAB-4CDC-BB7B-D0DAEA7E147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{C102DE25-C18B-4CFC-AF3D-F1D9AC02BB1E}</c15:txfldGUID>
                      <c15:f>Diagramm!$K$65</c15:f>
                      <c15:dlblFieldTableCache>
                        <c:ptCount val="1"/>
                      </c15:dlblFieldTableCache>
                    </c15:dlblFTEntry>
                  </c15:dlblFieldTable>
                  <c15:showDataLabelsRange val="0"/>
                </c:ext>
                <c:ext xmlns:c16="http://schemas.microsoft.com/office/drawing/2014/chart" uri="{C3380CC4-5D6E-409C-BE32-E72D297353CC}">
                  <c16:uniqueId val="{0000002A-6AAB-4CDC-BB7B-D0DAEA7E147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{7B271CB3-F364-4EA0-96C2-0EC2C7434763}</c15:txfldGUID>
                      <c15:f>Diagramm!$K$66</c15:f>
                      <c15:dlblFieldTableCache>
                        <c:ptCount val="1"/>
                      </c15:dlblFieldTableCache>
                    </c15:dlblFTEntry>
                  </c15:dlblFieldTable>
                  <c15:showDataLabelsRange val="0"/>
                </c:ext>
                <c:ext xmlns:c16="http://schemas.microsoft.com/office/drawing/2014/chart" uri="{C3380CC4-5D6E-409C-BE32-E72D297353CC}">
                  <c16:uniqueId val="{0000002B-6AAB-4CDC-BB7B-D0DAEA7E147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{13FB7D8E-749B-4B23-996E-655965C72B24}</c15:txfldGUID>
                      <c15:f>Diagramm!$K$67</c15:f>
                      <c15:dlblFieldTableCache>
                        <c:ptCount val="1"/>
                      </c15:dlblFieldTableCache>
                    </c15:dlblFTEntry>
                  </c15:dlblFieldTable>
                  <c15:showDataLabelsRange val="0"/>
                </c:ext>
                <c:ext xmlns:c16="http://schemas.microsoft.com/office/drawing/2014/chart" uri="{C3380CC4-5D6E-409C-BE32-E72D297353CC}">
                  <c16:uniqueId val="{0000002C-6AAB-4CDC-BB7B-D0DAEA7E147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AB-4CDC-BB7B-D0DAEA7E147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{B19A1EDB-2F76-4E8D-95B8-3682DB24A344}</c15:txfldGUID>
                      <c15:f>Diagramm!$J$46</c15:f>
                      <c15:dlblFieldTableCache>
                        <c:ptCount val="1"/>
                      </c15:dlblFieldTableCache>
                    </c15:dlblFTEntry>
                  </c15:dlblFieldTable>
                  <c15:showDataLabelsRange val="0"/>
                </c:ext>
                <c:ext xmlns:c16="http://schemas.microsoft.com/office/drawing/2014/chart" uri="{C3380CC4-5D6E-409C-BE32-E72D297353CC}">
                  <c16:uniqueId val="{0000002E-6AAB-4CDC-BB7B-D0DAEA7E147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{2AA6C075-256C-43D7-9BB8-49BB1B7F451F}</c15:txfldGUID>
                      <c15:f>Diagramm!$J$47</c15:f>
                      <c15:dlblFieldTableCache>
                        <c:ptCount val="1"/>
                      </c15:dlblFieldTableCache>
                    </c15:dlblFTEntry>
                  </c15:dlblFieldTable>
                  <c15:showDataLabelsRange val="0"/>
                </c:ext>
                <c:ext xmlns:c16="http://schemas.microsoft.com/office/drawing/2014/chart" uri="{C3380CC4-5D6E-409C-BE32-E72D297353CC}">
                  <c16:uniqueId val="{0000002F-6AAB-4CDC-BB7B-D0DAEA7E147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{F195E4AC-07EE-4306-BF2F-1619AF84F31E}</c15:txfldGUID>
                      <c15:f>Diagramm!$J$48</c15:f>
                      <c15:dlblFieldTableCache>
                        <c:ptCount val="1"/>
                      </c15:dlblFieldTableCache>
                    </c15:dlblFTEntry>
                  </c15:dlblFieldTable>
                  <c15:showDataLabelsRange val="0"/>
                </c:ext>
                <c:ext xmlns:c16="http://schemas.microsoft.com/office/drawing/2014/chart" uri="{C3380CC4-5D6E-409C-BE32-E72D297353CC}">
                  <c16:uniqueId val="{00000030-6AAB-4CDC-BB7B-D0DAEA7E147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{7B21892E-57DC-4DE5-B57B-892393BD87AA}</c15:txfldGUID>
                      <c15:f>Diagramm!$J$49</c15:f>
                      <c15:dlblFieldTableCache>
                        <c:ptCount val="1"/>
                      </c15:dlblFieldTableCache>
                    </c15:dlblFTEntry>
                  </c15:dlblFieldTable>
                  <c15:showDataLabelsRange val="0"/>
                </c:ext>
                <c:ext xmlns:c16="http://schemas.microsoft.com/office/drawing/2014/chart" uri="{C3380CC4-5D6E-409C-BE32-E72D297353CC}">
                  <c16:uniqueId val="{00000031-6AAB-4CDC-BB7B-D0DAEA7E147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{018C4C38-D684-4B81-A36C-476C25644978}</c15:txfldGUID>
                      <c15:f>Diagramm!$J$50</c15:f>
                      <c15:dlblFieldTableCache>
                        <c:ptCount val="1"/>
                      </c15:dlblFieldTableCache>
                    </c15:dlblFTEntry>
                  </c15:dlblFieldTable>
                  <c15:showDataLabelsRange val="0"/>
                </c:ext>
                <c:ext xmlns:c16="http://schemas.microsoft.com/office/drawing/2014/chart" uri="{C3380CC4-5D6E-409C-BE32-E72D297353CC}">
                  <c16:uniqueId val="{00000032-6AAB-4CDC-BB7B-D0DAEA7E147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{4941174D-0DE1-420C-A444-0348134444EE}</c15:txfldGUID>
                      <c15:f>Diagramm!$J$51</c15:f>
                      <c15:dlblFieldTableCache>
                        <c:ptCount val="1"/>
                      </c15:dlblFieldTableCache>
                    </c15:dlblFTEntry>
                  </c15:dlblFieldTable>
                  <c15:showDataLabelsRange val="0"/>
                </c:ext>
                <c:ext xmlns:c16="http://schemas.microsoft.com/office/drawing/2014/chart" uri="{C3380CC4-5D6E-409C-BE32-E72D297353CC}">
                  <c16:uniqueId val="{00000033-6AAB-4CDC-BB7B-D0DAEA7E147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{99A8FD1C-41D7-40F8-B353-B6115F590D82}</c15:txfldGUID>
                      <c15:f>Diagramm!$J$52</c15:f>
                      <c15:dlblFieldTableCache>
                        <c:ptCount val="1"/>
                      </c15:dlblFieldTableCache>
                    </c15:dlblFTEntry>
                  </c15:dlblFieldTable>
                  <c15:showDataLabelsRange val="0"/>
                </c:ext>
                <c:ext xmlns:c16="http://schemas.microsoft.com/office/drawing/2014/chart" uri="{C3380CC4-5D6E-409C-BE32-E72D297353CC}">
                  <c16:uniqueId val="{00000034-6AAB-4CDC-BB7B-D0DAEA7E147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{B839A6E9-FA27-470A-8B21-064E3DBF221F}</c15:txfldGUID>
                      <c15:f>Diagramm!$J$53</c15:f>
                      <c15:dlblFieldTableCache>
                        <c:ptCount val="1"/>
                      </c15:dlblFieldTableCache>
                    </c15:dlblFTEntry>
                  </c15:dlblFieldTable>
                  <c15:showDataLabelsRange val="0"/>
                </c:ext>
                <c:ext xmlns:c16="http://schemas.microsoft.com/office/drawing/2014/chart" uri="{C3380CC4-5D6E-409C-BE32-E72D297353CC}">
                  <c16:uniqueId val="{00000035-6AAB-4CDC-BB7B-D0DAEA7E147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{657B7809-A14A-4E37-8431-CACD0A48FA4F}</c15:txfldGUID>
                      <c15:f>Diagramm!$J$54</c15:f>
                      <c15:dlblFieldTableCache>
                        <c:ptCount val="1"/>
                      </c15:dlblFieldTableCache>
                    </c15:dlblFTEntry>
                  </c15:dlblFieldTable>
                  <c15:showDataLabelsRange val="0"/>
                </c:ext>
                <c:ext xmlns:c16="http://schemas.microsoft.com/office/drawing/2014/chart" uri="{C3380CC4-5D6E-409C-BE32-E72D297353CC}">
                  <c16:uniqueId val="{00000036-6AAB-4CDC-BB7B-D0DAEA7E147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{50C4AEB7-C17A-4A92-9604-3B7E43D2A292}</c15:txfldGUID>
                      <c15:f>Diagramm!$J$55</c15:f>
                      <c15:dlblFieldTableCache>
                        <c:ptCount val="1"/>
                      </c15:dlblFieldTableCache>
                    </c15:dlblFTEntry>
                  </c15:dlblFieldTable>
                  <c15:showDataLabelsRange val="0"/>
                </c:ext>
                <c:ext xmlns:c16="http://schemas.microsoft.com/office/drawing/2014/chart" uri="{C3380CC4-5D6E-409C-BE32-E72D297353CC}">
                  <c16:uniqueId val="{00000037-6AAB-4CDC-BB7B-D0DAEA7E147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{E3A0F2A5-0BD1-4E9D-B3E7-7F1C900F6AE3}</c15:txfldGUID>
                      <c15:f>Diagramm!$J$56</c15:f>
                      <c15:dlblFieldTableCache>
                        <c:ptCount val="1"/>
                      </c15:dlblFieldTableCache>
                    </c15:dlblFTEntry>
                  </c15:dlblFieldTable>
                  <c15:showDataLabelsRange val="0"/>
                </c:ext>
                <c:ext xmlns:c16="http://schemas.microsoft.com/office/drawing/2014/chart" uri="{C3380CC4-5D6E-409C-BE32-E72D297353CC}">
                  <c16:uniqueId val="{00000038-6AAB-4CDC-BB7B-D0DAEA7E147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{ADC708B7-7AF5-4449-87FC-A7F894462034}</c15:txfldGUID>
                      <c15:f>Diagramm!$J$57</c15:f>
                      <c15:dlblFieldTableCache>
                        <c:ptCount val="1"/>
                      </c15:dlblFieldTableCache>
                    </c15:dlblFTEntry>
                  </c15:dlblFieldTable>
                  <c15:showDataLabelsRange val="0"/>
                </c:ext>
                <c:ext xmlns:c16="http://schemas.microsoft.com/office/drawing/2014/chart" uri="{C3380CC4-5D6E-409C-BE32-E72D297353CC}">
                  <c16:uniqueId val="{00000039-6AAB-4CDC-BB7B-D0DAEA7E147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{30DCF2A3-E883-4163-8BD6-4F3AE5C9C6C5}</c15:txfldGUID>
                      <c15:f>Diagramm!$J$58</c15:f>
                      <c15:dlblFieldTableCache>
                        <c:ptCount val="1"/>
                      </c15:dlblFieldTableCache>
                    </c15:dlblFTEntry>
                  </c15:dlblFieldTable>
                  <c15:showDataLabelsRange val="0"/>
                </c:ext>
                <c:ext xmlns:c16="http://schemas.microsoft.com/office/drawing/2014/chart" uri="{C3380CC4-5D6E-409C-BE32-E72D297353CC}">
                  <c16:uniqueId val="{0000003A-6AAB-4CDC-BB7B-D0DAEA7E147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{CEAD5CC1-A02E-4D3F-92B5-037E6B7A92F8}</c15:txfldGUID>
                      <c15:f>Diagramm!$J$59</c15:f>
                      <c15:dlblFieldTableCache>
                        <c:ptCount val="1"/>
                      </c15:dlblFieldTableCache>
                    </c15:dlblFTEntry>
                  </c15:dlblFieldTable>
                  <c15:showDataLabelsRange val="0"/>
                </c:ext>
                <c:ext xmlns:c16="http://schemas.microsoft.com/office/drawing/2014/chart" uri="{C3380CC4-5D6E-409C-BE32-E72D297353CC}">
                  <c16:uniqueId val="{0000003B-6AAB-4CDC-BB7B-D0DAEA7E147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{1D52A4CD-086E-4A8C-8EA2-ADA6F2056A85}</c15:txfldGUID>
                      <c15:f>Diagramm!$J$60</c15:f>
                      <c15:dlblFieldTableCache>
                        <c:ptCount val="1"/>
                      </c15:dlblFieldTableCache>
                    </c15:dlblFTEntry>
                  </c15:dlblFieldTable>
                  <c15:showDataLabelsRange val="0"/>
                </c:ext>
                <c:ext xmlns:c16="http://schemas.microsoft.com/office/drawing/2014/chart" uri="{C3380CC4-5D6E-409C-BE32-E72D297353CC}">
                  <c16:uniqueId val="{0000003C-6AAB-4CDC-BB7B-D0DAEA7E147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{94EE54BB-E0FF-4450-823D-350FE4ECAE07}</c15:txfldGUID>
                      <c15:f>Diagramm!$J$61</c15:f>
                      <c15:dlblFieldTableCache>
                        <c:ptCount val="1"/>
                      </c15:dlblFieldTableCache>
                    </c15:dlblFTEntry>
                  </c15:dlblFieldTable>
                  <c15:showDataLabelsRange val="0"/>
                </c:ext>
                <c:ext xmlns:c16="http://schemas.microsoft.com/office/drawing/2014/chart" uri="{C3380CC4-5D6E-409C-BE32-E72D297353CC}">
                  <c16:uniqueId val="{0000003D-6AAB-4CDC-BB7B-D0DAEA7E147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{61B5DF30-58DC-42E4-B629-50E08DFB1712}</c15:txfldGUID>
                      <c15:f>Diagramm!$J$62</c15:f>
                      <c15:dlblFieldTableCache>
                        <c:ptCount val="1"/>
                      </c15:dlblFieldTableCache>
                    </c15:dlblFTEntry>
                  </c15:dlblFieldTable>
                  <c15:showDataLabelsRange val="0"/>
                </c:ext>
                <c:ext xmlns:c16="http://schemas.microsoft.com/office/drawing/2014/chart" uri="{C3380CC4-5D6E-409C-BE32-E72D297353CC}">
                  <c16:uniqueId val="{0000003E-6AAB-4CDC-BB7B-D0DAEA7E147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{AAFE5359-07EA-4DD6-BA48-75473B1C43B2}</c15:txfldGUID>
                      <c15:f>Diagramm!$J$63</c15:f>
                      <c15:dlblFieldTableCache>
                        <c:ptCount val="1"/>
                      </c15:dlblFieldTableCache>
                    </c15:dlblFTEntry>
                  </c15:dlblFieldTable>
                  <c15:showDataLabelsRange val="0"/>
                </c:ext>
                <c:ext xmlns:c16="http://schemas.microsoft.com/office/drawing/2014/chart" uri="{C3380CC4-5D6E-409C-BE32-E72D297353CC}">
                  <c16:uniqueId val="{0000003F-6AAB-4CDC-BB7B-D0DAEA7E147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{3C2D8F02-1188-46A3-8477-7CAD499BCEA1}</c15:txfldGUID>
                      <c15:f>Diagramm!$J$64</c15:f>
                      <c15:dlblFieldTableCache>
                        <c:ptCount val="1"/>
                      </c15:dlblFieldTableCache>
                    </c15:dlblFTEntry>
                  </c15:dlblFieldTable>
                  <c15:showDataLabelsRange val="0"/>
                </c:ext>
                <c:ext xmlns:c16="http://schemas.microsoft.com/office/drawing/2014/chart" uri="{C3380CC4-5D6E-409C-BE32-E72D297353CC}">
                  <c16:uniqueId val="{00000040-6AAB-4CDC-BB7B-D0DAEA7E147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{623DC9C6-61E0-45AE-B3B5-B8D9AA756147}</c15:txfldGUID>
                      <c15:f>Diagramm!$J$65</c15:f>
                      <c15:dlblFieldTableCache>
                        <c:ptCount val="1"/>
                      </c15:dlblFieldTableCache>
                    </c15:dlblFTEntry>
                  </c15:dlblFieldTable>
                  <c15:showDataLabelsRange val="0"/>
                </c:ext>
                <c:ext xmlns:c16="http://schemas.microsoft.com/office/drawing/2014/chart" uri="{C3380CC4-5D6E-409C-BE32-E72D297353CC}">
                  <c16:uniqueId val="{00000041-6AAB-4CDC-BB7B-D0DAEA7E147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{B2CF1E96-0BE9-4CBE-9111-B73AF81EB4C1}</c15:txfldGUID>
                      <c15:f>Diagramm!$J$66</c15:f>
                      <c15:dlblFieldTableCache>
                        <c:ptCount val="1"/>
                      </c15:dlblFieldTableCache>
                    </c15:dlblFTEntry>
                  </c15:dlblFieldTable>
                  <c15:showDataLabelsRange val="0"/>
                </c:ext>
                <c:ext xmlns:c16="http://schemas.microsoft.com/office/drawing/2014/chart" uri="{C3380CC4-5D6E-409C-BE32-E72D297353CC}">
                  <c16:uniqueId val="{00000042-6AAB-4CDC-BB7B-D0DAEA7E147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{22B11C32-0064-41B0-926F-689C8C537644}</c15:txfldGUID>
                      <c15:f>Diagramm!$J$67</c15:f>
                      <c15:dlblFieldTableCache>
                        <c:ptCount val="1"/>
                      </c15:dlblFieldTableCache>
                    </c15:dlblFTEntry>
                  </c15:dlblFieldTable>
                  <c15:showDataLabelsRange val="0"/>
                </c:ext>
                <c:ext xmlns:c16="http://schemas.microsoft.com/office/drawing/2014/chart" uri="{C3380CC4-5D6E-409C-BE32-E72D297353CC}">
                  <c16:uniqueId val="{00000043-6AAB-4CDC-BB7B-D0DAEA7E14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AB-4CDC-BB7B-D0DAEA7E147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5A-4306-BED0-3294169716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5A-4306-BED0-3294169716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5A-4306-BED0-3294169716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5A-4306-BED0-3294169716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5A-4306-BED0-3294169716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5A-4306-BED0-3294169716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5A-4306-BED0-3294169716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5A-4306-BED0-3294169716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5A-4306-BED0-3294169716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5A-4306-BED0-3294169716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5A-4306-BED0-3294169716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5A-4306-BED0-3294169716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25A-4306-BED0-3294169716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25A-4306-BED0-3294169716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25A-4306-BED0-3294169716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25A-4306-BED0-3294169716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5A-4306-BED0-3294169716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25A-4306-BED0-3294169716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25A-4306-BED0-3294169716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25A-4306-BED0-3294169716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25A-4306-BED0-3294169716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25A-4306-BED0-3294169716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5A-4306-BED0-32941697165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25A-4306-BED0-3294169716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25A-4306-BED0-3294169716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25A-4306-BED0-3294169716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25A-4306-BED0-3294169716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25A-4306-BED0-3294169716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25A-4306-BED0-3294169716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25A-4306-BED0-3294169716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25A-4306-BED0-3294169716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25A-4306-BED0-3294169716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25A-4306-BED0-3294169716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25A-4306-BED0-3294169716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25A-4306-BED0-3294169716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25A-4306-BED0-3294169716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25A-4306-BED0-3294169716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25A-4306-BED0-3294169716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25A-4306-BED0-3294169716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25A-4306-BED0-3294169716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25A-4306-BED0-3294169716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25A-4306-BED0-3294169716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25A-4306-BED0-3294169716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25A-4306-BED0-3294169716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25A-4306-BED0-32941697165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5A-4306-BED0-32941697165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25A-4306-BED0-3294169716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25A-4306-BED0-3294169716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25A-4306-BED0-3294169716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25A-4306-BED0-3294169716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25A-4306-BED0-3294169716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25A-4306-BED0-3294169716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25A-4306-BED0-3294169716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25A-4306-BED0-3294169716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25A-4306-BED0-3294169716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25A-4306-BED0-3294169716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25A-4306-BED0-3294169716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25A-4306-BED0-3294169716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25A-4306-BED0-3294169716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25A-4306-BED0-3294169716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25A-4306-BED0-3294169716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25A-4306-BED0-3294169716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25A-4306-BED0-3294169716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25A-4306-BED0-3294169716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25A-4306-BED0-3294169716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25A-4306-BED0-3294169716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25A-4306-BED0-3294169716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25A-4306-BED0-3294169716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5A-4306-BED0-32941697165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101.35025124217501</c:v>
                </c:pt>
                <c:pt idx="2">
                  <c:v>102.6219015804396</c:v>
                </c:pt>
                <c:pt idx="3">
                  <c:v>100.804723540035</c:v>
                </c:pt>
                <c:pt idx="4">
                  <c:v>100.98531847401959</c:v>
                </c:pt>
                <c:pt idx="5">
                  <c:v>102.08105250353236</c:v>
                </c:pt>
                <c:pt idx="6">
                  <c:v>103.6053486043661</c:v>
                </c:pt>
                <c:pt idx="7">
                  <c:v>102.54330067652921</c:v>
                </c:pt>
                <c:pt idx="8">
                  <c:v>102.45721397224639</c:v>
                </c:pt>
                <c:pt idx="9">
                  <c:v>103.4818328982212</c:v>
                </c:pt>
                <c:pt idx="10">
                  <c:v>104.94249969588935</c:v>
                </c:pt>
                <c:pt idx="11">
                  <c:v>103.95343832168355</c:v>
                </c:pt>
                <c:pt idx="12">
                  <c:v>103.89823054393696</c:v>
                </c:pt>
                <c:pt idx="13">
                  <c:v>104.82834124020997</c:v>
                </c:pt>
                <c:pt idx="14">
                  <c:v>106.82611421459917</c:v>
                </c:pt>
                <c:pt idx="15">
                  <c:v>106.20198560854878</c:v>
                </c:pt>
                <c:pt idx="16">
                  <c:v>105.33643994048789</c:v>
                </c:pt>
                <c:pt idx="17">
                  <c:v>105.83611711534682</c:v>
                </c:pt>
                <c:pt idx="18">
                  <c:v>107.28836238759602</c:v>
                </c:pt>
                <c:pt idx="19">
                  <c:v>106.52574647465589</c:v>
                </c:pt>
                <c:pt idx="20">
                  <c:v>105.79868811348474</c:v>
                </c:pt>
                <c:pt idx="21">
                  <c:v>106.35450879113681</c:v>
                </c:pt>
                <c:pt idx="22">
                  <c:v>108.26245216105698</c:v>
                </c:pt>
                <c:pt idx="23">
                  <c:v>107.43059259467198</c:v>
                </c:pt>
                <c:pt idx="24">
                  <c:v>106.83266428992503</c:v>
                </c:pt>
              </c:numCache>
            </c:numRef>
          </c:val>
          <c:smooth val="0"/>
          <c:extLst>
            <c:ext xmlns:c16="http://schemas.microsoft.com/office/drawing/2014/chart" uri="{C3380CC4-5D6E-409C-BE32-E72D297353CC}">
              <c16:uniqueId val="{00000000-F5BC-4662-9B4D-3F7C1855BD1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102.18836565096953</c:v>
                </c:pt>
                <c:pt idx="2">
                  <c:v>105.84487534626039</c:v>
                </c:pt>
                <c:pt idx="3">
                  <c:v>102.93628808864266</c:v>
                </c:pt>
                <c:pt idx="4">
                  <c:v>104.9584487534626</c:v>
                </c:pt>
                <c:pt idx="5">
                  <c:v>110.60941828254846</c:v>
                </c:pt>
                <c:pt idx="6">
                  <c:v>112.40997229916898</c:v>
                </c:pt>
                <c:pt idx="7">
                  <c:v>111.19113573407202</c:v>
                </c:pt>
                <c:pt idx="8">
                  <c:v>110.69252077562327</c:v>
                </c:pt>
                <c:pt idx="9">
                  <c:v>108.25484764542936</c:v>
                </c:pt>
                <c:pt idx="10">
                  <c:v>111.24653739612189</c:v>
                </c:pt>
                <c:pt idx="11">
                  <c:v>109.47368421052633</c:v>
                </c:pt>
                <c:pt idx="12">
                  <c:v>108.31024930747924</c:v>
                </c:pt>
                <c:pt idx="13">
                  <c:v>113.49030470914127</c:v>
                </c:pt>
                <c:pt idx="14">
                  <c:v>116.81440443213296</c:v>
                </c:pt>
                <c:pt idx="15">
                  <c:v>116.86980609418282</c:v>
                </c:pt>
                <c:pt idx="16">
                  <c:v>114.93074792243767</c:v>
                </c:pt>
                <c:pt idx="17">
                  <c:v>119.44598337950139</c:v>
                </c:pt>
                <c:pt idx="18">
                  <c:v>122.60387811634349</c:v>
                </c:pt>
                <c:pt idx="19">
                  <c:v>123.29639889196675</c:v>
                </c:pt>
                <c:pt idx="20">
                  <c:v>121.55124653739612</c:v>
                </c:pt>
                <c:pt idx="21">
                  <c:v>125.81717451523546</c:v>
                </c:pt>
                <c:pt idx="22">
                  <c:v>128.58725761772854</c:v>
                </c:pt>
                <c:pt idx="23">
                  <c:v>129.16897506925207</c:v>
                </c:pt>
                <c:pt idx="24">
                  <c:v>123.65650969529085</c:v>
                </c:pt>
              </c:numCache>
            </c:numRef>
          </c:val>
          <c:smooth val="0"/>
          <c:extLst>
            <c:ext xmlns:c16="http://schemas.microsoft.com/office/drawing/2014/chart" uri="{C3380CC4-5D6E-409C-BE32-E72D297353CC}">
              <c16:uniqueId val="{00000001-F5BC-4662-9B4D-3F7C1855BD1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99.79349904397705</c:v>
                </c:pt>
                <c:pt idx="2">
                  <c:v>99.311663479923524</c:v>
                </c:pt>
                <c:pt idx="3">
                  <c:v>99.334608030592733</c:v>
                </c:pt>
                <c:pt idx="4">
                  <c:v>99.005736137667299</c:v>
                </c:pt>
                <c:pt idx="5">
                  <c:v>99.319311663479922</c:v>
                </c:pt>
                <c:pt idx="6">
                  <c:v>95.946462715105156</c:v>
                </c:pt>
                <c:pt idx="7">
                  <c:v>94.156787762906319</c:v>
                </c:pt>
                <c:pt idx="8">
                  <c:v>93.017208413001924</c:v>
                </c:pt>
                <c:pt idx="9">
                  <c:v>88.795411089866164</c:v>
                </c:pt>
                <c:pt idx="10">
                  <c:v>87.717017208413012</c:v>
                </c:pt>
                <c:pt idx="11">
                  <c:v>87.785850860420652</c:v>
                </c:pt>
                <c:pt idx="12">
                  <c:v>86.164435946462717</c:v>
                </c:pt>
                <c:pt idx="13">
                  <c:v>85.185468451242826</c:v>
                </c:pt>
                <c:pt idx="14">
                  <c:v>84.718929254302097</c:v>
                </c:pt>
                <c:pt idx="15">
                  <c:v>84.657743785850855</c:v>
                </c:pt>
                <c:pt idx="16">
                  <c:v>84.237093690248571</c:v>
                </c:pt>
                <c:pt idx="17">
                  <c:v>84.030592734225621</c:v>
                </c:pt>
                <c:pt idx="18">
                  <c:v>84.405353728489487</c:v>
                </c:pt>
                <c:pt idx="19">
                  <c:v>83.548757170172081</c:v>
                </c:pt>
                <c:pt idx="20">
                  <c:v>82.508604206500962</c:v>
                </c:pt>
                <c:pt idx="21">
                  <c:v>83.151051625239006</c:v>
                </c:pt>
                <c:pt idx="22">
                  <c:v>81.529636711281071</c:v>
                </c:pt>
                <c:pt idx="23">
                  <c:v>80.75717017208413</c:v>
                </c:pt>
                <c:pt idx="24">
                  <c:v>78.845124282982795</c:v>
                </c:pt>
              </c:numCache>
            </c:numRef>
          </c:val>
          <c:smooth val="0"/>
          <c:extLst>
            <c:ext xmlns:c16="http://schemas.microsoft.com/office/drawing/2014/chart" uri="{C3380CC4-5D6E-409C-BE32-E72D297353CC}">
              <c16:uniqueId val="{00000002-F5BC-4662-9B4D-3F7C1855BD1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5BC-4662-9B4D-3F7C1855BD11}"/>
                </c:ext>
              </c:extLst>
            </c:dLbl>
            <c:dLbl>
              <c:idx val="1"/>
              <c:delete val="1"/>
              <c:extLst>
                <c:ext xmlns:c15="http://schemas.microsoft.com/office/drawing/2012/chart" uri="{CE6537A1-D6FC-4f65-9D91-7224C49458BB}"/>
                <c:ext xmlns:c16="http://schemas.microsoft.com/office/drawing/2014/chart" uri="{C3380CC4-5D6E-409C-BE32-E72D297353CC}">
                  <c16:uniqueId val="{00000004-F5BC-4662-9B4D-3F7C1855BD11}"/>
                </c:ext>
              </c:extLst>
            </c:dLbl>
            <c:dLbl>
              <c:idx val="2"/>
              <c:delete val="1"/>
              <c:extLst>
                <c:ext xmlns:c15="http://schemas.microsoft.com/office/drawing/2012/chart" uri="{CE6537A1-D6FC-4f65-9D91-7224C49458BB}"/>
                <c:ext xmlns:c16="http://schemas.microsoft.com/office/drawing/2014/chart" uri="{C3380CC4-5D6E-409C-BE32-E72D297353CC}">
                  <c16:uniqueId val="{00000005-F5BC-4662-9B4D-3F7C1855BD11}"/>
                </c:ext>
              </c:extLst>
            </c:dLbl>
            <c:dLbl>
              <c:idx val="3"/>
              <c:delete val="1"/>
              <c:extLst>
                <c:ext xmlns:c15="http://schemas.microsoft.com/office/drawing/2012/chart" uri="{CE6537A1-D6FC-4f65-9D91-7224C49458BB}"/>
                <c:ext xmlns:c16="http://schemas.microsoft.com/office/drawing/2014/chart" uri="{C3380CC4-5D6E-409C-BE32-E72D297353CC}">
                  <c16:uniqueId val="{00000006-F5BC-4662-9B4D-3F7C1855BD11}"/>
                </c:ext>
              </c:extLst>
            </c:dLbl>
            <c:dLbl>
              <c:idx val="4"/>
              <c:delete val="1"/>
              <c:extLst>
                <c:ext xmlns:c15="http://schemas.microsoft.com/office/drawing/2012/chart" uri="{CE6537A1-D6FC-4f65-9D91-7224C49458BB}"/>
                <c:ext xmlns:c16="http://schemas.microsoft.com/office/drawing/2014/chart" uri="{C3380CC4-5D6E-409C-BE32-E72D297353CC}">
                  <c16:uniqueId val="{00000007-F5BC-4662-9B4D-3F7C1855BD11}"/>
                </c:ext>
              </c:extLst>
            </c:dLbl>
            <c:dLbl>
              <c:idx val="5"/>
              <c:delete val="1"/>
              <c:extLst>
                <c:ext xmlns:c15="http://schemas.microsoft.com/office/drawing/2012/chart" uri="{CE6537A1-D6FC-4f65-9D91-7224C49458BB}"/>
                <c:ext xmlns:c16="http://schemas.microsoft.com/office/drawing/2014/chart" uri="{C3380CC4-5D6E-409C-BE32-E72D297353CC}">
                  <c16:uniqueId val="{00000008-F5BC-4662-9B4D-3F7C1855BD11}"/>
                </c:ext>
              </c:extLst>
            </c:dLbl>
            <c:dLbl>
              <c:idx val="6"/>
              <c:delete val="1"/>
              <c:extLst>
                <c:ext xmlns:c15="http://schemas.microsoft.com/office/drawing/2012/chart" uri="{CE6537A1-D6FC-4f65-9D91-7224C49458BB}"/>
                <c:ext xmlns:c16="http://schemas.microsoft.com/office/drawing/2014/chart" uri="{C3380CC4-5D6E-409C-BE32-E72D297353CC}">
                  <c16:uniqueId val="{00000009-F5BC-4662-9B4D-3F7C1855BD11}"/>
                </c:ext>
              </c:extLst>
            </c:dLbl>
            <c:dLbl>
              <c:idx val="7"/>
              <c:delete val="1"/>
              <c:extLst>
                <c:ext xmlns:c15="http://schemas.microsoft.com/office/drawing/2012/chart" uri="{CE6537A1-D6FC-4f65-9D91-7224C49458BB}"/>
                <c:ext xmlns:c16="http://schemas.microsoft.com/office/drawing/2014/chart" uri="{C3380CC4-5D6E-409C-BE32-E72D297353CC}">
                  <c16:uniqueId val="{0000000A-F5BC-4662-9B4D-3F7C1855BD11}"/>
                </c:ext>
              </c:extLst>
            </c:dLbl>
            <c:dLbl>
              <c:idx val="8"/>
              <c:delete val="1"/>
              <c:extLst>
                <c:ext xmlns:c15="http://schemas.microsoft.com/office/drawing/2012/chart" uri="{CE6537A1-D6FC-4f65-9D91-7224C49458BB}"/>
                <c:ext xmlns:c16="http://schemas.microsoft.com/office/drawing/2014/chart" uri="{C3380CC4-5D6E-409C-BE32-E72D297353CC}">
                  <c16:uniqueId val="{0000000B-F5BC-4662-9B4D-3F7C1855BD11}"/>
                </c:ext>
              </c:extLst>
            </c:dLbl>
            <c:dLbl>
              <c:idx val="9"/>
              <c:delete val="1"/>
              <c:extLst>
                <c:ext xmlns:c15="http://schemas.microsoft.com/office/drawing/2012/chart" uri="{CE6537A1-D6FC-4f65-9D91-7224C49458BB}"/>
                <c:ext xmlns:c16="http://schemas.microsoft.com/office/drawing/2014/chart" uri="{C3380CC4-5D6E-409C-BE32-E72D297353CC}">
                  <c16:uniqueId val="{0000000C-F5BC-4662-9B4D-3F7C1855BD11}"/>
                </c:ext>
              </c:extLst>
            </c:dLbl>
            <c:dLbl>
              <c:idx val="10"/>
              <c:delete val="1"/>
              <c:extLst>
                <c:ext xmlns:c15="http://schemas.microsoft.com/office/drawing/2012/chart" uri="{CE6537A1-D6FC-4f65-9D91-7224C49458BB}"/>
                <c:ext xmlns:c16="http://schemas.microsoft.com/office/drawing/2014/chart" uri="{C3380CC4-5D6E-409C-BE32-E72D297353CC}">
                  <c16:uniqueId val="{0000000D-F5BC-4662-9B4D-3F7C1855BD11}"/>
                </c:ext>
              </c:extLst>
            </c:dLbl>
            <c:dLbl>
              <c:idx val="11"/>
              <c:delete val="1"/>
              <c:extLst>
                <c:ext xmlns:c15="http://schemas.microsoft.com/office/drawing/2012/chart" uri="{CE6537A1-D6FC-4f65-9D91-7224C49458BB}"/>
                <c:ext xmlns:c16="http://schemas.microsoft.com/office/drawing/2014/chart" uri="{C3380CC4-5D6E-409C-BE32-E72D297353CC}">
                  <c16:uniqueId val="{0000000E-F5BC-4662-9B4D-3F7C1855BD11}"/>
                </c:ext>
              </c:extLst>
            </c:dLbl>
            <c:dLbl>
              <c:idx val="12"/>
              <c:delete val="1"/>
              <c:extLst>
                <c:ext xmlns:c15="http://schemas.microsoft.com/office/drawing/2012/chart" uri="{CE6537A1-D6FC-4f65-9D91-7224C49458BB}"/>
                <c:ext xmlns:c16="http://schemas.microsoft.com/office/drawing/2014/chart" uri="{C3380CC4-5D6E-409C-BE32-E72D297353CC}">
                  <c16:uniqueId val="{0000000F-F5BC-4662-9B4D-3F7C1855BD1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5BC-4662-9B4D-3F7C1855BD11}"/>
                </c:ext>
              </c:extLst>
            </c:dLbl>
            <c:dLbl>
              <c:idx val="14"/>
              <c:delete val="1"/>
              <c:extLst>
                <c:ext xmlns:c15="http://schemas.microsoft.com/office/drawing/2012/chart" uri="{CE6537A1-D6FC-4f65-9D91-7224C49458BB}"/>
                <c:ext xmlns:c16="http://schemas.microsoft.com/office/drawing/2014/chart" uri="{C3380CC4-5D6E-409C-BE32-E72D297353CC}">
                  <c16:uniqueId val="{00000011-F5BC-4662-9B4D-3F7C1855BD11}"/>
                </c:ext>
              </c:extLst>
            </c:dLbl>
            <c:dLbl>
              <c:idx val="15"/>
              <c:delete val="1"/>
              <c:extLst>
                <c:ext xmlns:c15="http://schemas.microsoft.com/office/drawing/2012/chart" uri="{CE6537A1-D6FC-4f65-9D91-7224C49458BB}"/>
                <c:ext xmlns:c16="http://schemas.microsoft.com/office/drawing/2014/chart" uri="{C3380CC4-5D6E-409C-BE32-E72D297353CC}">
                  <c16:uniqueId val="{00000012-F5BC-4662-9B4D-3F7C1855BD11}"/>
                </c:ext>
              </c:extLst>
            </c:dLbl>
            <c:dLbl>
              <c:idx val="16"/>
              <c:delete val="1"/>
              <c:extLst>
                <c:ext xmlns:c15="http://schemas.microsoft.com/office/drawing/2012/chart" uri="{CE6537A1-D6FC-4f65-9D91-7224C49458BB}"/>
                <c:ext xmlns:c16="http://schemas.microsoft.com/office/drawing/2014/chart" uri="{C3380CC4-5D6E-409C-BE32-E72D297353CC}">
                  <c16:uniqueId val="{00000013-F5BC-4662-9B4D-3F7C1855BD11}"/>
                </c:ext>
              </c:extLst>
            </c:dLbl>
            <c:dLbl>
              <c:idx val="17"/>
              <c:delete val="1"/>
              <c:extLst>
                <c:ext xmlns:c15="http://schemas.microsoft.com/office/drawing/2012/chart" uri="{CE6537A1-D6FC-4f65-9D91-7224C49458BB}"/>
                <c:ext xmlns:c16="http://schemas.microsoft.com/office/drawing/2014/chart" uri="{C3380CC4-5D6E-409C-BE32-E72D297353CC}">
                  <c16:uniqueId val="{00000014-F5BC-4662-9B4D-3F7C1855BD11}"/>
                </c:ext>
              </c:extLst>
            </c:dLbl>
            <c:dLbl>
              <c:idx val="18"/>
              <c:delete val="1"/>
              <c:extLst>
                <c:ext xmlns:c15="http://schemas.microsoft.com/office/drawing/2012/chart" uri="{CE6537A1-D6FC-4f65-9D91-7224C49458BB}"/>
                <c:ext xmlns:c16="http://schemas.microsoft.com/office/drawing/2014/chart" uri="{C3380CC4-5D6E-409C-BE32-E72D297353CC}">
                  <c16:uniqueId val="{00000015-F5BC-4662-9B4D-3F7C1855BD11}"/>
                </c:ext>
              </c:extLst>
            </c:dLbl>
            <c:dLbl>
              <c:idx val="19"/>
              <c:delete val="1"/>
              <c:extLst>
                <c:ext xmlns:c15="http://schemas.microsoft.com/office/drawing/2012/chart" uri="{CE6537A1-D6FC-4f65-9D91-7224C49458BB}"/>
                <c:ext xmlns:c16="http://schemas.microsoft.com/office/drawing/2014/chart" uri="{C3380CC4-5D6E-409C-BE32-E72D297353CC}">
                  <c16:uniqueId val="{00000016-F5BC-4662-9B4D-3F7C1855BD11}"/>
                </c:ext>
              </c:extLst>
            </c:dLbl>
            <c:dLbl>
              <c:idx val="20"/>
              <c:delete val="1"/>
              <c:extLst>
                <c:ext xmlns:c15="http://schemas.microsoft.com/office/drawing/2012/chart" uri="{CE6537A1-D6FC-4f65-9D91-7224C49458BB}"/>
                <c:ext xmlns:c16="http://schemas.microsoft.com/office/drawing/2014/chart" uri="{C3380CC4-5D6E-409C-BE32-E72D297353CC}">
                  <c16:uniqueId val="{00000017-F5BC-4662-9B4D-3F7C1855BD11}"/>
                </c:ext>
              </c:extLst>
            </c:dLbl>
            <c:dLbl>
              <c:idx val="21"/>
              <c:delete val="1"/>
              <c:extLst>
                <c:ext xmlns:c15="http://schemas.microsoft.com/office/drawing/2012/chart" uri="{CE6537A1-D6FC-4f65-9D91-7224C49458BB}"/>
                <c:ext xmlns:c16="http://schemas.microsoft.com/office/drawing/2014/chart" uri="{C3380CC4-5D6E-409C-BE32-E72D297353CC}">
                  <c16:uniqueId val="{00000018-F5BC-4662-9B4D-3F7C1855BD11}"/>
                </c:ext>
              </c:extLst>
            </c:dLbl>
            <c:dLbl>
              <c:idx val="22"/>
              <c:delete val="1"/>
              <c:extLst>
                <c:ext xmlns:c15="http://schemas.microsoft.com/office/drawing/2012/chart" uri="{CE6537A1-D6FC-4f65-9D91-7224C49458BB}"/>
                <c:ext xmlns:c16="http://schemas.microsoft.com/office/drawing/2014/chart" uri="{C3380CC4-5D6E-409C-BE32-E72D297353CC}">
                  <c16:uniqueId val="{00000019-F5BC-4662-9B4D-3F7C1855BD11}"/>
                </c:ext>
              </c:extLst>
            </c:dLbl>
            <c:dLbl>
              <c:idx val="23"/>
              <c:delete val="1"/>
              <c:extLst>
                <c:ext xmlns:c15="http://schemas.microsoft.com/office/drawing/2012/chart" uri="{CE6537A1-D6FC-4f65-9D91-7224C49458BB}"/>
                <c:ext xmlns:c16="http://schemas.microsoft.com/office/drawing/2014/chart" uri="{C3380CC4-5D6E-409C-BE32-E72D297353CC}">
                  <c16:uniqueId val="{0000001A-F5BC-4662-9B4D-3F7C1855BD11}"/>
                </c:ext>
              </c:extLst>
            </c:dLbl>
            <c:dLbl>
              <c:idx val="24"/>
              <c:delete val="1"/>
              <c:extLst>
                <c:ext xmlns:c15="http://schemas.microsoft.com/office/drawing/2012/chart" uri="{CE6537A1-D6FC-4f65-9D91-7224C49458BB}"/>
                <c:ext xmlns:c16="http://schemas.microsoft.com/office/drawing/2014/chart" uri="{C3380CC4-5D6E-409C-BE32-E72D297353CC}">
                  <c16:uniqueId val="{0000001B-F5BC-4662-9B4D-3F7C1855BD1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5BC-4662-9B4D-3F7C1855BD1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Bautzen (14625)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114171</v>
      </c>
      <c r="F11" s="238">
        <v>114810</v>
      </c>
      <c r="G11" s="238">
        <v>115699</v>
      </c>
      <c r="H11" s="238">
        <v>113660</v>
      </c>
      <c r="I11" s="265">
        <v>113066</v>
      </c>
      <c r="J11" s="263">
        <v>1105</v>
      </c>
      <c r="K11" s="266">
        <v>0.97730529071515748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15.423356193779506</v>
      </c>
      <c r="E13" s="115">
        <v>17609</v>
      </c>
      <c r="F13" s="114">
        <v>17531</v>
      </c>
      <c r="G13" s="114">
        <v>17817</v>
      </c>
      <c r="H13" s="114">
        <v>17474</v>
      </c>
      <c r="I13" s="140">
        <v>16949</v>
      </c>
      <c r="J13" s="115">
        <v>660</v>
      </c>
      <c r="K13" s="116">
        <v>3.894035046315417</v>
      </c>
    </row>
    <row r="14" spans="1:255" ht="14.1" customHeight="1" x14ac:dyDescent="0.2">
      <c r="A14" s="306" t="s">
        <v>230</v>
      </c>
      <c r="B14" s="307"/>
      <c r="C14" s="308"/>
      <c r="D14" s="113">
        <v>63.232344465757507</v>
      </c>
      <c r="E14" s="115">
        <v>72193</v>
      </c>
      <c r="F14" s="114">
        <v>72769</v>
      </c>
      <c r="G14" s="114">
        <v>73382</v>
      </c>
      <c r="H14" s="114">
        <v>71896</v>
      </c>
      <c r="I14" s="140">
        <v>71815</v>
      </c>
      <c r="J14" s="115">
        <v>378</v>
      </c>
      <c r="K14" s="116">
        <v>0.52635243333565407</v>
      </c>
    </row>
    <row r="15" spans="1:255" ht="14.1" customHeight="1" x14ac:dyDescent="0.2">
      <c r="A15" s="306" t="s">
        <v>231</v>
      </c>
      <c r="B15" s="307"/>
      <c r="C15" s="308"/>
      <c r="D15" s="113">
        <v>10.529819306128527</v>
      </c>
      <c r="E15" s="115">
        <v>12022</v>
      </c>
      <c r="F15" s="114">
        <v>12101</v>
      </c>
      <c r="G15" s="114">
        <v>12095</v>
      </c>
      <c r="H15" s="114">
        <v>12002</v>
      </c>
      <c r="I15" s="140">
        <v>11941</v>
      </c>
      <c r="J15" s="115">
        <v>81</v>
      </c>
      <c r="K15" s="116">
        <v>0.67833514781006621</v>
      </c>
    </row>
    <row r="16" spans="1:255" ht="14.1" customHeight="1" x14ac:dyDescent="0.2">
      <c r="A16" s="306" t="s">
        <v>232</v>
      </c>
      <c r="B16" s="307"/>
      <c r="C16" s="308"/>
      <c r="D16" s="113">
        <v>10.15319126573298</v>
      </c>
      <c r="E16" s="115">
        <v>11592</v>
      </c>
      <c r="F16" s="114">
        <v>11642</v>
      </c>
      <c r="G16" s="114">
        <v>11639</v>
      </c>
      <c r="H16" s="114">
        <v>11541</v>
      </c>
      <c r="I16" s="140">
        <v>11607</v>
      </c>
      <c r="J16" s="115">
        <v>-15</v>
      </c>
      <c r="K16" s="116">
        <v>-0.12923235978288963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1.3383433621497578</v>
      </c>
      <c r="E18" s="115">
        <v>1528</v>
      </c>
      <c r="F18" s="114">
        <v>1516</v>
      </c>
      <c r="G18" s="114">
        <v>1546</v>
      </c>
      <c r="H18" s="114">
        <v>1525</v>
      </c>
      <c r="I18" s="140">
        <v>1532</v>
      </c>
      <c r="J18" s="115">
        <v>-4</v>
      </c>
      <c r="K18" s="116">
        <v>-0.26109660574412535</v>
      </c>
    </row>
    <row r="19" spans="1:255" ht="14.1" customHeight="1" x14ac:dyDescent="0.2">
      <c r="A19" s="306" t="s">
        <v>235</v>
      </c>
      <c r="B19" s="307" t="s">
        <v>236</v>
      </c>
      <c r="C19" s="308"/>
      <c r="D19" s="113">
        <v>0.65428173529179912</v>
      </c>
      <c r="E19" s="115">
        <v>747</v>
      </c>
      <c r="F19" s="114">
        <v>730</v>
      </c>
      <c r="G19" s="114">
        <v>750</v>
      </c>
      <c r="H19" s="114">
        <v>731</v>
      </c>
      <c r="I19" s="140">
        <v>738</v>
      </c>
      <c r="J19" s="115">
        <v>9</v>
      </c>
      <c r="K19" s="116">
        <v>1.2195121951219512</v>
      </c>
    </row>
    <row r="20" spans="1:255" ht="14.1" customHeight="1" x14ac:dyDescent="0.2">
      <c r="A20" s="306">
        <v>12</v>
      </c>
      <c r="B20" s="307" t="s">
        <v>237</v>
      </c>
      <c r="C20" s="308"/>
      <c r="D20" s="113">
        <v>0.79442240148549104</v>
      </c>
      <c r="E20" s="115">
        <v>907</v>
      </c>
      <c r="F20" s="114">
        <v>902</v>
      </c>
      <c r="G20" s="114">
        <v>965</v>
      </c>
      <c r="H20" s="114">
        <v>934</v>
      </c>
      <c r="I20" s="140">
        <v>900</v>
      </c>
      <c r="J20" s="115">
        <v>7</v>
      </c>
      <c r="K20" s="116">
        <v>0.77777777777777779</v>
      </c>
    </row>
    <row r="21" spans="1:255" ht="14.1" customHeight="1" x14ac:dyDescent="0.2">
      <c r="A21" s="306">
        <v>21</v>
      </c>
      <c r="B21" s="307" t="s">
        <v>238</v>
      </c>
      <c r="C21" s="308"/>
      <c r="D21" s="113">
        <v>0.68318574769424811</v>
      </c>
      <c r="E21" s="115">
        <v>780</v>
      </c>
      <c r="F21" s="114">
        <v>753</v>
      </c>
      <c r="G21" s="114">
        <v>780</v>
      </c>
      <c r="H21" s="114">
        <v>789</v>
      </c>
      <c r="I21" s="140">
        <v>785</v>
      </c>
      <c r="J21" s="115">
        <v>-5</v>
      </c>
      <c r="K21" s="116">
        <v>-0.63694267515923564</v>
      </c>
    </row>
    <row r="22" spans="1:255" ht="14.1" customHeight="1" x14ac:dyDescent="0.2">
      <c r="A22" s="306">
        <v>22</v>
      </c>
      <c r="B22" s="307" t="s">
        <v>239</v>
      </c>
      <c r="C22" s="308"/>
      <c r="D22" s="113">
        <v>2.5032626498848218</v>
      </c>
      <c r="E22" s="115">
        <v>2858</v>
      </c>
      <c r="F22" s="114">
        <v>2854</v>
      </c>
      <c r="G22" s="114">
        <v>2998</v>
      </c>
      <c r="H22" s="114">
        <v>2915</v>
      </c>
      <c r="I22" s="140">
        <v>2874</v>
      </c>
      <c r="J22" s="115">
        <v>-16</v>
      </c>
      <c r="K22" s="116">
        <v>-0.55671537926235215</v>
      </c>
    </row>
    <row r="23" spans="1:255" ht="14.1" customHeight="1" x14ac:dyDescent="0.2">
      <c r="A23" s="306">
        <v>23</v>
      </c>
      <c r="B23" s="307" t="s">
        <v>240</v>
      </c>
      <c r="C23" s="308"/>
      <c r="D23" s="113">
        <v>0.66566816442003662</v>
      </c>
      <c r="E23" s="115">
        <v>760</v>
      </c>
      <c r="F23" s="114">
        <v>802</v>
      </c>
      <c r="G23" s="114">
        <v>814</v>
      </c>
      <c r="H23" s="114">
        <v>786</v>
      </c>
      <c r="I23" s="140">
        <v>779</v>
      </c>
      <c r="J23" s="115">
        <v>-19</v>
      </c>
      <c r="K23" s="116">
        <v>-2.4390243902439024</v>
      </c>
    </row>
    <row r="24" spans="1:255" ht="14.1" customHeight="1" x14ac:dyDescent="0.2">
      <c r="A24" s="306">
        <v>24</v>
      </c>
      <c r="B24" s="307" t="s">
        <v>241</v>
      </c>
      <c r="C24" s="308"/>
      <c r="D24" s="113">
        <v>5.6581793975703114</v>
      </c>
      <c r="E24" s="115">
        <v>6460</v>
      </c>
      <c r="F24" s="114">
        <v>6521</v>
      </c>
      <c r="G24" s="114">
        <v>6701</v>
      </c>
      <c r="H24" s="114">
        <v>6540</v>
      </c>
      <c r="I24" s="140">
        <v>6530</v>
      </c>
      <c r="J24" s="115">
        <v>-70</v>
      </c>
      <c r="K24" s="116">
        <v>-1.0719754977029097</v>
      </c>
    </row>
    <row r="25" spans="1:255" ht="14.1" customHeight="1" x14ac:dyDescent="0.2">
      <c r="A25" s="306">
        <v>25</v>
      </c>
      <c r="B25" s="307" t="s">
        <v>242</v>
      </c>
      <c r="C25" s="308"/>
      <c r="D25" s="113">
        <v>6.7214967023149486</v>
      </c>
      <c r="E25" s="115">
        <v>7674</v>
      </c>
      <c r="F25" s="114">
        <v>7687</v>
      </c>
      <c r="G25" s="114">
        <v>7777</v>
      </c>
      <c r="H25" s="114">
        <v>7792</v>
      </c>
      <c r="I25" s="140">
        <v>7778</v>
      </c>
      <c r="J25" s="115">
        <v>-104</v>
      </c>
      <c r="K25" s="116">
        <v>-1.3371046541527385</v>
      </c>
    </row>
    <row r="26" spans="1:255" ht="14.1" customHeight="1" x14ac:dyDescent="0.2">
      <c r="A26" s="306">
        <v>26</v>
      </c>
      <c r="B26" s="307" t="s">
        <v>243</v>
      </c>
      <c r="C26" s="308"/>
      <c r="D26" s="113">
        <v>3.9020416743306092</v>
      </c>
      <c r="E26" s="115">
        <v>4455</v>
      </c>
      <c r="F26" s="114">
        <v>4522</v>
      </c>
      <c r="G26" s="114">
        <v>4523</v>
      </c>
      <c r="H26" s="114">
        <v>4317</v>
      </c>
      <c r="I26" s="140">
        <v>4282</v>
      </c>
      <c r="J26" s="115">
        <v>173</v>
      </c>
      <c r="K26" s="116">
        <v>4.0401681457262963</v>
      </c>
    </row>
    <row r="27" spans="1:255" ht="14.1" customHeight="1" x14ac:dyDescent="0.2">
      <c r="A27" s="306">
        <v>27</v>
      </c>
      <c r="B27" s="307" t="s">
        <v>244</v>
      </c>
      <c r="C27" s="308"/>
      <c r="D27" s="113">
        <v>3.5543176463375112</v>
      </c>
      <c r="E27" s="115">
        <v>4058</v>
      </c>
      <c r="F27" s="114">
        <v>4041</v>
      </c>
      <c r="G27" s="114">
        <v>4022</v>
      </c>
      <c r="H27" s="114">
        <v>3935</v>
      </c>
      <c r="I27" s="140">
        <v>3954</v>
      </c>
      <c r="J27" s="115">
        <v>104</v>
      </c>
      <c r="K27" s="116">
        <v>2.6302478502781992</v>
      </c>
    </row>
    <row r="28" spans="1:255" ht="14.1" customHeight="1" x14ac:dyDescent="0.2">
      <c r="A28" s="306">
        <v>28</v>
      </c>
      <c r="B28" s="307" t="s">
        <v>245</v>
      </c>
      <c r="C28" s="308"/>
      <c r="D28" s="113">
        <v>0.81456762225083423</v>
      </c>
      <c r="E28" s="115">
        <v>930</v>
      </c>
      <c r="F28" s="114">
        <v>944</v>
      </c>
      <c r="G28" s="114">
        <v>974</v>
      </c>
      <c r="H28" s="114">
        <v>982</v>
      </c>
      <c r="I28" s="140">
        <v>982</v>
      </c>
      <c r="J28" s="115">
        <v>-52</v>
      </c>
      <c r="K28" s="116">
        <v>-5.2953156822810588</v>
      </c>
    </row>
    <row r="29" spans="1:255" ht="14.1" customHeight="1" x14ac:dyDescent="0.2">
      <c r="A29" s="306">
        <v>29</v>
      </c>
      <c r="B29" s="307" t="s">
        <v>246</v>
      </c>
      <c r="C29" s="308"/>
      <c r="D29" s="113">
        <v>3.4632262133116116</v>
      </c>
      <c r="E29" s="115">
        <v>3954</v>
      </c>
      <c r="F29" s="114">
        <v>4010</v>
      </c>
      <c r="G29" s="114">
        <v>4039</v>
      </c>
      <c r="H29" s="114">
        <v>3967</v>
      </c>
      <c r="I29" s="140">
        <v>3950</v>
      </c>
      <c r="J29" s="115">
        <v>4</v>
      </c>
      <c r="K29" s="116">
        <v>0.10126582278481013</v>
      </c>
    </row>
    <row r="30" spans="1:255" ht="14.1" customHeight="1" x14ac:dyDescent="0.2">
      <c r="A30" s="306" t="s">
        <v>247</v>
      </c>
      <c r="B30" s="307" t="s">
        <v>248</v>
      </c>
      <c r="C30" s="308"/>
      <c r="D30" s="113">
        <v>1.998756251587531</v>
      </c>
      <c r="E30" s="115">
        <v>2282</v>
      </c>
      <c r="F30" s="114">
        <v>2302</v>
      </c>
      <c r="G30" s="114">
        <v>2311</v>
      </c>
      <c r="H30" s="114">
        <v>2251</v>
      </c>
      <c r="I30" s="140">
        <v>2248</v>
      </c>
      <c r="J30" s="115">
        <v>34</v>
      </c>
      <c r="K30" s="116">
        <v>1.5124555160142348</v>
      </c>
    </row>
    <row r="31" spans="1:255" ht="14.1" customHeight="1" x14ac:dyDescent="0.2">
      <c r="A31" s="306" t="s">
        <v>249</v>
      </c>
      <c r="B31" s="307" t="s">
        <v>250</v>
      </c>
      <c r="C31" s="308"/>
      <c r="D31" s="113">
        <v>1.3400951204771789</v>
      </c>
      <c r="E31" s="115">
        <v>1530</v>
      </c>
      <c r="F31" s="114">
        <v>1563</v>
      </c>
      <c r="G31" s="114">
        <v>1583</v>
      </c>
      <c r="H31" s="114">
        <v>1577</v>
      </c>
      <c r="I31" s="140">
        <v>1560</v>
      </c>
      <c r="J31" s="115">
        <v>-30</v>
      </c>
      <c r="K31" s="116">
        <v>-1.9230769230769231</v>
      </c>
    </row>
    <row r="32" spans="1:255" ht="14.1" customHeight="1" x14ac:dyDescent="0.2">
      <c r="A32" s="306">
        <v>31</v>
      </c>
      <c r="B32" s="307" t="s">
        <v>251</v>
      </c>
      <c r="C32" s="308"/>
      <c r="D32" s="113">
        <v>0.63150887703532421</v>
      </c>
      <c r="E32" s="115">
        <v>721</v>
      </c>
      <c r="F32" s="114">
        <v>732</v>
      </c>
      <c r="G32" s="114">
        <v>729</v>
      </c>
      <c r="H32" s="114">
        <v>729</v>
      </c>
      <c r="I32" s="140">
        <v>717</v>
      </c>
      <c r="J32" s="115">
        <v>4</v>
      </c>
      <c r="K32" s="116">
        <v>0.55788005578800559</v>
      </c>
    </row>
    <row r="33" spans="1:11" ht="14.1" customHeight="1" x14ac:dyDescent="0.2">
      <c r="A33" s="306">
        <v>32</v>
      </c>
      <c r="B33" s="307" t="s">
        <v>252</v>
      </c>
      <c r="C33" s="308"/>
      <c r="D33" s="113">
        <v>2.7047148575382538</v>
      </c>
      <c r="E33" s="115">
        <v>3088</v>
      </c>
      <c r="F33" s="114">
        <v>3113</v>
      </c>
      <c r="G33" s="114">
        <v>3203</v>
      </c>
      <c r="H33" s="114">
        <v>3156</v>
      </c>
      <c r="I33" s="140">
        <v>3052</v>
      </c>
      <c r="J33" s="115">
        <v>36</v>
      </c>
      <c r="K33" s="116">
        <v>1.1795543905635648</v>
      </c>
    </row>
    <row r="34" spans="1:11" ht="14.1" customHeight="1" x14ac:dyDescent="0.2">
      <c r="A34" s="306">
        <v>33</v>
      </c>
      <c r="B34" s="307" t="s">
        <v>253</v>
      </c>
      <c r="C34" s="308"/>
      <c r="D34" s="113">
        <v>1.3795096828441549</v>
      </c>
      <c r="E34" s="115">
        <v>1575</v>
      </c>
      <c r="F34" s="114">
        <v>1618</v>
      </c>
      <c r="G34" s="114">
        <v>1695</v>
      </c>
      <c r="H34" s="114">
        <v>1674</v>
      </c>
      <c r="I34" s="140">
        <v>1632</v>
      </c>
      <c r="J34" s="115">
        <v>-57</v>
      </c>
      <c r="K34" s="116">
        <v>-3.4926470588235294</v>
      </c>
    </row>
    <row r="35" spans="1:11" ht="14.1" customHeight="1" x14ac:dyDescent="0.2">
      <c r="A35" s="306">
        <v>34</v>
      </c>
      <c r="B35" s="307" t="s">
        <v>254</v>
      </c>
      <c r="C35" s="308"/>
      <c r="D35" s="113">
        <v>2.5120214415219277</v>
      </c>
      <c r="E35" s="115">
        <v>2868</v>
      </c>
      <c r="F35" s="114">
        <v>2881</v>
      </c>
      <c r="G35" s="114">
        <v>2899</v>
      </c>
      <c r="H35" s="114">
        <v>2898</v>
      </c>
      <c r="I35" s="140">
        <v>2843</v>
      </c>
      <c r="J35" s="115">
        <v>25</v>
      </c>
      <c r="K35" s="116">
        <v>0.87935279634189234</v>
      </c>
    </row>
    <row r="36" spans="1:11" ht="14.1" customHeight="1" x14ac:dyDescent="0.2">
      <c r="A36" s="306">
        <v>41</v>
      </c>
      <c r="B36" s="307" t="s">
        <v>255</v>
      </c>
      <c r="C36" s="308"/>
      <c r="D36" s="113">
        <v>1.2165961583939879</v>
      </c>
      <c r="E36" s="115">
        <v>1389</v>
      </c>
      <c r="F36" s="114">
        <v>1382</v>
      </c>
      <c r="G36" s="114">
        <v>1364</v>
      </c>
      <c r="H36" s="114">
        <v>1342</v>
      </c>
      <c r="I36" s="140">
        <v>1325</v>
      </c>
      <c r="J36" s="115">
        <v>64</v>
      </c>
      <c r="K36" s="116">
        <v>4.8301886792452828</v>
      </c>
    </row>
    <row r="37" spans="1:11" ht="14.1" customHeight="1" x14ac:dyDescent="0.2">
      <c r="A37" s="306">
        <v>42</v>
      </c>
      <c r="B37" s="307" t="s">
        <v>256</v>
      </c>
      <c r="C37" s="308"/>
      <c r="D37" s="113">
        <v>7.7953245570241136E-2</v>
      </c>
      <c r="E37" s="115">
        <v>89</v>
      </c>
      <c r="F37" s="114">
        <v>87</v>
      </c>
      <c r="G37" s="114">
        <v>90</v>
      </c>
      <c r="H37" s="114">
        <v>91</v>
      </c>
      <c r="I37" s="140">
        <v>93</v>
      </c>
      <c r="J37" s="115">
        <v>-4</v>
      </c>
      <c r="K37" s="116">
        <v>-4.301075268817204</v>
      </c>
    </row>
    <row r="38" spans="1:11" ht="14.1" customHeight="1" x14ac:dyDescent="0.2">
      <c r="A38" s="306">
        <v>43</v>
      </c>
      <c r="B38" s="307" t="s">
        <v>257</v>
      </c>
      <c r="C38" s="308"/>
      <c r="D38" s="113">
        <v>0.89339674698478599</v>
      </c>
      <c r="E38" s="115">
        <v>1020</v>
      </c>
      <c r="F38" s="114">
        <v>1013</v>
      </c>
      <c r="G38" s="114">
        <v>1008</v>
      </c>
      <c r="H38" s="114">
        <v>993</v>
      </c>
      <c r="I38" s="140">
        <v>984</v>
      </c>
      <c r="J38" s="115">
        <v>36</v>
      </c>
      <c r="K38" s="116">
        <v>3.6585365853658538</v>
      </c>
    </row>
    <row r="39" spans="1:11" ht="14.1" customHeight="1" x14ac:dyDescent="0.2">
      <c r="A39" s="306">
        <v>51</v>
      </c>
      <c r="B39" s="307" t="s">
        <v>258</v>
      </c>
      <c r="C39" s="308"/>
      <c r="D39" s="113">
        <v>6.6934685690762104</v>
      </c>
      <c r="E39" s="115">
        <v>7642</v>
      </c>
      <c r="F39" s="114">
        <v>7671</v>
      </c>
      <c r="G39" s="114">
        <v>7689</v>
      </c>
      <c r="H39" s="114">
        <v>7370</v>
      </c>
      <c r="I39" s="140">
        <v>7205</v>
      </c>
      <c r="J39" s="115">
        <v>437</v>
      </c>
      <c r="K39" s="116">
        <v>6.0652324774462176</v>
      </c>
    </row>
    <row r="40" spans="1:11" ht="14.1" customHeight="1" x14ac:dyDescent="0.2">
      <c r="A40" s="306" t="s">
        <v>259</v>
      </c>
      <c r="B40" s="307" t="s">
        <v>260</v>
      </c>
      <c r="C40" s="308"/>
      <c r="D40" s="113">
        <v>5.5311769188322781</v>
      </c>
      <c r="E40" s="115">
        <v>6315</v>
      </c>
      <c r="F40" s="114">
        <v>6330</v>
      </c>
      <c r="G40" s="114">
        <v>6342</v>
      </c>
      <c r="H40" s="114">
        <v>6121</v>
      </c>
      <c r="I40" s="140">
        <v>5978</v>
      </c>
      <c r="J40" s="115">
        <v>337</v>
      </c>
      <c r="K40" s="116">
        <v>5.6373369019739039</v>
      </c>
    </row>
    <row r="41" spans="1:11" ht="14.1" customHeight="1" x14ac:dyDescent="0.2">
      <c r="A41" s="306"/>
      <c r="B41" s="307" t="s">
        <v>261</v>
      </c>
      <c r="C41" s="308"/>
      <c r="D41" s="113">
        <v>4.090355694528383</v>
      </c>
      <c r="E41" s="115">
        <v>4670</v>
      </c>
      <c r="F41" s="114">
        <v>4665</v>
      </c>
      <c r="G41" s="114">
        <v>4655</v>
      </c>
      <c r="H41" s="114">
        <v>4518</v>
      </c>
      <c r="I41" s="140">
        <v>4354</v>
      </c>
      <c r="J41" s="115">
        <v>316</v>
      </c>
      <c r="K41" s="116">
        <v>7.2576940744143315</v>
      </c>
    </row>
    <row r="42" spans="1:11" ht="14.1" customHeight="1" x14ac:dyDescent="0.2">
      <c r="A42" s="306">
        <v>52</v>
      </c>
      <c r="B42" s="307" t="s">
        <v>262</v>
      </c>
      <c r="C42" s="308"/>
      <c r="D42" s="113">
        <v>4.1236391027493848</v>
      </c>
      <c r="E42" s="115">
        <v>4708</v>
      </c>
      <c r="F42" s="114">
        <v>4741</v>
      </c>
      <c r="G42" s="114">
        <v>4835</v>
      </c>
      <c r="H42" s="114">
        <v>4831</v>
      </c>
      <c r="I42" s="140">
        <v>4762</v>
      </c>
      <c r="J42" s="115">
        <v>-54</v>
      </c>
      <c r="K42" s="116">
        <v>-1.133977320453591</v>
      </c>
    </row>
    <row r="43" spans="1:11" ht="14.1" customHeight="1" x14ac:dyDescent="0.2">
      <c r="A43" s="306" t="s">
        <v>263</v>
      </c>
      <c r="B43" s="307" t="s">
        <v>264</v>
      </c>
      <c r="C43" s="308"/>
      <c r="D43" s="113">
        <v>3.1855725184153596</v>
      </c>
      <c r="E43" s="115">
        <v>3637</v>
      </c>
      <c r="F43" s="114">
        <v>3657</v>
      </c>
      <c r="G43" s="114">
        <v>3726</v>
      </c>
      <c r="H43" s="114">
        <v>3720</v>
      </c>
      <c r="I43" s="140">
        <v>3661</v>
      </c>
      <c r="J43" s="115">
        <v>-24</v>
      </c>
      <c r="K43" s="116">
        <v>-0.65555859054903032</v>
      </c>
    </row>
    <row r="44" spans="1:11" ht="14.1" customHeight="1" x14ac:dyDescent="0.2">
      <c r="A44" s="306">
        <v>53</v>
      </c>
      <c r="B44" s="307" t="s">
        <v>265</v>
      </c>
      <c r="C44" s="308"/>
      <c r="D44" s="113">
        <v>0.67355107689343174</v>
      </c>
      <c r="E44" s="115">
        <v>769</v>
      </c>
      <c r="F44" s="114">
        <v>760</v>
      </c>
      <c r="G44" s="114">
        <v>747</v>
      </c>
      <c r="H44" s="114">
        <v>736</v>
      </c>
      <c r="I44" s="140">
        <v>724</v>
      </c>
      <c r="J44" s="115">
        <v>45</v>
      </c>
      <c r="K44" s="116">
        <v>6.2154696132596685</v>
      </c>
    </row>
    <row r="45" spans="1:11" ht="14.1" customHeight="1" x14ac:dyDescent="0.2">
      <c r="A45" s="306" t="s">
        <v>266</v>
      </c>
      <c r="B45" s="307" t="s">
        <v>267</v>
      </c>
      <c r="C45" s="308"/>
      <c r="D45" s="113">
        <v>0.63326063536274535</v>
      </c>
      <c r="E45" s="115">
        <v>723</v>
      </c>
      <c r="F45" s="114">
        <v>712</v>
      </c>
      <c r="G45" s="114">
        <v>702</v>
      </c>
      <c r="H45" s="114">
        <v>693</v>
      </c>
      <c r="I45" s="140">
        <v>682</v>
      </c>
      <c r="J45" s="115">
        <v>41</v>
      </c>
      <c r="K45" s="116">
        <v>6.0117302052785924</v>
      </c>
    </row>
    <row r="46" spans="1:11" ht="14.1" customHeight="1" x14ac:dyDescent="0.2">
      <c r="A46" s="306">
        <v>54</v>
      </c>
      <c r="B46" s="307" t="s">
        <v>268</v>
      </c>
      <c r="C46" s="308"/>
      <c r="D46" s="113">
        <v>1.9339411934729485</v>
      </c>
      <c r="E46" s="115">
        <v>2208</v>
      </c>
      <c r="F46" s="114">
        <v>2246</v>
      </c>
      <c r="G46" s="114">
        <v>2248</v>
      </c>
      <c r="H46" s="114">
        <v>2207</v>
      </c>
      <c r="I46" s="140">
        <v>2146</v>
      </c>
      <c r="J46" s="115">
        <v>62</v>
      </c>
      <c r="K46" s="116">
        <v>2.8890959925442683</v>
      </c>
    </row>
    <row r="47" spans="1:11" ht="14.1" customHeight="1" x14ac:dyDescent="0.2">
      <c r="A47" s="306">
        <v>61</v>
      </c>
      <c r="B47" s="307" t="s">
        <v>269</v>
      </c>
      <c r="C47" s="308"/>
      <c r="D47" s="113">
        <v>1.8866437186325775</v>
      </c>
      <c r="E47" s="115">
        <v>2154</v>
      </c>
      <c r="F47" s="114">
        <v>2148</v>
      </c>
      <c r="G47" s="114">
        <v>2167</v>
      </c>
      <c r="H47" s="114">
        <v>2144</v>
      </c>
      <c r="I47" s="140">
        <v>2157</v>
      </c>
      <c r="J47" s="115">
        <v>-3</v>
      </c>
      <c r="K47" s="116">
        <v>-0.13908205841446453</v>
      </c>
    </row>
    <row r="48" spans="1:11" ht="14.1" customHeight="1" x14ac:dyDescent="0.2">
      <c r="A48" s="306">
        <v>62</v>
      </c>
      <c r="B48" s="307" t="s">
        <v>270</v>
      </c>
      <c r="C48" s="308"/>
      <c r="D48" s="113">
        <v>6.3895384992686406</v>
      </c>
      <c r="E48" s="115">
        <v>7295</v>
      </c>
      <c r="F48" s="114">
        <v>7404</v>
      </c>
      <c r="G48" s="114">
        <v>7453</v>
      </c>
      <c r="H48" s="114">
        <v>7300</v>
      </c>
      <c r="I48" s="140">
        <v>7307</v>
      </c>
      <c r="J48" s="115">
        <v>-12</v>
      </c>
      <c r="K48" s="116">
        <v>-0.16422608457643356</v>
      </c>
    </row>
    <row r="49" spans="1:11" ht="14.1" customHeight="1" x14ac:dyDescent="0.2">
      <c r="A49" s="306">
        <v>63</v>
      </c>
      <c r="B49" s="307" t="s">
        <v>271</v>
      </c>
      <c r="C49" s="308"/>
      <c r="D49" s="113">
        <v>2.2825411006297571</v>
      </c>
      <c r="E49" s="115">
        <v>2606</v>
      </c>
      <c r="F49" s="114">
        <v>2608</v>
      </c>
      <c r="G49" s="114">
        <v>2612</v>
      </c>
      <c r="H49" s="114">
        <v>2454</v>
      </c>
      <c r="I49" s="140">
        <v>2439</v>
      </c>
      <c r="J49" s="115">
        <v>167</v>
      </c>
      <c r="K49" s="116">
        <v>6.8470684706847065</v>
      </c>
    </row>
    <row r="50" spans="1:11" ht="14.1" customHeight="1" x14ac:dyDescent="0.2">
      <c r="A50" s="306" t="s">
        <v>272</v>
      </c>
      <c r="B50" s="307" t="s">
        <v>273</v>
      </c>
      <c r="C50" s="308"/>
      <c r="D50" s="113">
        <v>0.24437028667525029</v>
      </c>
      <c r="E50" s="115">
        <v>279</v>
      </c>
      <c r="F50" s="114">
        <v>281</v>
      </c>
      <c r="G50" s="114">
        <v>277</v>
      </c>
      <c r="H50" s="114">
        <v>254</v>
      </c>
      <c r="I50" s="140">
        <v>251</v>
      </c>
      <c r="J50" s="115">
        <v>28</v>
      </c>
      <c r="K50" s="116">
        <v>11.155378486055778</v>
      </c>
    </row>
    <row r="51" spans="1:11" ht="14.1" customHeight="1" x14ac:dyDescent="0.2">
      <c r="A51" s="306" t="s">
        <v>274</v>
      </c>
      <c r="B51" s="307" t="s">
        <v>275</v>
      </c>
      <c r="C51" s="308"/>
      <c r="D51" s="113">
        <v>1.8577397062301284</v>
      </c>
      <c r="E51" s="115">
        <v>2121</v>
      </c>
      <c r="F51" s="114">
        <v>2120</v>
      </c>
      <c r="G51" s="114">
        <v>2122</v>
      </c>
      <c r="H51" s="114">
        <v>1999</v>
      </c>
      <c r="I51" s="140">
        <v>1997</v>
      </c>
      <c r="J51" s="115">
        <v>124</v>
      </c>
      <c r="K51" s="116">
        <v>6.2093139709564342</v>
      </c>
    </row>
    <row r="52" spans="1:11" ht="14.1" customHeight="1" x14ac:dyDescent="0.2">
      <c r="A52" s="306">
        <v>71</v>
      </c>
      <c r="B52" s="307" t="s">
        <v>276</v>
      </c>
      <c r="C52" s="308"/>
      <c r="D52" s="113">
        <v>9.3456306767918296</v>
      </c>
      <c r="E52" s="115">
        <v>10670</v>
      </c>
      <c r="F52" s="114">
        <v>10776</v>
      </c>
      <c r="G52" s="114">
        <v>10741</v>
      </c>
      <c r="H52" s="114">
        <v>10535</v>
      </c>
      <c r="I52" s="140">
        <v>10556</v>
      </c>
      <c r="J52" s="115">
        <v>114</v>
      </c>
      <c r="K52" s="116">
        <v>1.0799545282303904</v>
      </c>
    </row>
    <row r="53" spans="1:11" ht="14.1" customHeight="1" x14ac:dyDescent="0.2">
      <c r="A53" s="306" t="s">
        <v>277</v>
      </c>
      <c r="B53" s="307" t="s">
        <v>278</v>
      </c>
      <c r="C53" s="308"/>
      <c r="D53" s="113">
        <v>3.3984111551970289</v>
      </c>
      <c r="E53" s="115">
        <v>3880</v>
      </c>
      <c r="F53" s="114">
        <v>3880</v>
      </c>
      <c r="G53" s="114">
        <v>3829</v>
      </c>
      <c r="H53" s="114">
        <v>3717</v>
      </c>
      <c r="I53" s="140">
        <v>3733</v>
      </c>
      <c r="J53" s="115">
        <v>147</v>
      </c>
      <c r="K53" s="116">
        <v>3.937851593892312</v>
      </c>
    </row>
    <row r="54" spans="1:11" ht="14.1" customHeight="1" x14ac:dyDescent="0.2">
      <c r="A54" s="306" t="s">
        <v>279</v>
      </c>
      <c r="B54" s="307" t="s">
        <v>280</v>
      </c>
      <c r="C54" s="308"/>
      <c r="D54" s="113">
        <v>4.8628811169211099</v>
      </c>
      <c r="E54" s="115">
        <v>5552</v>
      </c>
      <c r="F54" s="114">
        <v>5655</v>
      </c>
      <c r="G54" s="114">
        <v>5662</v>
      </c>
      <c r="H54" s="114">
        <v>5638</v>
      </c>
      <c r="I54" s="140">
        <v>5653</v>
      </c>
      <c r="J54" s="115">
        <v>-101</v>
      </c>
      <c r="K54" s="116">
        <v>-1.7866619494073943</v>
      </c>
    </row>
    <row r="55" spans="1:11" ht="14.1" customHeight="1" x14ac:dyDescent="0.2">
      <c r="A55" s="306">
        <v>72</v>
      </c>
      <c r="B55" s="307" t="s">
        <v>281</v>
      </c>
      <c r="C55" s="308"/>
      <c r="D55" s="113">
        <v>2.1380210386175125</v>
      </c>
      <c r="E55" s="115">
        <v>2441</v>
      </c>
      <c r="F55" s="114">
        <v>2453</v>
      </c>
      <c r="G55" s="114">
        <v>2470</v>
      </c>
      <c r="H55" s="114">
        <v>2491</v>
      </c>
      <c r="I55" s="140">
        <v>2506</v>
      </c>
      <c r="J55" s="115">
        <v>-65</v>
      </c>
      <c r="K55" s="116">
        <v>-2.5937749401436552</v>
      </c>
    </row>
    <row r="56" spans="1:11" ht="14.1" customHeight="1" x14ac:dyDescent="0.2">
      <c r="A56" s="306" t="s">
        <v>282</v>
      </c>
      <c r="B56" s="307" t="s">
        <v>283</v>
      </c>
      <c r="C56" s="308"/>
      <c r="D56" s="113">
        <v>0.65165409780066741</v>
      </c>
      <c r="E56" s="115">
        <v>744</v>
      </c>
      <c r="F56" s="114">
        <v>738</v>
      </c>
      <c r="G56" s="114">
        <v>753</v>
      </c>
      <c r="H56" s="114">
        <v>782</v>
      </c>
      <c r="I56" s="140">
        <v>785</v>
      </c>
      <c r="J56" s="115">
        <v>-41</v>
      </c>
      <c r="K56" s="116">
        <v>-5.2229299363057322</v>
      </c>
    </row>
    <row r="57" spans="1:11" ht="14.1" customHeight="1" x14ac:dyDescent="0.2">
      <c r="A57" s="306" t="s">
        <v>284</v>
      </c>
      <c r="B57" s="307" t="s">
        <v>285</v>
      </c>
      <c r="C57" s="308"/>
      <c r="D57" s="113">
        <v>1.1544087377705372</v>
      </c>
      <c r="E57" s="115">
        <v>1318</v>
      </c>
      <c r="F57" s="114">
        <v>1338</v>
      </c>
      <c r="G57" s="114">
        <v>1333</v>
      </c>
      <c r="H57" s="114">
        <v>1328</v>
      </c>
      <c r="I57" s="140">
        <v>1339</v>
      </c>
      <c r="J57" s="115">
        <v>-21</v>
      </c>
      <c r="K57" s="116">
        <v>-1.568334578043316</v>
      </c>
    </row>
    <row r="58" spans="1:11" ht="14.1" customHeight="1" x14ac:dyDescent="0.2">
      <c r="A58" s="306">
        <v>73</v>
      </c>
      <c r="B58" s="307" t="s">
        <v>286</v>
      </c>
      <c r="C58" s="308"/>
      <c r="D58" s="113">
        <v>2.5409254539243764</v>
      </c>
      <c r="E58" s="115">
        <v>2901</v>
      </c>
      <c r="F58" s="114">
        <v>2913</v>
      </c>
      <c r="G58" s="114">
        <v>2907</v>
      </c>
      <c r="H58" s="114">
        <v>2856</v>
      </c>
      <c r="I58" s="140">
        <v>2855</v>
      </c>
      <c r="J58" s="115">
        <v>46</v>
      </c>
      <c r="K58" s="116">
        <v>1.6112084063047285</v>
      </c>
    </row>
    <row r="59" spans="1:11" ht="14.1" customHeight="1" x14ac:dyDescent="0.2">
      <c r="A59" s="306" t="s">
        <v>287</v>
      </c>
      <c r="B59" s="307" t="s">
        <v>288</v>
      </c>
      <c r="C59" s="308"/>
      <c r="D59" s="113">
        <v>2.2247330758248594</v>
      </c>
      <c r="E59" s="115">
        <v>2540</v>
      </c>
      <c r="F59" s="114">
        <v>2558</v>
      </c>
      <c r="G59" s="114">
        <v>2546</v>
      </c>
      <c r="H59" s="114">
        <v>2498</v>
      </c>
      <c r="I59" s="140">
        <v>2486</v>
      </c>
      <c r="J59" s="115">
        <v>54</v>
      </c>
      <c r="K59" s="116">
        <v>2.1721641190667738</v>
      </c>
    </row>
    <row r="60" spans="1:11" ht="14.1" customHeight="1" x14ac:dyDescent="0.2">
      <c r="A60" s="306">
        <v>81</v>
      </c>
      <c r="B60" s="307" t="s">
        <v>289</v>
      </c>
      <c r="C60" s="308"/>
      <c r="D60" s="113">
        <v>7.8119662611346135</v>
      </c>
      <c r="E60" s="115">
        <v>8919</v>
      </c>
      <c r="F60" s="114">
        <v>8924</v>
      </c>
      <c r="G60" s="114">
        <v>8905</v>
      </c>
      <c r="H60" s="114">
        <v>8778</v>
      </c>
      <c r="I60" s="140">
        <v>8792</v>
      </c>
      <c r="J60" s="115">
        <v>127</v>
      </c>
      <c r="K60" s="116">
        <v>1.4444949954504094</v>
      </c>
    </row>
    <row r="61" spans="1:11" ht="14.1" customHeight="1" x14ac:dyDescent="0.2">
      <c r="A61" s="306" t="s">
        <v>290</v>
      </c>
      <c r="B61" s="307" t="s">
        <v>291</v>
      </c>
      <c r="C61" s="308"/>
      <c r="D61" s="113">
        <v>1.5941000779532455</v>
      </c>
      <c r="E61" s="115">
        <v>1820</v>
      </c>
      <c r="F61" s="114">
        <v>1821</v>
      </c>
      <c r="G61" s="114">
        <v>1814</v>
      </c>
      <c r="H61" s="114">
        <v>1806</v>
      </c>
      <c r="I61" s="140">
        <v>1819</v>
      </c>
      <c r="J61" s="115">
        <v>1</v>
      </c>
      <c r="K61" s="116">
        <v>5.4975261132490377E-2</v>
      </c>
    </row>
    <row r="62" spans="1:11" ht="14.1" customHeight="1" x14ac:dyDescent="0.2">
      <c r="A62" s="306" t="s">
        <v>292</v>
      </c>
      <c r="B62" s="307" t="s">
        <v>293</v>
      </c>
      <c r="C62" s="308"/>
      <c r="D62" s="113">
        <v>3.6261397377617786</v>
      </c>
      <c r="E62" s="115">
        <v>4140</v>
      </c>
      <c r="F62" s="114">
        <v>4184</v>
      </c>
      <c r="G62" s="114">
        <v>4190</v>
      </c>
      <c r="H62" s="114">
        <v>4104</v>
      </c>
      <c r="I62" s="140">
        <v>4118</v>
      </c>
      <c r="J62" s="115">
        <v>22</v>
      </c>
      <c r="K62" s="116">
        <v>0.53423992229237494</v>
      </c>
    </row>
    <row r="63" spans="1:11" ht="14.1" customHeight="1" x14ac:dyDescent="0.2">
      <c r="A63" s="306"/>
      <c r="B63" s="307" t="s">
        <v>294</v>
      </c>
      <c r="C63" s="308"/>
      <c r="D63" s="113">
        <v>3.0927293270620386</v>
      </c>
      <c r="E63" s="115">
        <v>3531</v>
      </c>
      <c r="F63" s="114">
        <v>3563</v>
      </c>
      <c r="G63" s="114">
        <v>3567</v>
      </c>
      <c r="H63" s="114">
        <v>3507</v>
      </c>
      <c r="I63" s="140">
        <v>3521</v>
      </c>
      <c r="J63" s="115">
        <v>10</v>
      </c>
      <c r="K63" s="116">
        <v>0.28401022436807727</v>
      </c>
    </row>
    <row r="64" spans="1:11" ht="14.1" customHeight="1" x14ac:dyDescent="0.2">
      <c r="A64" s="306" t="s">
        <v>295</v>
      </c>
      <c r="B64" s="307" t="s">
        <v>296</v>
      </c>
      <c r="C64" s="308"/>
      <c r="D64" s="113">
        <v>0.63238475619903478</v>
      </c>
      <c r="E64" s="115">
        <v>722</v>
      </c>
      <c r="F64" s="114">
        <v>711</v>
      </c>
      <c r="G64" s="114">
        <v>707</v>
      </c>
      <c r="H64" s="114">
        <v>706</v>
      </c>
      <c r="I64" s="140">
        <v>701</v>
      </c>
      <c r="J64" s="115">
        <v>21</v>
      </c>
      <c r="K64" s="116">
        <v>2.9957203994293864</v>
      </c>
    </row>
    <row r="65" spans="1:11" ht="14.1" customHeight="1" x14ac:dyDescent="0.2">
      <c r="A65" s="306" t="s">
        <v>297</v>
      </c>
      <c r="B65" s="307" t="s">
        <v>298</v>
      </c>
      <c r="C65" s="308"/>
      <c r="D65" s="113">
        <v>1.1438981878060104</v>
      </c>
      <c r="E65" s="115">
        <v>1306</v>
      </c>
      <c r="F65" s="114">
        <v>1292</v>
      </c>
      <c r="G65" s="114">
        <v>1277</v>
      </c>
      <c r="H65" s="114">
        <v>1255</v>
      </c>
      <c r="I65" s="140">
        <v>1258</v>
      </c>
      <c r="J65" s="115">
        <v>48</v>
      </c>
      <c r="K65" s="116">
        <v>3.8155802861685215</v>
      </c>
    </row>
    <row r="66" spans="1:11" ht="14.1" customHeight="1" x14ac:dyDescent="0.2">
      <c r="A66" s="306">
        <v>82</v>
      </c>
      <c r="B66" s="307" t="s">
        <v>299</v>
      </c>
      <c r="C66" s="308"/>
      <c r="D66" s="113">
        <v>3.8091984829772882</v>
      </c>
      <c r="E66" s="115">
        <v>4349</v>
      </c>
      <c r="F66" s="114">
        <v>4346</v>
      </c>
      <c r="G66" s="114">
        <v>4380</v>
      </c>
      <c r="H66" s="114">
        <v>4302</v>
      </c>
      <c r="I66" s="140">
        <v>4305</v>
      </c>
      <c r="J66" s="115">
        <v>44</v>
      </c>
      <c r="K66" s="116">
        <v>1.0220673635307782</v>
      </c>
    </row>
    <row r="67" spans="1:11" ht="14.1" customHeight="1" x14ac:dyDescent="0.2">
      <c r="A67" s="306" t="s">
        <v>300</v>
      </c>
      <c r="B67" s="307" t="s">
        <v>301</v>
      </c>
      <c r="C67" s="308"/>
      <c r="D67" s="113">
        <v>2.6136234245123542</v>
      </c>
      <c r="E67" s="115">
        <v>2984</v>
      </c>
      <c r="F67" s="114">
        <v>2979</v>
      </c>
      <c r="G67" s="114">
        <v>3006</v>
      </c>
      <c r="H67" s="114">
        <v>2949</v>
      </c>
      <c r="I67" s="140">
        <v>2935</v>
      </c>
      <c r="J67" s="115">
        <v>49</v>
      </c>
      <c r="K67" s="116">
        <v>1.6695059625212947</v>
      </c>
    </row>
    <row r="68" spans="1:11" ht="14.1" customHeight="1" x14ac:dyDescent="0.2">
      <c r="A68" s="306" t="s">
        <v>302</v>
      </c>
      <c r="B68" s="307" t="s">
        <v>303</v>
      </c>
      <c r="C68" s="308"/>
      <c r="D68" s="113">
        <v>0.72697970587977678</v>
      </c>
      <c r="E68" s="115">
        <v>830</v>
      </c>
      <c r="F68" s="114">
        <v>842</v>
      </c>
      <c r="G68" s="114">
        <v>847</v>
      </c>
      <c r="H68" s="114">
        <v>841</v>
      </c>
      <c r="I68" s="140">
        <v>847</v>
      </c>
      <c r="J68" s="115">
        <v>-17</v>
      </c>
      <c r="K68" s="116">
        <v>-2.0070838252656436</v>
      </c>
    </row>
    <row r="69" spans="1:11" ht="14.1" customHeight="1" x14ac:dyDescent="0.2">
      <c r="A69" s="306">
        <v>83</v>
      </c>
      <c r="B69" s="307" t="s">
        <v>304</v>
      </c>
      <c r="C69" s="308"/>
      <c r="D69" s="113">
        <v>5.789561272126897</v>
      </c>
      <c r="E69" s="115">
        <v>6610</v>
      </c>
      <c r="F69" s="114">
        <v>6609</v>
      </c>
      <c r="G69" s="114">
        <v>6547</v>
      </c>
      <c r="H69" s="114">
        <v>6408</v>
      </c>
      <c r="I69" s="140">
        <v>6373</v>
      </c>
      <c r="J69" s="115">
        <v>237</v>
      </c>
      <c r="K69" s="116">
        <v>3.7188137454887809</v>
      </c>
    </row>
    <row r="70" spans="1:11" ht="14.1" customHeight="1" x14ac:dyDescent="0.2">
      <c r="A70" s="306" t="s">
        <v>305</v>
      </c>
      <c r="B70" s="307" t="s">
        <v>306</v>
      </c>
      <c r="C70" s="308"/>
      <c r="D70" s="113">
        <v>5.0284222788624078</v>
      </c>
      <c r="E70" s="115">
        <v>5741</v>
      </c>
      <c r="F70" s="114">
        <v>5740</v>
      </c>
      <c r="G70" s="114">
        <v>5672</v>
      </c>
      <c r="H70" s="114">
        <v>5551</v>
      </c>
      <c r="I70" s="140">
        <v>5542</v>
      </c>
      <c r="J70" s="115">
        <v>199</v>
      </c>
      <c r="K70" s="116">
        <v>3.5907614579574161</v>
      </c>
    </row>
    <row r="71" spans="1:11" ht="14.1" customHeight="1" x14ac:dyDescent="0.2">
      <c r="A71" s="306"/>
      <c r="B71" s="307" t="s">
        <v>307</v>
      </c>
      <c r="C71" s="308"/>
      <c r="D71" s="113">
        <v>3.0130243231643763</v>
      </c>
      <c r="E71" s="115">
        <v>3440</v>
      </c>
      <c r="F71" s="114">
        <v>3427</v>
      </c>
      <c r="G71" s="114">
        <v>3416</v>
      </c>
      <c r="H71" s="114">
        <v>3318</v>
      </c>
      <c r="I71" s="140">
        <v>3319</v>
      </c>
      <c r="J71" s="115">
        <v>121</v>
      </c>
      <c r="K71" s="116">
        <v>3.6456764085567941</v>
      </c>
    </row>
    <row r="72" spans="1:11" ht="14.1" customHeight="1" x14ac:dyDescent="0.2">
      <c r="A72" s="306">
        <v>84</v>
      </c>
      <c r="B72" s="307" t="s">
        <v>308</v>
      </c>
      <c r="C72" s="308"/>
      <c r="D72" s="113">
        <v>2.7747851906350998</v>
      </c>
      <c r="E72" s="115">
        <v>3168</v>
      </c>
      <c r="F72" s="114">
        <v>3212</v>
      </c>
      <c r="G72" s="114">
        <v>3240</v>
      </c>
      <c r="H72" s="114">
        <v>3264</v>
      </c>
      <c r="I72" s="140">
        <v>3330</v>
      </c>
      <c r="J72" s="115">
        <v>-162</v>
      </c>
      <c r="K72" s="116">
        <v>-4.8648648648648649</v>
      </c>
    </row>
    <row r="73" spans="1:11" ht="14.1" customHeight="1" x14ac:dyDescent="0.2">
      <c r="A73" s="306" t="s">
        <v>309</v>
      </c>
      <c r="B73" s="307" t="s">
        <v>310</v>
      </c>
      <c r="C73" s="308"/>
      <c r="D73" s="113">
        <v>1.8778849269954716</v>
      </c>
      <c r="E73" s="115">
        <v>2144</v>
      </c>
      <c r="F73" s="114">
        <v>2169</v>
      </c>
      <c r="G73" s="114">
        <v>2193</v>
      </c>
      <c r="H73" s="114">
        <v>2222</v>
      </c>
      <c r="I73" s="140">
        <v>2281</v>
      </c>
      <c r="J73" s="115">
        <v>-137</v>
      </c>
      <c r="K73" s="116">
        <v>-6.0061376589215261</v>
      </c>
    </row>
    <row r="74" spans="1:11" ht="14.1" customHeight="1" x14ac:dyDescent="0.2">
      <c r="A74" s="306" t="s">
        <v>311</v>
      </c>
      <c r="B74" s="307" t="s">
        <v>312</v>
      </c>
      <c r="C74" s="308"/>
      <c r="D74" s="113">
        <v>0.44144309851012953</v>
      </c>
      <c r="E74" s="115">
        <v>504</v>
      </c>
      <c r="F74" s="114">
        <v>512</v>
      </c>
      <c r="G74" s="114">
        <v>524</v>
      </c>
      <c r="H74" s="114">
        <v>524</v>
      </c>
      <c r="I74" s="140">
        <v>522</v>
      </c>
      <c r="J74" s="115">
        <v>-18</v>
      </c>
      <c r="K74" s="116">
        <v>-3.4482758620689653</v>
      </c>
    </row>
    <row r="75" spans="1:11" ht="14.1" customHeight="1" x14ac:dyDescent="0.2">
      <c r="A75" s="306" t="s">
        <v>313</v>
      </c>
      <c r="B75" s="307" t="s">
        <v>314</v>
      </c>
      <c r="C75" s="308"/>
      <c r="D75" s="113">
        <v>6.3063299787161367E-2</v>
      </c>
      <c r="E75" s="115">
        <v>72</v>
      </c>
      <c r="F75" s="114">
        <v>75</v>
      </c>
      <c r="G75" s="114">
        <v>73</v>
      </c>
      <c r="H75" s="114">
        <v>75</v>
      </c>
      <c r="I75" s="140">
        <v>74</v>
      </c>
      <c r="J75" s="115">
        <v>-2</v>
      </c>
      <c r="K75" s="116">
        <v>-2.7027027027027026</v>
      </c>
    </row>
    <row r="76" spans="1:11" ht="14.1" customHeight="1" x14ac:dyDescent="0.2">
      <c r="A76" s="306">
        <v>91</v>
      </c>
      <c r="B76" s="307" t="s">
        <v>315</v>
      </c>
      <c r="C76" s="308"/>
      <c r="D76" s="113">
        <v>0.15678237030419284</v>
      </c>
      <c r="E76" s="115">
        <v>179</v>
      </c>
      <c r="F76" s="114">
        <v>176</v>
      </c>
      <c r="G76" s="114">
        <v>175</v>
      </c>
      <c r="H76" s="114">
        <v>173</v>
      </c>
      <c r="I76" s="140">
        <v>172</v>
      </c>
      <c r="J76" s="115">
        <v>7</v>
      </c>
      <c r="K76" s="116">
        <v>4.0697674418604652</v>
      </c>
    </row>
    <row r="77" spans="1:11" ht="14.1" customHeight="1" x14ac:dyDescent="0.2">
      <c r="A77" s="306">
        <v>92</v>
      </c>
      <c r="B77" s="307" t="s">
        <v>316</v>
      </c>
      <c r="C77" s="308"/>
      <c r="D77" s="113">
        <v>1.0624414255809269</v>
      </c>
      <c r="E77" s="115">
        <v>1213</v>
      </c>
      <c r="F77" s="114">
        <v>1208</v>
      </c>
      <c r="G77" s="114">
        <v>1223</v>
      </c>
      <c r="H77" s="114">
        <v>1229</v>
      </c>
      <c r="I77" s="140">
        <v>1234</v>
      </c>
      <c r="J77" s="115">
        <v>-21</v>
      </c>
      <c r="K77" s="116">
        <v>-1.7017828200972447</v>
      </c>
    </row>
    <row r="78" spans="1:11" ht="14.1" customHeight="1" x14ac:dyDescent="0.2">
      <c r="A78" s="306">
        <v>93</v>
      </c>
      <c r="B78" s="307" t="s">
        <v>317</v>
      </c>
      <c r="C78" s="308"/>
      <c r="D78" s="113">
        <v>0.12437484124690158</v>
      </c>
      <c r="E78" s="115">
        <v>142</v>
      </c>
      <c r="F78" s="114">
        <v>145</v>
      </c>
      <c r="G78" s="114">
        <v>142</v>
      </c>
      <c r="H78" s="114">
        <v>136</v>
      </c>
      <c r="I78" s="140">
        <v>137</v>
      </c>
      <c r="J78" s="115">
        <v>5</v>
      </c>
      <c r="K78" s="116">
        <v>3.6496350364963503</v>
      </c>
    </row>
    <row r="79" spans="1:11" ht="14.1" customHeight="1" x14ac:dyDescent="0.2">
      <c r="A79" s="306">
        <v>94</v>
      </c>
      <c r="B79" s="307" t="s">
        <v>318</v>
      </c>
      <c r="C79" s="308"/>
      <c r="D79" s="113">
        <v>0.24612204500267143</v>
      </c>
      <c r="E79" s="115">
        <v>281</v>
      </c>
      <c r="F79" s="114">
        <v>287</v>
      </c>
      <c r="G79" s="114">
        <v>287</v>
      </c>
      <c r="H79" s="114">
        <v>297</v>
      </c>
      <c r="I79" s="140">
        <v>286</v>
      </c>
      <c r="J79" s="115">
        <v>-5</v>
      </c>
      <c r="K79" s="116">
        <v>-1.7482517482517483</v>
      </c>
    </row>
    <row r="80" spans="1:11" ht="14.1" customHeight="1" x14ac:dyDescent="0.2">
      <c r="A80" s="306" t="s">
        <v>319</v>
      </c>
      <c r="B80" s="307" t="s">
        <v>320</v>
      </c>
      <c r="C80" s="308"/>
      <c r="D80" s="113">
        <v>4.1166320694396998E-2</v>
      </c>
      <c r="E80" s="115">
        <v>47</v>
      </c>
      <c r="F80" s="114">
        <v>38</v>
      </c>
      <c r="G80" s="114">
        <v>38</v>
      </c>
      <c r="H80" s="114">
        <v>37</v>
      </c>
      <c r="I80" s="140">
        <v>34</v>
      </c>
      <c r="J80" s="115">
        <v>13</v>
      </c>
      <c r="K80" s="116">
        <v>38.235294117647058</v>
      </c>
    </row>
    <row r="81" spans="1:11" ht="14.1" customHeight="1" x14ac:dyDescent="0.2">
      <c r="A81" s="310" t="s">
        <v>321</v>
      </c>
      <c r="B81" s="311" t="s">
        <v>224</v>
      </c>
      <c r="C81" s="312"/>
      <c r="D81" s="125">
        <v>0.66128876860148378</v>
      </c>
      <c r="E81" s="143">
        <v>755</v>
      </c>
      <c r="F81" s="144">
        <v>767</v>
      </c>
      <c r="G81" s="144">
        <v>766</v>
      </c>
      <c r="H81" s="144">
        <v>747</v>
      </c>
      <c r="I81" s="145">
        <v>754</v>
      </c>
      <c r="J81" s="143">
        <v>1</v>
      </c>
      <c r="K81" s="146">
        <v>0.13262599469496023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14773</v>
      </c>
      <c r="E12" s="114">
        <v>15222</v>
      </c>
      <c r="F12" s="114">
        <v>15302</v>
      </c>
      <c r="G12" s="114">
        <v>15414</v>
      </c>
      <c r="H12" s="140">
        <v>15176</v>
      </c>
      <c r="I12" s="115">
        <v>-403</v>
      </c>
      <c r="J12" s="116">
        <v>-2.6555086979441223</v>
      </c>
      <c r="K12"/>
      <c r="L12"/>
      <c r="M12"/>
      <c r="N12"/>
      <c r="O12"/>
      <c r="P12"/>
    </row>
    <row r="13" spans="1:16" s="110" customFormat="1" ht="14.45" customHeight="1" x14ac:dyDescent="0.2">
      <c r="A13" s="120" t="s">
        <v>105</v>
      </c>
      <c r="B13" s="119" t="s">
        <v>106</v>
      </c>
      <c r="C13" s="113">
        <v>43.47119745481622</v>
      </c>
      <c r="D13" s="115">
        <v>6422</v>
      </c>
      <c r="E13" s="114">
        <v>6484</v>
      </c>
      <c r="F13" s="114">
        <v>6497</v>
      </c>
      <c r="G13" s="114">
        <v>6520</v>
      </c>
      <c r="H13" s="140">
        <v>6444</v>
      </c>
      <c r="I13" s="115">
        <v>-22</v>
      </c>
      <c r="J13" s="116">
        <v>-0.34140285536933579</v>
      </c>
      <c r="K13"/>
      <c r="L13"/>
      <c r="M13"/>
      <c r="N13"/>
      <c r="O13"/>
      <c r="P13"/>
    </row>
    <row r="14" spans="1:16" s="110" customFormat="1" ht="14.45" customHeight="1" x14ac:dyDescent="0.2">
      <c r="A14" s="120"/>
      <c r="B14" s="119" t="s">
        <v>107</v>
      </c>
      <c r="C14" s="113">
        <v>56.52880254518378</v>
      </c>
      <c r="D14" s="115">
        <v>8351</v>
      </c>
      <c r="E14" s="114">
        <v>8738</v>
      </c>
      <c r="F14" s="114">
        <v>8805</v>
      </c>
      <c r="G14" s="114">
        <v>8894</v>
      </c>
      <c r="H14" s="140">
        <v>8732</v>
      </c>
      <c r="I14" s="115">
        <v>-381</v>
      </c>
      <c r="J14" s="116">
        <v>-4.3632615666513974</v>
      </c>
      <c r="K14"/>
      <c r="L14"/>
      <c r="M14"/>
      <c r="N14"/>
      <c r="O14"/>
      <c r="P14"/>
    </row>
    <row r="15" spans="1:16" s="110" customFormat="1" ht="14.45" customHeight="1" x14ac:dyDescent="0.2">
      <c r="A15" s="118" t="s">
        <v>105</v>
      </c>
      <c r="B15" s="121" t="s">
        <v>108</v>
      </c>
      <c r="C15" s="113">
        <v>10.864414810803494</v>
      </c>
      <c r="D15" s="115">
        <v>1605</v>
      </c>
      <c r="E15" s="114">
        <v>1642</v>
      </c>
      <c r="F15" s="114">
        <v>1642</v>
      </c>
      <c r="G15" s="114">
        <v>1692</v>
      </c>
      <c r="H15" s="140">
        <v>1503</v>
      </c>
      <c r="I15" s="115">
        <v>102</v>
      </c>
      <c r="J15" s="116">
        <v>6.7864271457085827</v>
      </c>
      <c r="K15"/>
      <c r="L15"/>
      <c r="M15"/>
      <c r="N15"/>
      <c r="O15"/>
      <c r="P15"/>
    </row>
    <row r="16" spans="1:16" s="110" customFormat="1" ht="14.45" customHeight="1" x14ac:dyDescent="0.2">
      <c r="A16" s="118"/>
      <c r="B16" s="121" t="s">
        <v>109</v>
      </c>
      <c r="C16" s="113">
        <v>35.855953428552091</v>
      </c>
      <c r="D16" s="115">
        <v>5297</v>
      </c>
      <c r="E16" s="114">
        <v>5500</v>
      </c>
      <c r="F16" s="114">
        <v>5541</v>
      </c>
      <c r="G16" s="114">
        <v>5656</v>
      </c>
      <c r="H16" s="140">
        <v>5682</v>
      </c>
      <c r="I16" s="115">
        <v>-385</v>
      </c>
      <c r="J16" s="116">
        <v>-6.7757831749384021</v>
      </c>
      <c r="K16"/>
      <c r="L16"/>
      <c r="M16"/>
      <c r="N16"/>
      <c r="O16"/>
      <c r="P16"/>
    </row>
    <row r="17" spans="1:16" s="110" customFormat="1" ht="14.45" customHeight="1" x14ac:dyDescent="0.2">
      <c r="A17" s="118"/>
      <c r="B17" s="121" t="s">
        <v>110</v>
      </c>
      <c r="C17" s="113">
        <v>25.005076829350841</v>
      </c>
      <c r="D17" s="115">
        <v>3694</v>
      </c>
      <c r="E17" s="114">
        <v>3787</v>
      </c>
      <c r="F17" s="114">
        <v>3839</v>
      </c>
      <c r="G17" s="114">
        <v>3884</v>
      </c>
      <c r="H17" s="140">
        <v>3939</v>
      </c>
      <c r="I17" s="115">
        <v>-245</v>
      </c>
      <c r="J17" s="116">
        <v>-6.2198527545062197</v>
      </c>
      <c r="K17"/>
      <c r="L17"/>
      <c r="M17"/>
      <c r="N17"/>
      <c r="O17"/>
      <c r="P17"/>
    </row>
    <row r="18" spans="1:16" s="110" customFormat="1" ht="14.45" customHeight="1" x14ac:dyDescent="0.2">
      <c r="A18" s="120"/>
      <c r="B18" s="121" t="s">
        <v>111</v>
      </c>
      <c r="C18" s="113">
        <v>28.274554931293576</v>
      </c>
      <c r="D18" s="115">
        <v>4177</v>
      </c>
      <c r="E18" s="114">
        <v>4293</v>
      </c>
      <c r="F18" s="114">
        <v>4280</v>
      </c>
      <c r="G18" s="114">
        <v>4182</v>
      </c>
      <c r="H18" s="140">
        <v>4052</v>
      </c>
      <c r="I18" s="115">
        <v>125</v>
      </c>
      <c r="J18" s="116">
        <v>3.0848963474827245</v>
      </c>
      <c r="K18"/>
      <c r="L18"/>
      <c r="M18"/>
      <c r="N18"/>
      <c r="O18"/>
      <c r="P18"/>
    </row>
    <row r="19" spans="1:16" s="110" customFormat="1" ht="14.45" customHeight="1" x14ac:dyDescent="0.2">
      <c r="A19" s="120"/>
      <c r="B19" s="121" t="s">
        <v>112</v>
      </c>
      <c r="C19" s="113">
        <v>3.1544033033236309</v>
      </c>
      <c r="D19" s="115">
        <v>466</v>
      </c>
      <c r="E19" s="114">
        <v>492</v>
      </c>
      <c r="F19" s="114">
        <v>520</v>
      </c>
      <c r="G19" s="114">
        <v>458</v>
      </c>
      <c r="H19" s="140">
        <v>451</v>
      </c>
      <c r="I19" s="115">
        <v>15</v>
      </c>
      <c r="J19" s="116">
        <v>3.3259423503325944</v>
      </c>
      <c r="K19"/>
      <c r="L19"/>
      <c r="M19"/>
      <c r="N19"/>
      <c r="O19"/>
      <c r="P19"/>
    </row>
    <row r="20" spans="1:16" s="110" customFormat="1" ht="14.45" customHeight="1" x14ac:dyDescent="0.2">
      <c r="A20" s="120" t="s">
        <v>113</v>
      </c>
      <c r="B20" s="119" t="s">
        <v>116</v>
      </c>
      <c r="C20" s="113">
        <v>97.793271508833683</v>
      </c>
      <c r="D20" s="115">
        <v>14447</v>
      </c>
      <c r="E20" s="114">
        <v>14898</v>
      </c>
      <c r="F20" s="114">
        <v>14979</v>
      </c>
      <c r="G20" s="114">
        <v>15091</v>
      </c>
      <c r="H20" s="140">
        <v>14876</v>
      </c>
      <c r="I20" s="115">
        <v>-429</v>
      </c>
      <c r="J20" s="116">
        <v>-2.883839741866093</v>
      </c>
      <c r="K20"/>
      <c r="L20"/>
      <c r="M20"/>
      <c r="N20"/>
      <c r="O20"/>
      <c r="P20"/>
    </row>
    <row r="21" spans="1:16" s="110" customFormat="1" ht="14.45" customHeight="1" x14ac:dyDescent="0.2">
      <c r="A21" s="123"/>
      <c r="B21" s="124" t="s">
        <v>117</v>
      </c>
      <c r="C21" s="125">
        <v>2.1525756447573277</v>
      </c>
      <c r="D21" s="143">
        <v>318</v>
      </c>
      <c r="E21" s="144">
        <v>317</v>
      </c>
      <c r="F21" s="144">
        <v>316</v>
      </c>
      <c r="G21" s="144">
        <v>316</v>
      </c>
      <c r="H21" s="145">
        <v>293</v>
      </c>
      <c r="I21" s="143">
        <v>25</v>
      </c>
      <c r="J21" s="146">
        <v>8.5324232081911262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14946</v>
      </c>
      <c r="E56" s="114">
        <v>15461</v>
      </c>
      <c r="F56" s="114">
        <v>15516</v>
      </c>
      <c r="G56" s="114">
        <v>15675</v>
      </c>
      <c r="H56" s="140">
        <v>15370</v>
      </c>
      <c r="I56" s="115">
        <v>-424</v>
      </c>
      <c r="J56" s="116">
        <v>-2.7586206896551726</v>
      </c>
      <c r="K56"/>
      <c r="L56"/>
      <c r="M56"/>
      <c r="N56"/>
      <c r="O56"/>
      <c r="P56"/>
    </row>
    <row r="57" spans="1:16" s="110" customFormat="1" ht="14.45" customHeight="1" x14ac:dyDescent="0.2">
      <c r="A57" s="120" t="s">
        <v>105</v>
      </c>
      <c r="B57" s="119" t="s">
        <v>106</v>
      </c>
      <c r="C57" s="113">
        <v>44.212498327311657</v>
      </c>
      <c r="D57" s="115">
        <v>6608</v>
      </c>
      <c r="E57" s="114">
        <v>6711</v>
      </c>
      <c r="F57" s="114">
        <v>6728</v>
      </c>
      <c r="G57" s="114">
        <v>6772</v>
      </c>
      <c r="H57" s="140">
        <v>6668</v>
      </c>
      <c r="I57" s="115">
        <v>-60</v>
      </c>
      <c r="J57" s="116">
        <v>-0.89982003599280147</v>
      </c>
    </row>
    <row r="58" spans="1:16" s="110" customFormat="1" ht="14.45" customHeight="1" x14ac:dyDescent="0.2">
      <c r="A58" s="120"/>
      <c r="B58" s="119" t="s">
        <v>107</v>
      </c>
      <c r="C58" s="113">
        <v>55.787501672688343</v>
      </c>
      <c r="D58" s="115">
        <v>8338</v>
      </c>
      <c r="E58" s="114">
        <v>8750</v>
      </c>
      <c r="F58" s="114">
        <v>8788</v>
      </c>
      <c r="G58" s="114">
        <v>8903</v>
      </c>
      <c r="H58" s="140">
        <v>8702</v>
      </c>
      <c r="I58" s="115">
        <v>-364</v>
      </c>
      <c r="J58" s="116">
        <v>-4.1829464490921628</v>
      </c>
    </row>
    <row r="59" spans="1:16" s="110" customFormat="1" ht="14.45" customHeight="1" x14ac:dyDescent="0.2">
      <c r="A59" s="118" t="s">
        <v>105</v>
      </c>
      <c r="B59" s="121" t="s">
        <v>108</v>
      </c>
      <c r="C59" s="113">
        <v>10.604844105446274</v>
      </c>
      <c r="D59" s="115">
        <v>1585</v>
      </c>
      <c r="E59" s="114">
        <v>1601</v>
      </c>
      <c r="F59" s="114">
        <v>1635</v>
      </c>
      <c r="G59" s="114">
        <v>1733</v>
      </c>
      <c r="H59" s="140">
        <v>1522</v>
      </c>
      <c r="I59" s="115">
        <v>63</v>
      </c>
      <c r="J59" s="116">
        <v>4.1392904073587387</v>
      </c>
    </row>
    <row r="60" spans="1:16" s="110" customFormat="1" ht="14.45" customHeight="1" x14ac:dyDescent="0.2">
      <c r="A60" s="118"/>
      <c r="B60" s="121" t="s">
        <v>109</v>
      </c>
      <c r="C60" s="113">
        <v>35.795530576742941</v>
      </c>
      <c r="D60" s="115">
        <v>5350</v>
      </c>
      <c r="E60" s="114">
        <v>5610</v>
      </c>
      <c r="F60" s="114">
        <v>5605</v>
      </c>
      <c r="G60" s="114">
        <v>5706</v>
      </c>
      <c r="H60" s="140">
        <v>5719</v>
      </c>
      <c r="I60" s="115">
        <v>-369</v>
      </c>
      <c r="J60" s="116">
        <v>-6.4521769540129394</v>
      </c>
    </row>
    <row r="61" spans="1:16" s="110" customFormat="1" ht="14.45" customHeight="1" x14ac:dyDescent="0.2">
      <c r="A61" s="118"/>
      <c r="B61" s="121" t="s">
        <v>110</v>
      </c>
      <c r="C61" s="113">
        <v>25.003345376689417</v>
      </c>
      <c r="D61" s="115">
        <v>3737</v>
      </c>
      <c r="E61" s="114">
        <v>3849</v>
      </c>
      <c r="F61" s="114">
        <v>3896</v>
      </c>
      <c r="G61" s="114">
        <v>3949</v>
      </c>
      <c r="H61" s="140">
        <v>3985</v>
      </c>
      <c r="I61" s="115">
        <v>-248</v>
      </c>
      <c r="J61" s="116">
        <v>-6.2233375156838147</v>
      </c>
    </row>
    <row r="62" spans="1:16" s="110" customFormat="1" ht="14.45" customHeight="1" x14ac:dyDescent="0.2">
      <c r="A62" s="120"/>
      <c r="B62" s="121" t="s">
        <v>111</v>
      </c>
      <c r="C62" s="113">
        <v>28.58958918774254</v>
      </c>
      <c r="D62" s="115">
        <v>4273</v>
      </c>
      <c r="E62" s="114">
        <v>4400</v>
      </c>
      <c r="F62" s="114">
        <v>4379</v>
      </c>
      <c r="G62" s="114">
        <v>4287</v>
      </c>
      <c r="H62" s="140">
        <v>4144</v>
      </c>
      <c r="I62" s="115">
        <v>129</v>
      </c>
      <c r="J62" s="116">
        <v>3.1129343629343631</v>
      </c>
    </row>
    <row r="63" spans="1:16" s="110" customFormat="1" ht="14.45" customHeight="1" x14ac:dyDescent="0.2">
      <c r="A63" s="120"/>
      <c r="B63" s="121" t="s">
        <v>112</v>
      </c>
      <c r="C63" s="113">
        <v>3.1714171015656363</v>
      </c>
      <c r="D63" s="115">
        <v>474</v>
      </c>
      <c r="E63" s="114">
        <v>504</v>
      </c>
      <c r="F63" s="114">
        <v>522</v>
      </c>
      <c r="G63" s="114">
        <v>468</v>
      </c>
      <c r="H63" s="140">
        <v>457</v>
      </c>
      <c r="I63" s="115">
        <v>17</v>
      </c>
      <c r="J63" s="116">
        <v>3.7199124726477022</v>
      </c>
    </row>
    <row r="64" spans="1:16" s="110" customFormat="1" ht="14.45" customHeight="1" x14ac:dyDescent="0.2">
      <c r="A64" s="120" t="s">
        <v>113</v>
      </c>
      <c r="B64" s="119" t="s">
        <v>116</v>
      </c>
      <c r="C64" s="113">
        <v>98.367456175565366</v>
      </c>
      <c r="D64" s="115">
        <v>14702</v>
      </c>
      <c r="E64" s="114">
        <v>15213</v>
      </c>
      <c r="F64" s="114">
        <v>15259</v>
      </c>
      <c r="G64" s="114">
        <v>15422</v>
      </c>
      <c r="H64" s="140">
        <v>15123</v>
      </c>
      <c r="I64" s="115">
        <v>-421</v>
      </c>
      <c r="J64" s="116">
        <v>-2.7838391853468227</v>
      </c>
    </row>
    <row r="65" spans="1:10" s="110" customFormat="1" ht="14.45" customHeight="1" x14ac:dyDescent="0.2">
      <c r="A65" s="123"/>
      <c r="B65" s="124" t="s">
        <v>117</v>
      </c>
      <c r="C65" s="125">
        <v>1.5990900575404789</v>
      </c>
      <c r="D65" s="143">
        <v>239</v>
      </c>
      <c r="E65" s="144">
        <v>243</v>
      </c>
      <c r="F65" s="144">
        <v>251</v>
      </c>
      <c r="G65" s="144">
        <v>248</v>
      </c>
      <c r="H65" s="145">
        <v>241</v>
      </c>
      <c r="I65" s="143">
        <v>-2</v>
      </c>
      <c r="J65" s="146">
        <v>-0.82987551867219922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14773</v>
      </c>
      <c r="G11" s="114">
        <v>15222</v>
      </c>
      <c r="H11" s="114">
        <v>15302</v>
      </c>
      <c r="I11" s="114">
        <v>15414</v>
      </c>
      <c r="J11" s="140">
        <v>15176</v>
      </c>
      <c r="K11" s="114">
        <v>-403</v>
      </c>
      <c r="L11" s="116">
        <v>-2.6555086979441223</v>
      </c>
    </row>
    <row r="12" spans="1:17" s="110" customFormat="1" ht="24" customHeight="1" x14ac:dyDescent="0.2">
      <c r="A12" s="604" t="s">
        <v>185</v>
      </c>
      <c r="B12" s="605"/>
      <c r="C12" s="605"/>
      <c r="D12" s="606"/>
      <c r="E12" s="113">
        <v>43.47119745481622</v>
      </c>
      <c r="F12" s="115">
        <v>6422</v>
      </c>
      <c r="G12" s="114">
        <v>6484</v>
      </c>
      <c r="H12" s="114">
        <v>6497</v>
      </c>
      <c r="I12" s="114">
        <v>6520</v>
      </c>
      <c r="J12" s="140">
        <v>6444</v>
      </c>
      <c r="K12" s="114">
        <v>-22</v>
      </c>
      <c r="L12" s="116">
        <v>-0.34140285536933579</v>
      </c>
    </row>
    <row r="13" spans="1:17" s="110" customFormat="1" ht="15" customHeight="1" x14ac:dyDescent="0.2">
      <c r="A13" s="120"/>
      <c r="B13" s="612" t="s">
        <v>107</v>
      </c>
      <c r="C13" s="612"/>
      <c r="E13" s="113">
        <v>56.52880254518378</v>
      </c>
      <c r="F13" s="115">
        <v>8351</v>
      </c>
      <c r="G13" s="114">
        <v>8738</v>
      </c>
      <c r="H13" s="114">
        <v>8805</v>
      </c>
      <c r="I13" s="114">
        <v>8894</v>
      </c>
      <c r="J13" s="140">
        <v>8732</v>
      </c>
      <c r="K13" s="114">
        <v>-381</v>
      </c>
      <c r="L13" s="116">
        <v>-4.3632615666513974</v>
      </c>
    </row>
    <row r="14" spans="1:17" s="110" customFormat="1" ht="22.5" customHeight="1" x14ac:dyDescent="0.2">
      <c r="A14" s="604" t="s">
        <v>186</v>
      </c>
      <c r="B14" s="605"/>
      <c r="C14" s="605"/>
      <c r="D14" s="606"/>
      <c r="E14" s="113">
        <v>10.864414810803494</v>
      </c>
      <c r="F14" s="115">
        <v>1605</v>
      </c>
      <c r="G14" s="114">
        <v>1642</v>
      </c>
      <c r="H14" s="114">
        <v>1642</v>
      </c>
      <c r="I14" s="114">
        <v>1692</v>
      </c>
      <c r="J14" s="140">
        <v>1503</v>
      </c>
      <c r="K14" s="114">
        <v>102</v>
      </c>
      <c r="L14" s="116">
        <v>6.7864271457085827</v>
      </c>
    </row>
    <row r="15" spans="1:17" s="110" customFormat="1" ht="15" customHeight="1" x14ac:dyDescent="0.2">
      <c r="A15" s="120"/>
      <c r="B15" s="119"/>
      <c r="C15" s="258" t="s">
        <v>106</v>
      </c>
      <c r="E15" s="113">
        <v>46.853582554517132</v>
      </c>
      <c r="F15" s="115">
        <v>752</v>
      </c>
      <c r="G15" s="114">
        <v>727</v>
      </c>
      <c r="H15" s="114">
        <v>722</v>
      </c>
      <c r="I15" s="114">
        <v>768</v>
      </c>
      <c r="J15" s="140">
        <v>720</v>
      </c>
      <c r="K15" s="114">
        <v>32</v>
      </c>
      <c r="L15" s="116">
        <v>4.4444444444444446</v>
      </c>
    </row>
    <row r="16" spans="1:17" s="110" customFormat="1" ht="15" customHeight="1" x14ac:dyDescent="0.2">
      <c r="A16" s="120"/>
      <c r="B16" s="119"/>
      <c r="C16" s="258" t="s">
        <v>107</v>
      </c>
      <c r="E16" s="113">
        <v>53.146417445482868</v>
      </c>
      <c r="F16" s="115">
        <v>853</v>
      </c>
      <c r="G16" s="114">
        <v>915</v>
      </c>
      <c r="H16" s="114">
        <v>920</v>
      </c>
      <c r="I16" s="114">
        <v>924</v>
      </c>
      <c r="J16" s="140">
        <v>783</v>
      </c>
      <c r="K16" s="114">
        <v>70</v>
      </c>
      <c r="L16" s="116">
        <v>8.9399744572158362</v>
      </c>
    </row>
    <row r="17" spans="1:12" s="110" customFormat="1" ht="15" customHeight="1" x14ac:dyDescent="0.2">
      <c r="A17" s="120"/>
      <c r="B17" s="121" t="s">
        <v>109</v>
      </c>
      <c r="C17" s="258"/>
      <c r="E17" s="113">
        <v>35.855953428552091</v>
      </c>
      <c r="F17" s="115">
        <v>5297</v>
      </c>
      <c r="G17" s="114">
        <v>5500</v>
      </c>
      <c r="H17" s="114">
        <v>5541</v>
      </c>
      <c r="I17" s="114">
        <v>5656</v>
      </c>
      <c r="J17" s="140">
        <v>5682</v>
      </c>
      <c r="K17" s="114">
        <v>-385</v>
      </c>
      <c r="L17" s="116">
        <v>-6.7757831749384021</v>
      </c>
    </row>
    <row r="18" spans="1:12" s="110" customFormat="1" ht="15" customHeight="1" x14ac:dyDescent="0.2">
      <c r="A18" s="120"/>
      <c r="B18" s="119"/>
      <c r="C18" s="258" t="s">
        <v>106</v>
      </c>
      <c r="E18" s="113">
        <v>37.247498584104207</v>
      </c>
      <c r="F18" s="115">
        <v>1973</v>
      </c>
      <c r="G18" s="114">
        <v>2012</v>
      </c>
      <c r="H18" s="114">
        <v>1997</v>
      </c>
      <c r="I18" s="114">
        <v>1998</v>
      </c>
      <c r="J18" s="140">
        <v>2012</v>
      </c>
      <c r="K18" s="114">
        <v>-39</v>
      </c>
      <c r="L18" s="116">
        <v>-1.9383697813121272</v>
      </c>
    </row>
    <row r="19" spans="1:12" s="110" customFormat="1" ht="15" customHeight="1" x14ac:dyDescent="0.2">
      <c r="A19" s="120"/>
      <c r="B19" s="119"/>
      <c r="C19" s="258" t="s">
        <v>107</v>
      </c>
      <c r="E19" s="113">
        <v>62.752501415895793</v>
      </c>
      <c r="F19" s="115">
        <v>3324</v>
      </c>
      <c r="G19" s="114">
        <v>3488</v>
      </c>
      <c r="H19" s="114">
        <v>3544</v>
      </c>
      <c r="I19" s="114">
        <v>3658</v>
      </c>
      <c r="J19" s="140">
        <v>3670</v>
      </c>
      <c r="K19" s="114">
        <v>-346</v>
      </c>
      <c r="L19" s="116">
        <v>-9.4277929155313345</v>
      </c>
    </row>
    <row r="20" spans="1:12" s="110" customFormat="1" ht="15" customHeight="1" x14ac:dyDescent="0.2">
      <c r="A20" s="120"/>
      <c r="B20" s="121" t="s">
        <v>110</v>
      </c>
      <c r="C20" s="258"/>
      <c r="E20" s="113">
        <v>25.005076829350841</v>
      </c>
      <c r="F20" s="115">
        <v>3694</v>
      </c>
      <c r="G20" s="114">
        <v>3787</v>
      </c>
      <c r="H20" s="114">
        <v>3839</v>
      </c>
      <c r="I20" s="114">
        <v>3884</v>
      </c>
      <c r="J20" s="140">
        <v>3939</v>
      </c>
      <c r="K20" s="114">
        <v>-245</v>
      </c>
      <c r="L20" s="116">
        <v>-6.2198527545062197</v>
      </c>
    </row>
    <row r="21" spans="1:12" s="110" customFormat="1" ht="15" customHeight="1" x14ac:dyDescent="0.2">
      <c r="A21" s="120"/>
      <c r="B21" s="119"/>
      <c r="C21" s="258" t="s">
        <v>106</v>
      </c>
      <c r="E21" s="113">
        <v>37.628586897671902</v>
      </c>
      <c r="F21" s="115">
        <v>1390</v>
      </c>
      <c r="G21" s="114">
        <v>1407</v>
      </c>
      <c r="H21" s="114">
        <v>1426</v>
      </c>
      <c r="I21" s="114">
        <v>1454</v>
      </c>
      <c r="J21" s="140">
        <v>1478</v>
      </c>
      <c r="K21" s="114">
        <v>-88</v>
      </c>
      <c r="L21" s="116">
        <v>-5.953991880920162</v>
      </c>
    </row>
    <row r="22" spans="1:12" s="110" customFormat="1" ht="15" customHeight="1" x14ac:dyDescent="0.2">
      <c r="A22" s="120"/>
      <c r="B22" s="119"/>
      <c r="C22" s="258" t="s">
        <v>107</v>
      </c>
      <c r="E22" s="113">
        <v>62.371413102328098</v>
      </c>
      <c r="F22" s="115">
        <v>2304</v>
      </c>
      <c r="G22" s="114">
        <v>2380</v>
      </c>
      <c r="H22" s="114">
        <v>2413</v>
      </c>
      <c r="I22" s="114">
        <v>2430</v>
      </c>
      <c r="J22" s="140">
        <v>2461</v>
      </c>
      <c r="K22" s="114">
        <v>-157</v>
      </c>
      <c r="L22" s="116">
        <v>-6.3795205201137746</v>
      </c>
    </row>
    <row r="23" spans="1:12" s="110" customFormat="1" ht="15" customHeight="1" x14ac:dyDescent="0.2">
      <c r="A23" s="120"/>
      <c r="B23" s="121" t="s">
        <v>111</v>
      </c>
      <c r="C23" s="258"/>
      <c r="E23" s="113">
        <v>28.274554931293576</v>
      </c>
      <c r="F23" s="115">
        <v>4177</v>
      </c>
      <c r="G23" s="114">
        <v>4293</v>
      </c>
      <c r="H23" s="114">
        <v>4280</v>
      </c>
      <c r="I23" s="114">
        <v>4182</v>
      </c>
      <c r="J23" s="140">
        <v>4052</v>
      </c>
      <c r="K23" s="114">
        <v>125</v>
      </c>
      <c r="L23" s="116">
        <v>3.0848963474827245</v>
      </c>
    </row>
    <row r="24" spans="1:12" s="110" customFormat="1" ht="15" customHeight="1" x14ac:dyDescent="0.2">
      <c r="A24" s="120"/>
      <c r="B24" s="119"/>
      <c r="C24" s="258" t="s">
        <v>106</v>
      </c>
      <c r="E24" s="113">
        <v>55.231027052908786</v>
      </c>
      <c r="F24" s="115">
        <v>2307</v>
      </c>
      <c r="G24" s="114">
        <v>2338</v>
      </c>
      <c r="H24" s="114">
        <v>2352</v>
      </c>
      <c r="I24" s="114">
        <v>2300</v>
      </c>
      <c r="J24" s="140">
        <v>2234</v>
      </c>
      <c r="K24" s="114">
        <v>73</v>
      </c>
      <c r="L24" s="116">
        <v>3.2676812891674127</v>
      </c>
    </row>
    <row r="25" spans="1:12" s="110" customFormat="1" ht="15" customHeight="1" x14ac:dyDescent="0.2">
      <c r="A25" s="120"/>
      <c r="B25" s="119"/>
      <c r="C25" s="258" t="s">
        <v>107</v>
      </c>
      <c r="E25" s="113">
        <v>44.768972947091214</v>
      </c>
      <c r="F25" s="115">
        <v>1870</v>
      </c>
      <c r="G25" s="114">
        <v>1955</v>
      </c>
      <c r="H25" s="114">
        <v>1928</v>
      </c>
      <c r="I25" s="114">
        <v>1882</v>
      </c>
      <c r="J25" s="140">
        <v>1818</v>
      </c>
      <c r="K25" s="114">
        <v>52</v>
      </c>
      <c r="L25" s="116">
        <v>2.8602860286028604</v>
      </c>
    </row>
    <row r="26" spans="1:12" s="110" customFormat="1" ht="15" customHeight="1" x14ac:dyDescent="0.2">
      <c r="A26" s="120"/>
      <c r="C26" s="121" t="s">
        <v>187</v>
      </c>
      <c r="D26" s="110" t="s">
        <v>188</v>
      </c>
      <c r="E26" s="113">
        <v>3.1544033033236309</v>
      </c>
      <c r="F26" s="115">
        <v>466</v>
      </c>
      <c r="G26" s="114">
        <v>492</v>
      </c>
      <c r="H26" s="114">
        <v>520</v>
      </c>
      <c r="I26" s="114">
        <v>458</v>
      </c>
      <c r="J26" s="140">
        <v>451</v>
      </c>
      <c r="K26" s="114">
        <v>15</v>
      </c>
      <c r="L26" s="116">
        <v>3.3259423503325944</v>
      </c>
    </row>
    <row r="27" spans="1:12" s="110" customFormat="1" ht="15" customHeight="1" x14ac:dyDescent="0.2">
      <c r="A27" s="120"/>
      <c r="B27" s="119"/>
      <c r="D27" s="259" t="s">
        <v>106</v>
      </c>
      <c r="E27" s="113">
        <v>53.648068669527895</v>
      </c>
      <c r="F27" s="115">
        <v>250</v>
      </c>
      <c r="G27" s="114">
        <v>240</v>
      </c>
      <c r="H27" s="114">
        <v>247</v>
      </c>
      <c r="I27" s="114">
        <v>213</v>
      </c>
      <c r="J27" s="140">
        <v>223</v>
      </c>
      <c r="K27" s="114">
        <v>27</v>
      </c>
      <c r="L27" s="116">
        <v>12.107623318385651</v>
      </c>
    </row>
    <row r="28" spans="1:12" s="110" customFormat="1" ht="15" customHeight="1" x14ac:dyDescent="0.2">
      <c r="A28" s="120"/>
      <c r="B28" s="119"/>
      <c r="D28" s="259" t="s">
        <v>107</v>
      </c>
      <c r="E28" s="113">
        <v>46.351931330472105</v>
      </c>
      <c r="F28" s="115">
        <v>216</v>
      </c>
      <c r="G28" s="114">
        <v>252</v>
      </c>
      <c r="H28" s="114">
        <v>273</v>
      </c>
      <c r="I28" s="114">
        <v>245</v>
      </c>
      <c r="J28" s="140">
        <v>228</v>
      </c>
      <c r="K28" s="114">
        <v>-12</v>
      </c>
      <c r="L28" s="116">
        <v>-5.2631578947368425</v>
      </c>
    </row>
    <row r="29" spans="1:12" s="110" customFormat="1" ht="24" customHeight="1" x14ac:dyDescent="0.2">
      <c r="A29" s="604" t="s">
        <v>189</v>
      </c>
      <c r="B29" s="605"/>
      <c r="C29" s="605"/>
      <c r="D29" s="606"/>
      <c r="E29" s="113">
        <v>97.793271508833683</v>
      </c>
      <c r="F29" s="115">
        <v>14447</v>
      </c>
      <c r="G29" s="114">
        <v>14898</v>
      </c>
      <c r="H29" s="114">
        <v>14979</v>
      </c>
      <c r="I29" s="114">
        <v>15091</v>
      </c>
      <c r="J29" s="140">
        <v>14876</v>
      </c>
      <c r="K29" s="114">
        <v>-429</v>
      </c>
      <c r="L29" s="116">
        <v>-2.883839741866093</v>
      </c>
    </row>
    <row r="30" spans="1:12" s="110" customFormat="1" ht="15" customHeight="1" x14ac:dyDescent="0.2">
      <c r="A30" s="120"/>
      <c r="B30" s="119"/>
      <c r="C30" s="258" t="s">
        <v>106</v>
      </c>
      <c r="E30" s="113">
        <v>43.517685332595001</v>
      </c>
      <c r="F30" s="115">
        <v>6287</v>
      </c>
      <c r="G30" s="114">
        <v>6350</v>
      </c>
      <c r="H30" s="114">
        <v>6358</v>
      </c>
      <c r="I30" s="114">
        <v>6391</v>
      </c>
      <c r="J30" s="140">
        <v>6319</v>
      </c>
      <c r="K30" s="114">
        <v>-32</v>
      </c>
      <c r="L30" s="116">
        <v>-0.50640924196866588</v>
      </c>
    </row>
    <row r="31" spans="1:12" s="110" customFormat="1" ht="15" customHeight="1" x14ac:dyDescent="0.2">
      <c r="A31" s="120"/>
      <c r="B31" s="119"/>
      <c r="C31" s="258" t="s">
        <v>107</v>
      </c>
      <c r="E31" s="113">
        <v>56.482314667404999</v>
      </c>
      <c r="F31" s="115">
        <v>8160</v>
      </c>
      <c r="G31" s="114">
        <v>8548</v>
      </c>
      <c r="H31" s="114">
        <v>8621</v>
      </c>
      <c r="I31" s="114">
        <v>8700</v>
      </c>
      <c r="J31" s="140">
        <v>8557</v>
      </c>
      <c r="K31" s="114">
        <v>-397</v>
      </c>
      <c r="L31" s="116">
        <v>-4.63947645202758</v>
      </c>
    </row>
    <row r="32" spans="1:12" s="110" customFormat="1" ht="15" customHeight="1" x14ac:dyDescent="0.2">
      <c r="A32" s="120"/>
      <c r="B32" s="119" t="s">
        <v>117</v>
      </c>
      <c r="C32" s="258"/>
      <c r="E32" s="113">
        <v>2.1525756447573277</v>
      </c>
      <c r="F32" s="114">
        <v>318</v>
      </c>
      <c r="G32" s="114">
        <v>317</v>
      </c>
      <c r="H32" s="114">
        <v>316</v>
      </c>
      <c r="I32" s="114">
        <v>316</v>
      </c>
      <c r="J32" s="140">
        <v>293</v>
      </c>
      <c r="K32" s="114">
        <v>25</v>
      </c>
      <c r="L32" s="116">
        <v>8.5324232081911262</v>
      </c>
    </row>
    <row r="33" spans="1:12" s="110" customFormat="1" ht="15" customHeight="1" x14ac:dyDescent="0.2">
      <c r="A33" s="120"/>
      <c r="B33" s="119"/>
      <c r="C33" s="258" t="s">
        <v>106</v>
      </c>
      <c r="E33" s="113">
        <v>41.19496855345912</v>
      </c>
      <c r="F33" s="114">
        <v>131</v>
      </c>
      <c r="G33" s="114">
        <v>130</v>
      </c>
      <c r="H33" s="114">
        <v>135</v>
      </c>
      <c r="I33" s="114">
        <v>125</v>
      </c>
      <c r="J33" s="140">
        <v>122</v>
      </c>
      <c r="K33" s="114">
        <v>9</v>
      </c>
      <c r="L33" s="116">
        <v>7.3770491803278686</v>
      </c>
    </row>
    <row r="34" spans="1:12" s="110" customFormat="1" ht="15" customHeight="1" x14ac:dyDescent="0.2">
      <c r="A34" s="120"/>
      <c r="B34" s="119"/>
      <c r="C34" s="258" t="s">
        <v>107</v>
      </c>
      <c r="E34" s="113">
        <v>58.80503144654088</v>
      </c>
      <c r="F34" s="114">
        <v>187</v>
      </c>
      <c r="G34" s="114">
        <v>187</v>
      </c>
      <c r="H34" s="114">
        <v>181</v>
      </c>
      <c r="I34" s="114">
        <v>191</v>
      </c>
      <c r="J34" s="140">
        <v>171</v>
      </c>
      <c r="K34" s="114">
        <v>16</v>
      </c>
      <c r="L34" s="116">
        <v>9.3567251461988299</v>
      </c>
    </row>
    <row r="35" spans="1:12" s="110" customFormat="1" ht="24" customHeight="1" x14ac:dyDescent="0.2">
      <c r="A35" s="604" t="s">
        <v>192</v>
      </c>
      <c r="B35" s="605"/>
      <c r="C35" s="605"/>
      <c r="D35" s="606"/>
      <c r="E35" s="113">
        <v>9.9641237392540454</v>
      </c>
      <c r="F35" s="114">
        <v>1472</v>
      </c>
      <c r="G35" s="114">
        <v>1496</v>
      </c>
      <c r="H35" s="114">
        <v>1508</v>
      </c>
      <c r="I35" s="114">
        <v>1582</v>
      </c>
      <c r="J35" s="114">
        <v>1418</v>
      </c>
      <c r="K35" s="318">
        <v>54</v>
      </c>
      <c r="L35" s="319">
        <v>3.8081805359661494</v>
      </c>
    </row>
    <row r="36" spans="1:12" s="110" customFormat="1" ht="15" customHeight="1" x14ac:dyDescent="0.2">
      <c r="A36" s="120"/>
      <c r="B36" s="119"/>
      <c r="C36" s="258" t="s">
        <v>106</v>
      </c>
      <c r="E36" s="113">
        <v>44.972826086956523</v>
      </c>
      <c r="F36" s="114">
        <v>662</v>
      </c>
      <c r="G36" s="114">
        <v>637</v>
      </c>
      <c r="H36" s="114">
        <v>648</v>
      </c>
      <c r="I36" s="114">
        <v>689</v>
      </c>
      <c r="J36" s="114">
        <v>630</v>
      </c>
      <c r="K36" s="318">
        <v>32</v>
      </c>
      <c r="L36" s="116">
        <v>5.0793650793650791</v>
      </c>
    </row>
    <row r="37" spans="1:12" s="110" customFormat="1" ht="15" customHeight="1" x14ac:dyDescent="0.2">
      <c r="A37" s="120"/>
      <c r="B37" s="119"/>
      <c r="C37" s="258" t="s">
        <v>107</v>
      </c>
      <c r="E37" s="113">
        <v>55.027173913043477</v>
      </c>
      <c r="F37" s="114">
        <v>810</v>
      </c>
      <c r="G37" s="114">
        <v>859</v>
      </c>
      <c r="H37" s="114">
        <v>860</v>
      </c>
      <c r="I37" s="114">
        <v>893</v>
      </c>
      <c r="J37" s="140">
        <v>788</v>
      </c>
      <c r="K37" s="114">
        <v>22</v>
      </c>
      <c r="L37" s="116">
        <v>2.7918781725888326</v>
      </c>
    </row>
    <row r="38" spans="1:12" s="110" customFormat="1" ht="15" customHeight="1" x14ac:dyDescent="0.2">
      <c r="A38" s="120"/>
      <c r="B38" s="119" t="s">
        <v>328</v>
      </c>
      <c r="C38" s="258"/>
      <c r="E38" s="113">
        <v>68.483043389968188</v>
      </c>
      <c r="F38" s="114">
        <v>10117</v>
      </c>
      <c r="G38" s="114">
        <v>10372</v>
      </c>
      <c r="H38" s="114">
        <v>10415</v>
      </c>
      <c r="I38" s="114">
        <v>10458</v>
      </c>
      <c r="J38" s="140">
        <v>10386</v>
      </c>
      <c r="K38" s="114">
        <v>-269</v>
      </c>
      <c r="L38" s="116">
        <v>-2.5900250336992103</v>
      </c>
    </row>
    <row r="39" spans="1:12" s="110" customFormat="1" ht="15" customHeight="1" x14ac:dyDescent="0.2">
      <c r="A39" s="120"/>
      <c r="B39" s="119"/>
      <c r="C39" s="258" t="s">
        <v>106</v>
      </c>
      <c r="E39" s="113">
        <v>43.085895028170405</v>
      </c>
      <c r="F39" s="115">
        <v>4359</v>
      </c>
      <c r="G39" s="114">
        <v>4399</v>
      </c>
      <c r="H39" s="114">
        <v>4381</v>
      </c>
      <c r="I39" s="114">
        <v>4372</v>
      </c>
      <c r="J39" s="140">
        <v>4342</v>
      </c>
      <c r="K39" s="114">
        <v>17</v>
      </c>
      <c r="L39" s="116">
        <v>0.39152464302164902</v>
      </c>
    </row>
    <row r="40" spans="1:12" s="110" customFormat="1" ht="15" customHeight="1" x14ac:dyDescent="0.2">
      <c r="A40" s="120"/>
      <c r="B40" s="119"/>
      <c r="C40" s="258" t="s">
        <v>107</v>
      </c>
      <c r="E40" s="113">
        <v>56.914104971829595</v>
      </c>
      <c r="F40" s="115">
        <v>5758</v>
      </c>
      <c r="G40" s="114">
        <v>5973</v>
      </c>
      <c r="H40" s="114">
        <v>6034</v>
      </c>
      <c r="I40" s="114">
        <v>6086</v>
      </c>
      <c r="J40" s="140">
        <v>6044</v>
      </c>
      <c r="K40" s="114">
        <v>-286</v>
      </c>
      <c r="L40" s="116">
        <v>-4.7319655857048311</v>
      </c>
    </row>
    <row r="41" spans="1:12" s="110" customFormat="1" ht="15" customHeight="1" x14ac:dyDescent="0.2">
      <c r="A41" s="120"/>
      <c r="B41" s="320" t="s">
        <v>515</v>
      </c>
      <c r="C41" s="258"/>
      <c r="E41" s="113">
        <v>9.0096798212956077</v>
      </c>
      <c r="F41" s="115">
        <v>1331</v>
      </c>
      <c r="G41" s="114">
        <v>1395</v>
      </c>
      <c r="H41" s="114">
        <v>1387</v>
      </c>
      <c r="I41" s="114">
        <v>1366</v>
      </c>
      <c r="J41" s="140">
        <v>1336</v>
      </c>
      <c r="K41" s="114">
        <v>-5</v>
      </c>
      <c r="L41" s="116">
        <v>-0.37425149700598803</v>
      </c>
    </row>
    <row r="42" spans="1:12" s="110" customFormat="1" ht="15" customHeight="1" x14ac:dyDescent="0.2">
      <c r="A42" s="120"/>
      <c r="B42" s="119"/>
      <c r="C42" s="268" t="s">
        <v>106</v>
      </c>
      <c r="D42" s="182"/>
      <c r="E42" s="113">
        <v>45.830202854996244</v>
      </c>
      <c r="F42" s="115">
        <v>610</v>
      </c>
      <c r="G42" s="114">
        <v>630</v>
      </c>
      <c r="H42" s="114">
        <v>620</v>
      </c>
      <c r="I42" s="114">
        <v>613</v>
      </c>
      <c r="J42" s="140">
        <v>606</v>
      </c>
      <c r="K42" s="114">
        <v>4</v>
      </c>
      <c r="L42" s="116">
        <v>0.66006600660066006</v>
      </c>
    </row>
    <row r="43" spans="1:12" s="110" customFormat="1" ht="15" customHeight="1" x14ac:dyDescent="0.2">
      <c r="A43" s="120"/>
      <c r="B43" s="119"/>
      <c r="C43" s="268" t="s">
        <v>107</v>
      </c>
      <c r="D43" s="182"/>
      <c r="E43" s="113">
        <v>54.169797145003756</v>
      </c>
      <c r="F43" s="115">
        <v>721</v>
      </c>
      <c r="G43" s="114">
        <v>765</v>
      </c>
      <c r="H43" s="114">
        <v>767</v>
      </c>
      <c r="I43" s="114">
        <v>753</v>
      </c>
      <c r="J43" s="140">
        <v>730</v>
      </c>
      <c r="K43" s="114">
        <v>-9</v>
      </c>
      <c r="L43" s="116">
        <v>-1.2328767123287672</v>
      </c>
    </row>
    <row r="44" spans="1:12" s="110" customFormat="1" ht="15" customHeight="1" x14ac:dyDescent="0.2">
      <c r="A44" s="120"/>
      <c r="B44" s="119" t="s">
        <v>205</v>
      </c>
      <c r="C44" s="268"/>
      <c r="D44" s="182"/>
      <c r="E44" s="113">
        <v>12.543153049482163</v>
      </c>
      <c r="F44" s="115">
        <v>1853</v>
      </c>
      <c r="G44" s="114">
        <v>1959</v>
      </c>
      <c r="H44" s="114">
        <v>1992</v>
      </c>
      <c r="I44" s="114">
        <v>2008</v>
      </c>
      <c r="J44" s="140">
        <v>2036</v>
      </c>
      <c r="K44" s="114">
        <v>-183</v>
      </c>
      <c r="L44" s="116">
        <v>-8.9882121807465616</v>
      </c>
    </row>
    <row r="45" spans="1:12" s="110" customFormat="1" ht="15" customHeight="1" x14ac:dyDescent="0.2">
      <c r="A45" s="120"/>
      <c r="B45" s="119"/>
      <c r="C45" s="268" t="s">
        <v>106</v>
      </c>
      <c r="D45" s="182"/>
      <c r="E45" s="113">
        <v>42.687533729087967</v>
      </c>
      <c r="F45" s="115">
        <v>791</v>
      </c>
      <c r="G45" s="114">
        <v>818</v>
      </c>
      <c r="H45" s="114">
        <v>848</v>
      </c>
      <c r="I45" s="114">
        <v>846</v>
      </c>
      <c r="J45" s="140">
        <v>866</v>
      </c>
      <c r="K45" s="114">
        <v>-75</v>
      </c>
      <c r="L45" s="116">
        <v>-8.6605080831408774</v>
      </c>
    </row>
    <row r="46" spans="1:12" s="110" customFormat="1" ht="15" customHeight="1" x14ac:dyDescent="0.2">
      <c r="A46" s="123"/>
      <c r="B46" s="124"/>
      <c r="C46" s="260" t="s">
        <v>107</v>
      </c>
      <c r="D46" s="261"/>
      <c r="E46" s="125">
        <v>57.312466270912033</v>
      </c>
      <c r="F46" s="143">
        <v>1062</v>
      </c>
      <c r="G46" s="144">
        <v>1141</v>
      </c>
      <c r="H46" s="144">
        <v>1144</v>
      </c>
      <c r="I46" s="144">
        <v>1162</v>
      </c>
      <c r="J46" s="145">
        <v>1170</v>
      </c>
      <c r="K46" s="144">
        <v>-108</v>
      </c>
      <c r="L46" s="146">
        <v>-9.2307692307692299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14773</v>
      </c>
      <c r="E11" s="114">
        <v>15222</v>
      </c>
      <c r="F11" s="114">
        <v>15302</v>
      </c>
      <c r="G11" s="114">
        <v>15414</v>
      </c>
      <c r="H11" s="140">
        <v>15176</v>
      </c>
      <c r="I11" s="115">
        <v>-403</v>
      </c>
      <c r="J11" s="116">
        <v>-2.6555086979441223</v>
      </c>
    </row>
    <row r="12" spans="1:15" s="110" customFormat="1" ht="24.95" customHeight="1" x14ac:dyDescent="0.2">
      <c r="A12" s="193" t="s">
        <v>132</v>
      </c>
      <c r="B12" s="194" t="s">
        <v>133</v>
      </c>
      <c r="C12" s="113">
        <v>2.0104244229337302</v>
      </c>
      <c r="D12" s="115">
        <v>297</v>
      </c>
      <c r="E12" s="114">
        <v>299</v>
      </c>
      <c r="F12" s="114">
        <v>298</v>
      </c>
      <c r="G12" s="114">
        <v>297</v>
      </c>
      <c r="H12" s="140">
        <v>299</v>
      </c>
      <c r="I12" s="115">
        <v>-2</v>
      </c>
      <c r="J12" s="116">
        <v>-0.66889632107023411</v>
      </c>
    </row>
    <row r="13" spans="1:15" s="110" customFormat="1" ht="24.95" customHeight="1" x14ac:dyDescent="0.2">
      <c r="A13" s="193" t="s">
        <v>134</v>
      </c>
      <c r="B13" s="199" t="s">
        <v>214</v>
      </c>
      <c r="C13" s="113">
        <v>0.66337236851011983</v>
      </c>
      <c r="D13" s="115">
        <v>98</v>
      </c>
      <c r="E13" s="114">
        <v>98</v>
      </c>
      <c r="F13" s="114">
        <v>100</v>
      </c>
      <c r="G13" s="114">
        <v>99</v>
      </c>
      <c r="H13" s="140">
        <v>103</v>
      </c>
      <c r="I13" s="115">
        <v>-5</v>
      </c>
      <c r="J13" s="116">
        <v>-4.8543689320388346</v>
      </c>
    </row>
    <row r="14" spans="1:15" s="287" customFormat="1" ht="24.95" customHeight="1" x14ac:dyDescent="0.2">
      <c r="A14" s="193" t="s">
        <v>215</v>
      </c>
      <c r="B14" s="199" t="s">
        <v>137</v>
      </c>
      <c r="C14" s="113">
        <v>9.0164489270967305</v>
      </c>
      <c r="D14" s="115">
        <v>1332</v>
      </c>
      <c r="E14" s="114">
        <v>1377</v>
      </c>
      <c r="F14" s="114">
        <v>1374</v>
      </c>
      <c r="G14" s="114">
        <v>1405</v>
      </c>
      <c r="H14" s="140">
        <v>1405</v>
      </c>
      <c r="I14" s="115">
        <v>-73</v>
      </c>
      <c r="J14" s="116">
        <v>-5.1957295373665477</v>
      </c>
      <c r="K14" s="110"/>
      <c r="L14" s="110"/>
      <c r="M14" s="110"/>
      <c r="N14" s="110"/>
      <c r="O14" s="110"/>
    </row>
    <row r="15" spans="1:15" s="110" customFormat="1" ht="24.95" customHeight="1" x14ac:dyDescent="0.2">
      <c r="A15" s="193" t="s">
        <v>216</v>
      </c>
      <c r="B15" s="199" t="s">
        <v>217</v>
      </c>
      <c r="C15" s="113">
        <v>3.6485480268056589</v>
      </c>
      <c r="D15" s="115">
        <v>539</v>
      </c>
      <c r="E15" s="114">
        <v>548</v>
      </c>
      <c r="F15" s="114">
        <v>534</v>
      </c>
      <c r="G15" s="114">
        <v>555</v>
      </c>
      <c r="H15" s="140">
        <v>546</v>
      </c>
      <c r="I15" s="115">
        <v>-7</v>
      </c>
      <c r="J15" s="116">
        <v>-1.2820512820512822</v>
      </c>
    </row>
    <row r="16" spans="1:15" s="287" customFormat="1" ht="24.95" customHeight="1" x14ac:dyDescent="0.2">
      <c r="A16" s="193" t="s">
        <v>218</v>
      </c>
      <c r="B16" s="199" t="s">
        <v>141</v>
      </c>
      <c r="C16" s="113">
        <v>3.878697624043864</v>
      </c>
      <c r="D16" s="115">
        <v>573</v>
      </c>
      <c r="E16" s="114">
        <v>602</v>
      </c>
      <c r="F16" s="114">
        <v>617</v>
      </c>
      <c r="G16" s="114">
        <v>634</v>
      </c>
      <c r="H16" s="140">
        <v>647</v>
      </c>
      <c r="I16" s="115">
        <v>-74</v>
      </c>
      <c r="J16" s="116">
        <v>-11.437403400309119</v>
      </c>
      <c r="K16" s="110"/>
      <c r="L16" s="110"/>
      <c r="M16" s="110"/>
      <c r="N16" s="110"/>
      <c r="O16" s="110"/>
    </row>
    <row r="17" spans="1:15" s="110" customFormat="1" ht="24.95" customHeight="1" x14ac:dyDescent="0.2">
      <c r="A17" s="193" t="s">
        <v>142</v>
      </c>
      <c r="B17" s="199" t="s">
        <v>220</v>
      </c>
      <c r="C17" s="113">
        <v>1.4892032762472078</v>
      </c>
      <c r="D17" s="115">
        <v>220</v>
      </c>
      <c r="E17" s="114">
        <v>227</v>
      </c>
      <c r="F17" s="114">
        <v>223</v>
      </c>
      <c r="G17" s="114">
        <v>216</v>
      </c>
      <c r="H17" s="140">
        <v>212</v>
      </c>
      <c r="I17" s="115">
        <v>8</v>
      </c>
      <c r="J17" s="116">
        <v>3.7735849056603774</v>
      </c>
    </row>
    <row r="18" spans="1:15" s="287" customFormat="1" ht="24.95" customHeight="1" x14ac:dyDescent="0.2">
      <c r="A18" s="201" t="s">
        <v>144</v>
      </c>
      <c r="B18" s="202" t="s">
        <v>145</v>
      </c>
      <c r="C18" s="113">
        <v>6.6066472618967031</v>
      </c>
      <c r="D18" s="115">
        <v>976</v>
      </c>
      <c r="E18" s="114">
        <v>990</v>
      </c>
      <c r="F18" s="114">
        <v>979</v>
      </c>
      <c r="G18" s="114">
        <v>981</v>
      </c>
      <c r="H18" s="140">
        <v>998</v>
      </c>
      <c r="I18" s="115">
        <v>-22</v>
      </c>
      <c r="J18" s="116">
        <v>-2.2044088176352705</v>
      </c>
      <c r="K18" s="110"/>
      <c r="L18" s="110"/>
      <c r="M18" s="110"/>
      <c r="N18" s="110"/>
      <c r="O18" s="110"/>
    </row>
    <row r="19" spans="1:15" s="110" customFormat="1" ht="24.95" customHeight="1" x14ac:dyDescent="0.2">
      <c r="A19" s="193" t="s">
        <v>146</v>
      </c>
      <c r="B19" s="199" t="s">
        <v>147</v>
      </c>
      <c r="C19" s="113">
        <v>14.797265281256346</v>
      </c>
      <c r="D19" s="115">
        <v>2186</v>
      </c>
      <c r="E19" s="114">
        <v>2211</v>
      </c>
      <c r="F19" s="114">
        <v>2232</v>
      </c>
      <c r="G19" s="114">
        <v>2283</v>
      </c>
      <c r="H19" s="140">
        <v>2217</v>
      </c>
      <c r="I19" s="115">
        <v>-31</v>
      </c>
      <c r="J19" s="116">
        <v>-1.3982859720342806</v>
      </c>
    </row>
    <row r="20" spans="1:15" s="287" customFormat="1" ht="24.95" customHeight="1" x14ac:dyDescent="0.2">
      <c r="A20" s="193" t="s">
        <v>148</v>
      </c>
      <c r="B20" s="199" t="s">
        <v>149</v>
      </c>
      <c r="C20" s="113">
        <v>14.133892912746227</v>
      </c>
      <c r="D20" s="115">
        <v>2088</v>
      </c>
      <c r="E20" s="114">
        <v>2171</v>
      </c>
      <c r="F20" s="114">
        <v>2179</v>
      </c>
      <c r="G20" s="114">
        <v>2161</v>
      </c>
      <c r="H20" s="140">
        <v>2149</v>
      </c>
      <c r="I20" s="115">
        <v>-61</v>
      </c>
      <c r="J20" s="116">
        <v>-2.8385295486272684</v>
      </c>
      <c r="K20" s="110"/>
      <c r="L20" s="110"/>
      <c r="M20" s="110"/>
      <c r="N20" s="110"/>
      <c r="O20" s="110"/>
    </row>
    <row r="21" spans="1:15" s="110" customFormat="1" ht="24.95" customHeight="1" x14ac:dyDescent="0.2">
      <c r="A21" s="201" t="s">
        <v>150</v>
      </c>
      <c r="B21" s="202" t="s">
        <v>151</v>
      </c>
      <c r="C21" s="113">
        <v>12.969606714952954</v>
      </c>
      <c r="D21" s="115">
        <v>1916</v>
      </c>
      <c r="E21" s="114">
        <v>2103</v>
      </c>
      <c r="F21" s="114">
        <v>2154</v>
      </c>
      <c r="G21" s="114">
        <v>2194</v>
      </c>
      <c r="H21" s="140">
        <v>2108</v>
      </c>
      <c r="I21" s="115">
        <v>-192</v>
      </c>
      <c r="J21" s="116">
        <v>-9.1081593927893731</v>
      </c>
    </row>
    <row r="22" spans="1:15" s="110" customFormat="1" ht="24.95" customHeight="1" x14ac:dyDescent="0.2">
      <c r="A22" s="201" t="s">
        <v>152</v>
      </c>
      <c r="B22" s="199" t="s">
        <v>153</v>
      </c>
      <c r="C22" s="113">
        <v>1.8953496243146279</v>
      </c>
      <c r="D22" s="115">
        <v>280</v>
      </c>
      <c r="E22" s="114">
        <v>292</v>
      </c>
      <c r="F22" s="114">
        <v>284</v>
      </c>
      <c r="G22" s="114">
        <v>280</v>
      </c>
      <c r="H22" s="140">
        <v>270</v>
      </c>
      <c r="I22" s="115">
        <v>10</v>
      </c>
      <c r="J22" s="116">
        <v>3.7037037037037037</v>
      </c>
    </row>
    <row r="23" spans="1:15" s="110" customFormat="1" ht="24.95" customHeight="1" x14ac:dyDescent="0.2">
      <c r="A23" s="193" t="s">
        <v>154</v>
      </c>
      <c r="B23" s="199" t="s">
        <v>155</v>
      </c>
      <c r="C23" s="113">
        <v>0.67014147431124349</v>
      </c>
      <c r="D23" s="115">
        <v>99</v>
      </c>
      <c r="E23" s="114">
        <v>105</v>
      </c>
      <c r="F23" s="114">
        <v>99</v>
      </c>
      <c r="G23" s="114">
        <v>100</v>
      </c>
      <c r="H23" s="140">
        <v>96</v>
      </c>
      <c r="I23" s="115">
        <v>3</v>
      </c>
      <c r="J23" s="116">
        <v>3.125</v>
      </c>
    </row>
    <row r="24" spans="1:15" s="110" customFormat="1" ht="24.95" customHeight="1" x14ac:dyDescent="0.2">
      <c r="A24" s="193" t="s">
        <v>156</v>
      </c>
      <c r="B24" s="199" t="s">
        <v>221</v>
      </c>
      <c r="C24" s="113">
        <v>7.1617139375888446</v>
      </c>
      <c r="D24" s="115">
        <v>1058</v>
      </c>
      <c r="E24" s="114">
        <v>1074</v>
      </c>
      <c r="F24" s="114">
        <v>1066</v>
      </c>
      <c r="G24" s="114">
        <v>1063</v>
      </c>
      <c r="H24" s="140">
        <v>1064</v>
      </c>
      <c r="I24" s="115">
        <v>-6</v>
      </c>
      <c r="J24" s="116">
        <v>-0.56390977443609025</v>
      </c>
    </row>
    <row r="25" spans="1:15" s="110" customFormat="1" ht="24.95" customHeight="1" x14ac:dyDescent="0.2">
      <c r="A25" s="193" t="s">
        <v>222</v>
      </c>
      <c r="B25" s="204" t="s">
        <v>159</v>
      </c>
      <c r="C25" s="113">
        <v>7.0398700331686186</v>
      </c>
      <c r="D25" s="115">
        <v>1040</v>
      </c>
      <c r="E25" s="114">
        <v>1052</v>
      </c>
      <c r="F25" s="114">
        <v>1061</v>
      </c>
      <c r="G25" s="114">
        <v>1092</v>
      </c>
      <c r="H25" s="140">
        <v>1113</v>
      </c>
      <c r="I25" s="115">
        <v>-73</v>
      </c>
      <c r="J25" s="116">
        <v>-6.5588499550763704</v>
      </c>
    </row>
    <row r="26" spans="1:15" s="110" customFormat="1" ht="24.95" customHeight="1" x14ac:dyDescent="0.2">
      <c r="A26" s="201">
        <v>782.78300000000002</v>
      </c>
      <c r="B26" s="203" t="s">
        <v>160</v>
      </c>
      <c r="C26" s="113">
        <v>0.76490895552697491</v>
      </c>
      <c r="D26" s="115">
        <v>113</v>
      </c>
      <c r="E26" s="114">
        <v>109</v>
      </c>
      <c r="F26" s="114">
        <v>101</v>
      </c>
      <c r="G26" s="114">
        <v>79</v>
      </c>
      <c r="H26" s="140">
        <v>59</v>
      </c>
      <c r="I26" s="115">
        <v>54</v>
      </c>
      <c r="J26" s="116">
        <v>91.525423728813564</v>
      </c>
    </row>
    <row r="27" spans="1:15" s="110" customFormat="1" ht="24.95" customHeight="1" x14ac:dyDescent="0.2">
      <c r="A27" s="193" t="s">
        <v>161</v>
      </c>
      <c r="B27" s="199" t="s">
        <v>162</v>
      </c>
      <c r="C27" s="113">
        <v>1.8953496243146279</v>
      </c>
      <c r="D27" s="115">
        <v>280</v>
      </c>
      <c r="E27" s="114">
        <v>273</v>
      </c>
      <c r="F27" s="114">
        <v>275</v>
      </c>
      <c r="G27" s="114">
        <v>265</v>
      </c>
      <c r="H27" s="140">
        <v>244</v>
      </c>
      <c r="I27" s="115">
        <v>36</v>
      </c>
      <c r="J27" s="116">
        <v>14.754098360655737</v>
      </c>
    </row>
    <row r="28" spans="1:15" s="110" customFormat="1" ht="24.95" customHeight="1" x14ac:dyDescent="0.2">
      <c r="A28" s="193" t="s">
        <v>163</v>
      </c>
      <c r="B28" s="199" t="s">
        <v>164</v>
      </c>
      <c r="C28" s="113">
        <v>1.2049008326000135</v>
      </c>
      <c r="D28" s="115">
        <v>178</v>
      </c>
      <c r="E28" s="114">
        <v>188</v>
      </c>
      <c r="F28" s="114">
        <v>182</v>
      </c>
      <c r="G28" s="114">
        <v>184</v>
      </c>
      <c r="H28" s="140">
        <v>179</v>
      </c>
      <c r="I28" s="115">
        <v>-1</v>
      </c>
      <c r="J28" s="116">
        <v>-0.55865921787709494</v>
      </c>
    </row>
    <row r="29" spans="1:15" s="110" customFormat="1" ht="24.95" customHeight="1" x14ac:dyDescent="0.2">
      <c r="A29" s="193">
        <v>86</v>
      </c>
      <c r="B29" s="199" t="s">
        <v>165</v>
      </c>
      <c r="C29" s="113">
        <v>6.5321870980843428</v>
      </c>
      <c r="D29" s="115">
        <v>965</v>
      </c>
      <c r="E29" s="114">
        <v>981</v>
      </c>
      <c r="F29" s="114">
        <v>968</v>
      </c>
      <c r="G29" s="114">
        <v>969</v>
      </c>
      <c r="H29" s="140">
        <v>974</v>
      </c>
      <c r="I29" s="115">
        <v>-9</v>
      </c>
      <c r="J29" s="116">
        <v>-0.92402464065708423</v>
      </c>
    </row>
    <row r="30" spans="1:15" s="110" customFormat="1" ht="24.95" customHeight="1" x14ac:dyDescent="0.2">
      <c r="A30" s="193">
        <v>87.88</v>
      </c>
      <c r="B30" s="204" t="s">
        <v>166</v>
      </c>
      <c r="C30" s="113">
        <v>4.7248358491843225</v>
      </c>
      <c r="D30" s="115">
        <v>698</v>
      </c>
      <c r="E30" s="114">
        <v>699</v>
      </c>
      <c r="F30" s="114">
        <v>707</v>
      </c>
      <c r="G30" s="114">
        <v>708</v>
      </c>
      <c r="H30" s="140">
        <v>694</v>
      </c>
      <c r="I30" s="115">
        <v>4</v>
      </c>
      <c r="J30" s="116">
        <v>0.57636887608069165</v>
      </c>
    </row>
    <row r="31" spans="1:15" s="110" customFormat="1" ht="24.95" customHeight="1" x14ac:dyDescent="0.2">
      <c r="A31" s="193" t="s">
        <v>167</v>
      </c>
      <c r="B31" s="199" t="s">
        <v>168</v>
      </c>
      <c r="C31" s="113">
        <v>7.9130846815135722</v>
      </c>
      <c r="D31" s="115">
        <v>1169</v>
      </c>
      <c r="E31" s="114">
        <v>1200</v>
      </c>
      <c r="F31" s="114">
        <v>1243</v>
      </c>
      <c r="G31" s="114">
        <v>1254</v>
      </c>
      <c r="H31" s="140">
        <v>1204</v>
      </c>
      <c r="I31" s="115">
        <v>-35</v>
      </c>
      <c r="J31" s="116">
        <v>-2.9069767441860463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2.0104244229337302</v>
      </c>
      <c r="D34" s="115">
        <v>297</v>
      </c>
      <c r="E34" s="114">
        <v>299</v>
      </c>
      <c r="F34" s="114">
        <v>298</v>
      </c>
      <c r="G34" s="114">
        <v>297</v>
      </c>
      <c r="H34" s="140">
        <v>299</v>
      </c>
      <c r="I34" s="115">
        <v>-2</v>
      </c>
      <c r="J34" s="116">
        <v>-0.66889632107023411</v>
      </c>
    </row>
    <row r="35" spans="1:10" s="110" customFormat="1" ht="24.95" customHeight="1" x14ac:dyDescent="0.2">
      <c r="A35" s="292" t="s">
        <v>171</v>
      </c>
      <c r="B35" s="293" t="s">
        <v>172</v>
      </c>
      <c r="C35" s="113">
        <v>16.286468557503554</v>
      </c>
      <c r="D35" s="115">
        <v>2406</v>
      </c>
      <c r="E35" s="114">
        <v>2465</v>
      </c>
      <c r="F35" s="114">
        <v>2453</v>
      </c>
      <c r="G35" s="114">
        <v>2485</v>
      </c>
      <c r="H35" s="140">
        <v>2506</v>
      </c>
      <c r="I35" s="115">
        <v>-100</v>
      </c>
      <c r="J35" s="116">
        <v>-3.9904229848363926</v>
      </c>
    </row>
    <row r="36" spans="1:10" s="110" customFormat="1" ht="24.95" customHeight="1" x14ac:dyDescent="0.2">
      <c r="A36" s="294" t="s">
        <v>173</v>
      </c>
      <c r="B36" s="295" t="s">
        <v>174</v>
      </c>
      <c r="C36" s="125">
        <v>81.703107019562722</v>
      </c>
      <c r="D36" s="143">
        <v>12070</v>
      </c>
      <c r="E36" s="144">
        <v>12458</v>
      </c>
      <c r="F36" s="144">
        <v>12551</v>
      </c>
      <c r="G36" s="144">
        <v>12632</v>
      </c>
      <c r="H36" s="145">
        <v>12371</v>
      </c>
      <c r="I36" s="143">
        <v>-301</v>
      </c>
      <c r="J36" s="146">
        <v>-2.4331096920216635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14773</v>
      </c>
      <c r="F11" s="264">
        <v>15222</v>
      </c>
      <c r="G11" s="264">
        <v>15302</v>
      </c>
      <c r="H11" s="264">
        <v>15414</v>
      </c>
      <c r="I11" s="265">
        <v>15176</v>
      </c>
      <c r="J11" s="263">
        <v>-403</v>
      </c>
      <c r="K11" s="266">
        <v>-2.6555086979441223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42.130914506193733</v>
      </c>
      <c r="E13" s="115">
        <v>6224</v>
      </c>
      <c r="F13" s="114">
        <v>6377</v>
      </c>
      <c r="G13" s="114">
        <v>6388</v>
      </c>
      <c r="H13" s="114">
        <v>6475</v>
      </c>
      <c r="I13" s="140">
        <v>6366</v>
      </c>
      <c r="J13" s="115">
        <v>-142</v>
      </c>
      <c r="K13" s="116">
        <v>-2.2306000628338047</v>
      </c>
    </row>
    <row r="14" spans="1:15" ht="15.95" customHeight="1" x14ac:dyDescent="0.2">
      <c r="A14" s="306" t="s">
        <v>230</v>
      </c>
      <c r="B14" s="307"/>
      <c r="C14" s="308"/>
      <c r="D14" s="113">
        <v>47.390509713666823</v>
      </c>
      <c r="E14" s="115">
        <v>7001</v>
      </c>
      <c r="F14" s="114">
        <v>7266</v>
      </c>
      <c r="G14" s="114">
        <v>7340</v>
      </c>
      <c r="H14" s="114">
        <v>7357</v>
      </c>
      <c r="I14" s="140">
        <v>7233</v>
      </c>
      <c r="J14" s="115">
        <v>-232</v>
      </c>
      <c r="K14" s="116">
        <v>-3.2075210839209181</v>
      </c>
    </row>
    <row r="15" spans="1:15" ht="15.95" customHeight="1" x14ac:dyDescent="0.2">
      <c r="A15" s="306" t="s">
        <v>231</v>
      </c>
      <c r="B15" s="307"/>
      <c r="C15" s="308"/>
      <c r="D15" s="113">
        <v>5.6386651323360182</v>
      </c>
      <c r="E15" s="115">
        <v>833</v>
      </c>
      <c r="F15" s="114">
        <v>833</v>
      </c>
      <c r="G15" s="114">
        <v>837</v>
      </c>
      <c r="H15" s="114">
        <v>823</v>
      </c>
      <c r="I15" s="140">
        <v>832</v>
      </c>
      <c r="J15" s="115">
        <v>1</v>
      </c>
      <c r="K15" s="116">
        <v>0.1201923076923077</v>
      </c>
    </row>
    <row r="16" spans="1:15" ht="15.95" customHeight="1" x14ac:dyDescent="0.2">
      <c r="A16" s="306" t="s">
        <v>232</v>
      </c>
      <c r="B16" s="307"/>
      <c r="C16" s="308"/>
      <c r="D16" s="113">
        <v>2.7414878494550869</v>
      </c>
      <c r="E16" s="115">
        <v>405</v>
      </c>
      <c r="F16" s="114">
        <v>422</v>
      </c>
      <c r="G16" s="114">
        <v>408</v>
      </c>
      <c r="H16" s="114">
        <v>400</v>
      </c>
      <c r="I16" s="140">
        <v>406</v>
      </c>
      <c r="J16" s="115">
        <v>-1</v>
      </c>
      <c r="K16" s="116">
        <v>-0.24630541871921183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1.4621268530427129</v>
      </c>
      <c r="E18" s="115">
        <v>216</v>
      </c>
      <c r="F18" s="114">
        <v>213</v>
      </c>
      <c r="G18" s="114">
        <v>214</v>
      </c>
      <c r="H18" s="114">
        <v>225</v>
      </c>
      <c r="I18" s="140">
        <v>218</v>
      </c>
      <c r="J18" s="115">
        <v>-2</v>
      </c>
      <c r="K18" s="116">
        <v>-0.91743119266055051</v>
      </c>
    </row>
    <row r="19" spans="1:11" ht="14.1" customHeight="1" x14ac:dyDescent="0.2">
      <c r="A19" s="306" t="s">
        <v>235</v>
      </c>
      <c r="B19" s="307" t="s">
        <v>236</v>
      </c>
      <c r="C19" s="308"/>
      <c r="D19" s="113">
        <v>0.81906180193596423</v>
      </c>
      <c r="E19" s="115">
        <v>121</v>
      </c>
      <c r="F19" s="114">
        <v>111</v>
      </c>
      <c r="G19" s="114">
        <v>117</v>
      </c>
      <c r="H19" s="114">
        <v>119</v>
      </c>
      <c r="I19" s="140">
        <v>106</v>
      </c>
      <c r="J19" s="115">
        <v>15</v>
      </c>
      <c r="K19" s="116">
        <v>14.150943396226415</v>
      </c>
    </row>
    <row r="20" spans="1:11" ht="14.1" customHeight="1" x14ac:dyDescent="0.2">
      <c r="A20" s="306">
        <v>12</v>
      </c>
      <c r="B20" s="307" t="s">
        <v>237</v>
      </c>
      <c r="C20" s="308"/>
      <c r="D20" s="113">
        <v>1.2319772558045081</v>
      </c>
      <c r="E20" s="115">
        <v>182</v>
      </c>
      <c r="F20" s="114">
        <v>169</v>
      </c>
      <c r="G20" s="114">
        <v>180</v>
      </c>
      <c r="H20" s="114">
        <v>188</v>
      </c>
      <c r="I20" s="140">
        <v>177</v>
      </c>
      <c r="J20" s="115">
        <v>5</v>
      </c>
      <c r="K20" s="116">
        <v>2.8248587570621471</v>
      </c>
    </row>
    <row r="21" spans="1:11" ht="14.1" customHeight="1" x14ac:dyDescent="0.2">
      <c r="A21" s="306">
        <v>21</v>
      </c>
      <c r="B21" s="307" t="s">
        <v>238</v>
      </c>
      <c r="C21" s="308"/>
      <c r="D21" s="113">
        <v>0.20307317403371014</v>
      </c>
      <c r="E21" s="115">
        <v>30</v>
      </c>
      <c r="F21" s="114">
        <v>33</v>
      </c>
      <c r="G21" s="114">
        <v>31</v>
      </c>
      <c r="H21" s="114">
        <v>28</v>
      </c>
      <c r="I21" s="140">
        <v>26</v>
      </c>
      <c r="J21" s="115">
        <v>4</v>
      </c>
      <c r="K21" s="116">
        <v>15.384615384615385</v>
      </c>
    </row>
    <row r="22" spans="1:11" ht="14.1" customHeight="1" x14ac:dyDescent="0.2">
      <c r="A22" s="306">
        <v>22</v>
      </c>
      <c r="B22" s="307" t="s">
        <v>239</v>
      </c>
      <c r="C22" s="308"/>
      <c r="D22" s="113">
        <v>0.70398700331686181</v>
      </c>
      <c r="E22" s="115">
        <v>104</v>
      </c>
      <c r="F22" s="114">
        <v>103</v>
      </c>
      <c r="G22" s="114">
        <v>107</v>
      </c>
      <c r="H22" s="114">
        <v>121</v>
      </c>
      <c r="I22" s="140">
        <v>124</v>
      </c>
      <c r="J22" s="115">
        <v>-20</v>
      </c>
      <c r="K22" s="116">
        <v>-16.129032258064516</v>
      </c>
    </row>
    <row r="23" spans="1:11" ht="14.1" customHeight="1" x14ac:dyDescent="0.2">
      <c r="A23" s="306">
        <v>23</v>
      </c>
      <c r="B23" s="307" t="s">
        <v>240</v>
      </c>
      <c r="C23" s="308"/>
      <c r="D23" s="113">
        <v>0.62275773370337784</v>
      </c>
      <c r="E23" s="115">
        <v>92</v>
      </c>
      <c r="F23" s="114">
        <v>89</v>
      </c>
      <c r="G23" s="114">
        <v>92</v>
      </c>
      <c r="H23" s="114">
        <v>97</v>
      </c>
      <c r="I23" s="140">
        <v>109</v>
      </c>
      <c r="J23" s="115">
        <v>-17</v>
      </c>
      <c r="K23" s="116">
        <v>-15.596330275229358</v>
      </c>
    </row>
    <row r="24" spans="1:11" ht="14.1" customHeight="1" x14ac:dyDescent="0.2">
      <c r="A24" s="306">
        <v>24</v>
      </c>
      <c r="B24" s="307" t="s">
        <v>241</v>
      </c>
      <c r="C24" s="308"/>
      <c r="D24" s="113">
        <v>1.3064374196168687</v>
      </c>
      <c r="E24" s="115">
        <v>193</v>
      </c>
      <c r="F24" s="114">
        <v>196</v>
      </c>
      <c r="G24" s="114">
        <v>205</v>
      </c>
      <c r="H24" s="114">
        <v>214</v>
      </c>
      <c r="I24" s="140">
        <v>230</v>
      </c>
      <c r="J24" s="115">
        <v>-37</v>
      </c>
      <c r="K24" s="116">
        <v>-16.086956521739129</v>
      </c>
    </row>
    <row r="25" spans="1:11" ht="14.1" customHeight="1" x14ac:dyDescent="0.2">
      <c r="A25" s="306">
        <v>25</v>
      </c>
      <c r="B25" s="307" t="s">
        <v>242</v>
      </c>
      <c r="C25" s="308"/>
      <c r="D25" s="113">
        <v>1.5839707574629391</v>
      </c>
      <c r="E25" s="115">
        <v>234</v>
      </c>
      <c r="F25" s="114">
        <v>229</v>
      </c>
      <c r="G25" s="114">
        <v>241</v>
      </c>
      <c r="H25" s="114">
        <v>232</v>
      </c>
      <c r="I25" s="140">
        <v>242</v>
      </c>
      <c r="J25" s="115">
        <v>-8</v>
      </c>
      <c r="K25" s="116">
        <v>-3.3057851239669422</v>
      </c>
    </row>
    <row r="26" spans="1:11" ht="14.1" customHeight="1" x14ac:dyDescent="0.2">
      <c r="A26" s="306">
        <v>26</v>
      </c>
      <c r="B26" s="307" t="s">
        <v>243</v>
      </c>
      <c r="C26" s="308"/>
      <c r="D26" s="113">
        <v>1.0695187165775402</v>
      </c>
      <c r="E26" s="115">
        <v>158</v>
      </c>
      <c r="F26" s="114">
        <v>160</v>
      </c>
      <c r="G26" s="114">
        <v>162</v>
      </c>
      <c r="H26" s="114">
        <v>169</v>
      </c>
      <c r="I26" s="140">
        <v>172</v>
      </c>
      <c r="J26" s="115">
        <v>-14</v>
      </c>
      <c r="K26" s="116">
        <v>-8.1395348837209305</v>
      </c>
    </row>
    <row r="27" spans="1:11" ht="14.1" customHeight="1" x14ac:dyDescent="0.2">
      <c r="A27" s="306">
        <v>27</v>
      </c>
      <c r="B27" s="307" t="s">
        <v>244</v>
      </c>
      <c r="C27" s="308"/>
      <c r="D27" s="113">
        <v>0.71752521491910914</v>
      </c>
      <c r="E27" s="115">
        <v>106</v>
      </c>
      <c r="F27" s="114">
        <v>104</v>
      </c>
      <c r="G27" s="114">
        <v>104</v>
      </c>
      <c r="H27" s="114">
        <v>104</v>
      </c>
      <c r="I27" s="140">
        <v>99</v>
      </c>
      <c r="J27" s="115">
        <v>7</v>
      </c>
      <c r="K27" s="116">
        <v>7.0707070707070709</v>
      </c>
    </row>
    <row r="28" spans="1:11" ht="14.1" customHeight="1" x14ac:dyDescent="0.2">
      <c r="A28" s="306">
        <v>28</v>
      </c>
      <c r="B28" s="307" t="s">
        <v>245</v>
      </c>
      <c r="C28" s="308"/>
      <c r="D28" s="113">
        <v>0.39260813646517295</v>
      </c>
      <c r="E28" s="115">
        <v>58</v>
      </c>
      <c r="F28" s="114">
        <v>49</v>
      </c>
      <c r="G28" s="114">
        <v>50</v>
      </c>
      <c r="H28" s="114">
        <v>48</v>
      </c>
      <c r="I28" s="140">
        <v>50</v>
      </c>
      <c r="J28" s="115">
        <v>8</v>
      </c>
      <c r="K28" s="116">
        <v>16</v>
      </c>
    </row>
    <row r="29" spans="1:11" ht="14.1" customHeight="1" x14ac:dyDescent="0.2">
      <c r="A29" s="306">
        <v>29</v>
      </c>
      <c r="B29" s="307" t="s">
        <v>246</v>
      </c>
      <c r="C29" s="308"/>
      <c r="D29" s="113">
        <v>3.5402423339876803</v>
      </c>
      <c r="E29" s="115">
        <v>523</v>
      </c>
      <c r="F29" s="114">
        <v>599</v>
      </c>
      <c r="G29" s="114">
        <v>581</v>
      </c>
      <c r="H29" s="114">
        <v>568</v>
      </c>
      <c r="I29" s="140">
        <v>571</v>
      </c>
      <c r="J29" s="115">
        <v>-48</v>
      </c>
      <c r="K29" s="116">
        <v>-8.4063047285464094</v>
      </c>
    </row>
    <row r="30" spans="1:11" ht="14.1" customHeight="1" x14ac:dyDescent="0.2">
      <c r="A30" s="306" t="s">
        <v>247</v>
      </c>
      <c r="B30" s="307" t="s">
        <v>248</v>
      </c>
      <c r="C30" s="308"/>
      <c r="D30" s="113" t="s">
        <v>513</v>
      </c>
      <c r="E30" s="115" t="s">
        <v>513</v>
      </c>
      <c r="F30" s="114" t="s">
        <v>513</v>
      </c>
      <c r="G30" s="114">
        <v>114</v>
      </c>
      <c r="H30" s="114" t="s">
        <v>513</v>
      </c>
      <c r="I30" s="140">
        <v>107</v>
      </c>
      <c r="J30" s="115" t="s">
        <v>513</v>
      </c>
      <c r="K30" s="116" t="s">
        <v>513</v>
      </c>
    </row>
    <row r="31" spans="1:11" ht="14.1" customHeight="1" x14ac:dyDescent="0.2">
      <c r="A31" s="306" t="s">
        <v>249</v>
      </c>
      <c r="B31" s="307" t="s">
        <v>250</v>
      </c>
      <c r="C31" s="308"/>
      <c r="D31" s="113">
        <v>2.7888715900629526</v>
      </c>
      <c r="E31" s="115">
        <v>412</v>
      </c>
      <c r="F31" s="114">
        <v>478</v>
      </c>
      <c r="G31" s="114">
        <v>464</v>
      </c>
      <c r="H31" s="114">
        <v>466</v>
      </c>
      <c r="I31" s="140">
        <v>461</v>
      </c>
      <c r="J31" s="115">
        <v>-49</v>
      </c>
      <c r="K31" s="116">
        <v>-10.629067245119305</v>
      </c>
    </row>
    <row r="32" spans="1:11" ht="14.1" customHeight="1" x14ac:dyDescent="0.2">
      <c r="A32" s="306">
        <v>31</v>
      </c>
      <c r="B32" s="307" t="s">
        <v>251</v>
      </c>
      <c r="C32" s="308"/>
      <c r="D32" s="113">
        <v>0.23014959723820483</v>
      </c>
      <c r="E32" s="115">
        <v>34</v>
      </c>
      <c r="F32" s="114">
        <v>35</v>
      </c>
      <c r="G32" s="114">
        <v>28</v>
      </c>
      <c r="H32" s="114">
        <v>28</v>
      </c>
      <c r="I32" s="140">
        <v>29</v>
      </c>
      <c r="J32" s="115">
        <v>5</v>
      </c>
      <c r="K32" s="116">
        <v>17.241379310344829</v>
      </c>
    </row>
    <row r="33" spans="1:11" ht="14.1" customHeight="1" x14ac:dyDescent="0.2">
      <c r="A33" s="306">
        <v>32</v>
      </c>
      <c r="B33" s="307" t="s">
        <v>252</v>
      </c>
      <c r="C33" s="308"/>
      <c r="D33" s="113">
        <v>0.94767481215731397</v>
      </c>
      <c r="E33" s="115">
        <v>140</v>
      </c>
      <c r="F33" s="114">
        <v>138</v>
      </c>
      <c r="G33" s="114">
        <v>142</v>
      </c>
      <c r="H33" s="114">
        <v>155</v>
      </c>
      <c r="I33" s="140">
        <v>158</v>
      </c>
      <c r="J33" s="115">
        <v>-18</v>
      </c>
      <c r="K33" s="116">
        <v>-11.39240506329114</v>
      </c>
    </row>
    <row r="34" spans="1:11" ht="14.1" customHeight="1" x14ac:dyDescent="0.2">
      <c r="A34" s="306">
        <v>33</v>
      </c>
      <c r="B34" s="307" t="s">
        <v>253</v>
      </c>
      <c r="C34" s="308"/>
      <c r="D34" s="113">
        <v>0.52799025248764642</v>
      </c>
      <c r="E34" s="115">
        <v>78</v>
      </c>
      <c r="F34" s="114">
        <v>83</v>
      </c>
      <c r="G34" s="114">
        <v>84</v>
      </c>
      <c r="H34" s="114">
        <v>87</v>
      </c>
      <c r="I34" s="140">
        <v>89</v>
      </c>
      <c r="J34" s="115">
        <v>-11</v>
      </c>
      <c r="K34" s="116">
        <v>-12.359550561797754</v>
      </c>
    </row>
    <row r="35" spans="1:11" ht="14.1" customHeight="1" x14ac:dyDescent="0.2">
      <c r="A35" s="306">
        <v>34</v>
      </c>
      <c r="B35" s="307" t="s">
        <v>254</v>
      </c>
      <c r="C35" s="308"/>
      <c r="D35" s="113">
        <v>6.5998781560955795</v>
      </c>
      <c r="E35" s="115">
        <v>975</v>
      </c>
      <c r="F35" s="114">
        <v>978</v>
      </c>
      <c r="G35" s="114">
        <v>999</v>
      </c>
      <c r="H35" s="114">
        <v>1002</v>
      </c>
      <c r="I35" s="140">
        <v>976</v>
      </c>
      <c r="J35" s="115">
        <v>-1</v>
      </c>
      <c r="K35" s="116">
        <v>-0.10245901639344263</v>
      </c>
    </row>
    <row r="36" spans="1:11" ht="14.1" customHeight="1" x14ac:dyDescent="0.2">
      <c r="A36" s="306">
        <v>41</v>
      </c>
      <c r="B36" s="307" t="s">
        <v>255</v>
      </c>
      <c r="C36" s="308"/>
      <c r="D36" s="113">
        <v>0.20307317403371014</v>
      </c>
      <c r="E36" s="115">
        <v>30</v>
      </c>
      <c r="F36" s="114">
        <v>33</v>
      </c>
      <c r="G36" s="114">
        <v>35</v>
      </c>
      <c r="H36" s="114">
        <v>35</v>
      </c>
      <c r="I36" s="140">
        <v>33</v>
      </c>
      <c r="J36" s="115">
        <v>-3</v>
      </c>
      <c r="K36" s="116">
        <v>-9.0909090909090917</v>
      </c>
    </row>
    <row r="37" spans="1:11" ht="14.1" customHeight="1" x14ac:dyDescent="0.2">
      <c r="A37" s="306">
        <v>42</v>
      </c>
      <c r="B37" s="307" t="s">
        <v>256</v>
      </c>
      <c r="C37" s="308"/>
      <c r="D37" s="113" t="s">
        <v>513</v>
      </c>
      <c r="E37" s="115" t="s">
        <v>513</v>
      </c>
      <c r="F37" s="114" t="s">
        <v>513</v>
      </c>
      <c r="G37" s="114">
        <v>3</v>
      </c>
      <c r="H37" s="114" t="s">
        <v>513</v>
      </c>
      <c r="I37" s="140" t="s">
        <v>513</v>
      </c>
      <c r="J37" s="115" t="s">
        <v>513</v>
      </c>
      <c r="K37" s="116" t="s">
        <v>513</v>
      </c>
    </row>
    <row r="38" spans="1:11" ht="14.1" customHeight="1" x14ac:dyDescent="0.2">
      <c r="A38" s="306">
        <v>43</v>
      </c>
      <c r="B38" s="307" t="s">
        <v>257</v>
      </c>
      <c r="C38" s="308"/>
      <c r="D38" s="113">
        <v>0.36553171326067824</v>
      </c>
      <c r="E38" s="115">
        <v>54</v>
      </c>
      <c r="F38" s="114">
        <v>53</v>
      </c>
      <c r="G38" s="114">
        <v>50</v>
      </c>
      <c r="H38" s="114">
        <v>51</v>
      </c>
      <c r="I38" s="140">
        <v>51</v>
      </c>
      <c r="J38" s="115">
        <v>3</v>
      </c>
      <c r="K38" s="116">
        <v>5.882352941176471</v>
      </c>
    </row>
    <row r="39" spans="1:11" ht="14.1" customHeight="1" x14ac:dyDescent="0.2">
      <c r="A39" s="306">
        <v>51</v>
      </c>
      <c r="B39" s="307" t="s">
        <v>258</v>
      </c>
      <c r="C39" s="308"/>
      <c r="D39" s="113">
        <v>13.612671766059703</v>
      </c>
      <c r="E39" s="115">
        <v>2011</v>
      </c>
      <c r="F39" s="114">
        <v>2055</v>
      </c>
      <c r="G39" s="114">
        <v>2049</v>
      </c>
      <c r="H39" s="114">
        <v>2048</v>
      </c>
      <c r="I39" s="140">
        <v>2058</v>
      </c>
      <c r="J39" s="115">
        <v>-47</v>
      </c>
      <c r="K39" s="116">
        <v>-2.2837706511175897</v>
      </c>
    </row>
    <row r="40" spans="1:11" ht="14.1" customHeight="1" x14ac:dyDescent="0.2">
      <c r="A40" s="306" t="s">
        <v>259</v>
      </c>
      <c r="B40" s="307" t="s">
        <v>260</v>
      </c>
      <c r="C40" s="308"/>
      <c r="D40" s="113">
        <v>13.165910783185542</v>
      </c>
      <c r="E40" s="115">
        <v>1945</v>
      </c>
      <c r="F40" s="114">
        <v>1977</v>
      </c>
      <c r="G40" s="114">
        <v>1974</v>
      </c>
      <c r="H40" s="114">
        <v>1977</v>
      </c>
      <c r="I40" s="140">
        <v>1988</v>
      </c>
      <c r="J40" s="115">
        <v>-43</v>
      </c>
      <c r="K40" s="116">
        <v>-2.1629778672032192</v>
      </c>
    </row>
    <row r="41" spans="1:11" ht="14.1" customHeight="1" x14ac:dyDescent="0.2">
      <c r="A41" s="306"/>
      <c r="B41" s="307" t="s">
        <v>261</v>
      </c>
      <c r="C41" s="308"/>
      <c r="D41" s="113">
        <v>3.113788668516889</v>
      </c>
      <c r="E41" s="115">
        <v>460</v>
      </c>
      <c r="F41" s="114">
        <v>464</v>
      </c>
      <c r="G41" s="114">
        <v>458</v>
      </c>
      <c r="H41" s="114">
        <v>467</v>
      </c>
      <c r="I41" s="140">
        <v>469</v>
      </c>
      <c r="J41" s="115">
        <v>-9</v>
      </c>
      <c r="K41" s="116">
        <v>-1.9189765458422174</v>
      </c>
    </row>
    <row r="42" spans="1:11" ht="14.1" customHeight="1" x14ac:dyDescent="0.2">
      <c r="A42" s="306">
        <v>52</v>
      </c>
      <c r="B42" s="307" t="s">
        <v>262</v>
      </c>
      <c r="C42" s="308"/>
      <c r="D42" s="113">
        <v>6.5389562038854665</v>
      </c>
      <c r="E42" s="115">
        <v>966</v>
      </c>
      <c r="F42" s="114">
        <v>982</v>
      </c>
      <c r="G42" s="114">
        <v>968</v>
      </c>
      <c r="H42" s="114">
        <v>941</v>
      </c>
      <c r="I42" s="140">
        <v>912</v>
      </c>
      <c r="J42" s="115">
        <v>54</v>
      </c>
      <c r="K42" s="116">
        <v>5.9210526315789478</v>
      </c>
    </row>
    <row r="43" spans="1:11" ht="14.1" customHeight="1" x14ac:dyDescent="0.2">
      <c r="A43" s="306" t="s">
        <v>263</v>
      </c>
      <c r="B43" s="307" t="s">
        <v>264</v>
      </c>
      <c r="C43" s="308"/>
      <c r="D43" s="113">
        <v>6.2343464428349016</v>
      </c>
      <c r="E43" s="115">
        <v>921</v>
      </c>
      <c r="F43" s="114">
        <v>935</v>
      </c>
      <c r="G43" s="114">
        <v>924</v>
      </c>
      <c r="H43" s="114">
        <v>901</v>
      </c>
      <c r="I43" s="140">
        <v>878</v>
      </c>
      <c r="J43" s="115">
        <v>43</v>
      </c>
      <c r="K43" s="116">
        <v>4.8974943052391797</v>
      </c>
    </row>
    <row r="44" spans="1:11" ht="14.1" customHeight="1" x14ac:dyDescent="0.2">
      <c r="A44" s="306">
        <v>53</v>
      </c>
      <c r="B44" s="307" t="s">
        <v>265</v>
      </c>
      <c r="C44" s="308"/>
      <c r="D44" s="113">
        <v>1.1507479861910241</v>
      </c>
      <c r="E44" s="115">
        <v>170</v>
      </c>
      <c r="F44" s="114">
        <v>176</v>
      </c>
      <c r="G44" s="114">
        <v>176</v>
      </c>
      <c r="H44" s="114">
        <v>188</v>
      </c>
      <c r="I44" s="140">
        <v>175</v>
      </c>
      <c r="J44" s="115">
        <v>-5</v>
      </c>
      <c r="K44" s="116">
        <v>-2.8571428571428572</v>
      </c>
    </row>
    <row r="45" spans="1:11" ht="14.1" customHeight="1" x14ac:dyDescent="0.2">
      <c r="A45" s="306" t="s">
        <v>266</v>
      </c>
      <c r="B45" s="307" t="s">
        <v>267</v>
      </c>
      <c r="C45" s="308"/>
      <c r="D45" s="113">
        <v>1.1236715629865295</v>
      </c>
      <c r="E45" s="115">
        <v>166</v>
      </c>
      <c r="F45" s="114">
        <v>172</v>
      </c>
      <c r="G45" s="114">
        <v>172</v>
      </c>
      <c r="H45" s="114">
        <v>184</v>
      </c>
      <c r="I45" s="140">
        <v>172</v>
      </c>
      <c r="J45" s="115">
        <v>-6</v>
      </c>
      <c r="K45" s="116">
        <v>-3.4883720930232558</v>
      </c>
    </row>
    <row r="46" spans="1:11" ht="14.1" customHeight="1" x14ac:dyDescent="0.2">
      <c r="A46" s="306">
        <v>54</v>
      </c>
      <c r="B46" s="307" t="s">
        <v>268</v>
      </c>
      <c r="C46" s="308"/>
      <c r="D46" s="113">
        <v>9.7001286130102216</v>
      </c>
      <c r="E46" s="115">
        <v>1433</v>
      </c>
      <c r="F46" s="114">
        <v>1473</v>
      </c>
      <c r="G46" s="114">
        <v>1475</v>
      </c>
      <c r="H46" s="114">
        <v>1494</v>
      </c>
      <c r="I46" s="140">
        <v>1502</v>
      </c>
      <c r="J46" s="115">
        <v>-69</v>
      </c>
      <c r="K46" s="116">
        <v>-4.5938748335552599</v>
      </c>
    </row>
    <row r="47" spans="1:11" ht="14.1" customHeight="1" x14ac:dyDescent="0.2">
      <c r="A47" s="306">
        <v>61</v>
      </c>
      <c r="B47" s="307" t="s">
        <v>269</v>
      </c>
      <c r="C47" s="308"/>
      <c r="D47" s="113">
        <v>0.73783253232248025</v>
      </c>
      <c r="E47" s="115">
        <v>109</v>
      </c>
      <c r="F47" s="114">
        <v>112</v>
      </c>
      <c r="G47" s="114">
        <v>122</v>
      </c>
      <c r="H47" s="114">
        <v>123</v>
      </c>
      <c r="I47" s="140">
        <v>119</v>
      </c>
      <c r="J47" s="115">
        <v>-10</v>
      </c>
      <c r="K47" s="116">
        <v>-8.4033613445378155</v>
      </c>
    </row>
    <row r="48" spans="1:11" ht="14.1" customHeight="1" x14ac:dyDescent="0.2">
      <c r="A48" s="306">
        <v>62</v>
      </c>
      <c r="B48" s="307" t="s">
        <v>270</v>
      </c>
      <c r="C48" s="308"/>
      <c r="D48" s="113">
        <v>8.501996886211332</v>
      </c>
      <c r="E48" s="115">
        <v>1256</v>
      </c>
      <c r="F48" s="114">
        <v>1286</v>
      </c>
      <c r="G48" s="114">
        <v>1289</v>
      </c>
      <c r="H48" s="114">
        <v>1353</v>
      </c>
      <c r="I48" s="140">
        <v>1256</v>
      </c>
      <c r="J48" s="115">
        <v>0</v>
      </c>
      <c r="K48" s="116">
        <v>0</v>
      </c>
    </row>
    <row r="49" spans="1:11" ht="14.1" customHeight="1" x14ac:dyDescent="0.2">
      <c r="A49" s="306">
        <v>63</v>
      </c>
      <c r="B49" s="307" t="s">
        <v>271</v>
      </c>
      <c r="C49" s="308"/>
      <c r="D49" s="113">
        <v>10.559805049752928</v>
      </c>
      <c r="E49" s="115">
        <v>1560</v>
      </c>
      <c r="F49" s="114">
        <v>1699</v>
      </c>
      <c r="G49" s="114">
        <v>1735</v>
      </c>
      <c r="H49" s="114">
        <v>1774</v>
      </c>
      <c r="I49" s="140">
        <v>1708</v>
      </c>
      <c r="J49" s="115">
        <v>-148</v>
      </c>
      <c r="K49" s="116">
        <v>-8.6651053864168617</v>
      </c>
    </row>
    <row r="50" spans="1:11" ht="14.1" customHeight="1" x14ac:dyDescent="0.2">
      <c r="A50" s="306" t="s">
        <v>272</v>
      </c>
      <c r="B50" s="307" t="s">
        <v>273</v>
      </c>
      <c r="C50" s="308"/>
      <c r="D50" s="113">
        <v>0.433222771271915</v>
      </c>
      <c r="E50" s="115">
        <v>64</v>
      </c>
      <c r="F50" s="114">
        <v>71</v>
      </c>
      <c r="G50" s="114">
        <v>75</v>
      </c>
      <c r="H50" s="114">
        <v>78</v>
      </c>
      <c r="I50" s="140">
        <v>68</v>
      </c>
      <c r="J50" s="115">
        <v>-4</v>
      </c>
      <c r="K50" s="116">
        <v>-5.882352941176471</v>
      </c>
    </row>
    <row r="51" spans="1:11" ht="14.1" customHeight="1" x14ac:dyDescent="0.2">
      <c r="A51" s="306" t="s">
        <v>274</v>
      </c>
      <c r="B51" s="307" t="s">
        <v>275</v>
      </c>
      <c r="C51" s="308"/>
      <c r="D51" s="113">
        <v>9.469979015772017</v>
      </c>
      <c r="E51" s="115">
        <v>1399</v>
      </c>
      <c r="F51" s="114">
        <v>1525</v>
      </c>
      <c r="G51" s="114">
        <v>1565</v>
      </c>
      <c r="H51" s="114">
        <v>1593</v>
      </c>
      <c r="I51" s="140">
        <v>1550</v>
      </c>
      <c r="J51" s="115">
        <v>-151</v>
      </c>
      <c r="K51" s="116">
        <v>-9.741935483870968</v>
      </c>
    </row>
    <row r="52" spans="1:11" ht="14.1" customHeight="1" x14ac:dyDescent="0.2">
      <c r="A52" s="306">
        <v>71</v>
      </c>
      <c r="B52" s="307" t="s">
        <v>276</v>
      </c>
      <c r="C52" s="308"/>
      <c r="D52" s="113">
        <v>13.538211602247344</v>
      </c>
      <c r="E52" s="115">
        <v>2000</v>
      </c>
      <c r="F52" s="114">
        <v>2078</v>
      </c>
      <c r="G52" s="114">
        <v>2073</v>
      </c>
      <c r="H52" s="114">
        <v>2047</v>
      </c>
      <c r="I52" s="140">
        <v>2002</v>
      </c>
      <c r="J52" s="115">
        <v>-2</v>
      </c>
      <c r="K52" s="116">
        <v>-9.9900099900099903E-2</v>
      </c>
    </row>
    <row r="53" spans="1:11" ht="14.1" customHeight="1" x14ac:dyDescent="0.2">
      <c r="A53" s="306" t="s">
        <v>277</v>
      </c>
      <c r="B53" s="307" t="s">
        <v>278</v>
      </c>
      <c r="C53" s="308"/>
      <c r="D53" s="113">
        <v>1.692276450280918</v>
      </c>
      <c r="E53" s="115">
        <v>250</v>
      </c>
      <c r="F53" s="114">
        <v>261</v>
      </c>
      <c r="G53" s="114">
        <v>256</v>
      </c>
      <c r="H53" s="114">
        <v>257</v>
      </c>
      <c r="I53" s="140">
        <v>247</v>
      </c>
      <c r="J53" s="115">
        <v>3</v>
      </c>
      <c r="K53" s="116">
        <v>1.214574898785425</v>
      </c>
    </row>
    <row r="54" spans="1:11" ht="14.1" customHeight="1" x14ac:dyDescent="0.2">
      <c r="A54" s="306" t="s">
        <v>279</v>
      </c>
      <c r="B54" s="307" t="s">
        <v>280</v>
      </c>
      <c r="C54" s="308"/>
      <c r="D54" s="113">
        <v>11.141948148649563</v>
      </c>
      <c r="E54" s="115">
        <v>1646</v>
      </c>
      <c r="F54" s="114">
        <v>1710</v>
      </c>
      <c r="G54" s="114">
        <v>1714</v>
      </c>
      <c r="H54" s="114">
        <v>1692</v>
      </c>
      <c r="I54" s="140">
        <v>1658</v>
      </c>
      <c r="J54" s="115">
        <v>-12</v>
      </c>
      <c r="K54" s="116">
        <v>-0.72376357056694818</v>
      </c>
    </row>
    <row r="55" spans="1:11" ht="14.1" customHeight="1" x14ac:dyDescent="0.2">
      <c r="A55" s="306">
        <v>72</v>
      </c>
      <c r="B55" s="307" t="s">
        <v>281</v>
      </c>
      <c r="C55" s="308"/>
      <c r="D55" s="113">
        <v>1.5230488052528262</v>
      </c>
      <c r="E55" s="115">
        <v>225</v>
      </c>
      <c r="F55" s="114">
        <v>219</v>
      </c>
      <c r="G55" s="114">
        <v>218</v>
      </c>
      <c r="H55" s="114">
        <v>211</v>
      </c>
      <c r="I55" s="140">
        <v>210</v>
      </c>
      <c r="J55" s="115">
        <v>15</v>
      </c>
      <c r="K55" s="116">
        <v>7.1428571428571432</v>
      </c>
    </row>
    <row r="56" spans="1:11" ht="14.1" customHeight="1" x14ac:dyDescent="0.2">
      <c r="A56" s="306" t="s">
        <v>282</v>
      </c>
      <c r="B56" s="307" t="s">
        <v>283</v>
      </c>
      <c r="C56" s="308"/>
      <c r="D56" s="113">
        <v>0.14892032762472077</v>
      </c>
      <c r="E56" s="115">
        <v>22</v>
      </c>
      <c r="F56" s="114">
        <v>18</v>
      </c>
      <c r="G56" s="114">
        <v>16</v>
      </c>
      <c r="H56" s="114">
        <v>16</v>
      </c>
      <c r="I56" s="140">
        <v>16</v>
      </c>
      <c r="J56" s="115">
        <v>6</v>
      </c>
      <c r="K56" s="116">
        <v>37.5</v>
      </c>
    </row>
    <row r="57" spans="1:11" ht="14.1" customHeight="1" x14ac:dyDescent="0.2">
      <c r="A57" s="306" t="s">
        <v>284</v>
      </c>
      <c r="B57" s="307" t="s">
        <v>285</v>
      </c>
      <c r="C57" s="308"/>
      <c r="D57" s="113">
        <v>1.0559805049752928</v>
      </c>
      <c r="E57" s="115">
        <v>156</v>
      </c>
      <c r="F57" s="114">
        <v>155</v>
      </c>
      <c r="G57" s="114">
        <v>159</v>
      </c>
      <c r="H57" s="114">
        <v>156</v>
      </c>
      <c r="I57" s="140">
        <v>154</v>
      </c>
      <c r="J57" s="115">
        <v>2</v>
      </c>
      <c r="K57" s="116">
        <v>1.2987012987012987</v>
      </c>
    </row>
    <row r="58" spans="1:11" ht="14.1" customHeight="1" x14ac:dyDescent="0.2">
      <c r="A58" s="306">
        <v>73</v>
      </c>
      <c r="B58" s="307" t="s">
        <v>286</v>
      </c>
      <c r="C58" s="308"/>
      <c r="D58" s="113">
        <v>0.85967643674270633</v>
      </c>
      <c r="E58" s="115">
        <v>127</v>
      </c>
      <c r="F58" s="114">
        <v>132</v>
      </c>
      <c r="G58" s="114">
        <v>122</v>
      </c>
      <c r="H58" s="114">
        <v>118</v>
      </c>
      <c r="I58" s="140">
        <v>115</v>
      </c>
      <c r="J58" s="115">
        <v>12</v>
      </c>
      <c r="K58" s="116">
        <v>10.434782608695652</v>
      </c>
    </row>
    <row r="59" spans="1:11" ht="14.1" customHeight="1" x14ac:dyDescent="0.2">
      <c r="A59" s="306" t="s">
        <v>287</v>
      </c>
      <c r="B59" s="307" t="s">
        <v>288</v>
      </c>
      <c r="C59" s="308"/>
      <c r="D59" s="113">
        <v>0.60245041630000673</v>
      </c>
      <c r="E59" s="115">
        <v>89</v>
      </c>
      <c r="F59" s="114">
        <v>98</v>
      </c>
      <c r="G59" s="114">
        <v>92</v>
      </c>
      <c r="H59" s="114">
        <v>91</v>
      </c>
      <c r="I59" s="140">
        <v>86</v>
      </c>
      <c r="J59" s="115">
        <v>3</v>
      </c>
      <c r="K59" s="116">
        <v>3.4883720930232558</v>
      </c>
    </row>
    <row r="60" spans="1:11" ht="14.1" customHeight="1" x14ac:dyDescent="0.2">
      <c r="A60" s="306">
        <v>81</v>
      </c>
      <c r="B60" s="307" t="s">
        <v>289</v>
      </c>
      <c r="C60" s="308"/>
      <c r="D60" s="113">
        <v>3.1070195627157653</v>
      </c>
      <c r="E60" s="115">
        <v>459</v>
      </c>
      <c r="F60" s="114">
        <v>444</v>
      </c>
      <c r="G60" s="114">
        <v>440</v>
      </c>
      <c r="H60" s="114">
        <v>447</v>
      </c>
      <c r="I60" s="140">
        <v>457</v>
      </c>
      <c r="J60" s="115">
        <v>2</v>
      </c>
      <c r="K60" s="116">
        <v>0.43763676148796499</v>
      </c>
    </row>
    <row r="61" spans="1:11" ht="14.1" customHeight="1" x14ac:dyDescent="0.2">
      <c r="A61" s="306" t="s">
        <v>290</v>
      </c>
      <c r="B61" s="307" t="s">
        <v>291</v>
      </c>
      <c r="C61" s="308"/>
      <c r="D61" s="113">
        <v>0.93413660055506664</v>
      </c>
      <c r="E61" s="115">
        <v>138</v>
      </c>
      <c r="F61" s="114">
        <v>132</v>
      </c>
      <c r="G61" s="114">
        <v>131</v>
      </c>
      <c r="H61" s="114">
        <v>125</v>
      </c>
      <c r="I61" s="140">
        <v>128</v>
      </c>
      <c r="J61" s="115">
        <v>10</v>
      </c>
      <c r="K61" s="116">
        <v>7.8125</v>
      </c>
    </row>
    <row r="62" spans="1:11" ht="14.1" customHeight="1" x14ac:dyDescent="0.2">
      <c r="A62" s="306" t="s">
        <v>292</v>
      </c>
      <c r="B62" s="307" t="s">
        <v>293</v>
      </c>
      <c r="C62" s="308"/>
      <c r="D62" s="113">
        <v>1.1304406687876531</v>
      </c>
      <c r="E62" s="115">
        <v>167</v>
      </c>
      <c r="F62" s="114">
        <v>156</v>
      </c>
      <c r="G62" s="114">
        <v>158</v>
      </c>
      <c r="H62" s="114">
        <v>164</v>
      </c>
      <c r="I62" s="140">
        <v>167</v>
      </c>
      <c r="J62" s="115">
        <v>0</v>
      </c>
      <c r="K62" s="116">
        <v>0</v>
      </c>
    </row>
    <row r="63" spans="1:11" ht="14.1" customHeight="1" x14ac:dyDescent="0.2">
      <c r="A63" s="306"/>
      <c r="B63" s="307" t="s">
        <v>294</v>
      </c>
      <c r="C63" s="308"/>
      <c r="D63" s="113">
        <v>0.90706017735057198</v>
      </c>
      <c r="E63" s="115">
        <v>134</v>
      </c>
      <c r="F63" s="114">
        <v>122</v>
      </c>
      <c r="G63" s="114">
        <v>126</v>
      </c>
      <c r="H63" s="114">
        <v>131</v>
      </c>
      <c r="I63" s="140">
        <v>136</v>
      </c>
      <c r="J63" s="115">
        <v>-2</v>
      </c>
      <c r="K63" s="116">
        <v>-1.4705882352941178</v>
      </c>
    </row>
    <row r="64" spans="1:11" ht="14.1" customHeight="1" x14ac:dyDescent="0.2">
      <c r="A64" s="306" t="s">
        <v>295</v>
      </c>
      <c r="B64" s="307" t="s">
        <v>296</v>
      </c>
      <c r="C64" s="308"/>
      <c r="D64" s="113">
        <v>0.1421512218235971</v>
      </c>
      <c r="E64" s="115">
        <v>21</v>
      </c>
      <c r="F64" s="114">
        <v>22</v>
      </c>
      <c r="G64" s="114">
        <v>21</v>
      </c>
      <c r="H64" s="114">
        <v>20</v>
      </c>
      <c r="I64" s="140">
        <v>19</v>
      </c>
      <c r="J64" s="115">
        <v>2</v>
      </c>
      <c r="K64" s="116">
        <v>10.526315789473685</v>
      </c>
    </row>
    <row r="65" spans="1:11" ht="14.1" customHeight="1" x14ac:dyDescent="0.2">
      <c r="A65" s="306" t="s">
        <v>297</v>
      </c>
      <c r="B65" s="307" t="s">
        <v>298</v>
      </c>
      <c r="C65" s="308"/>
      <c r="D65" s="113">
        <v>0.57537399309551207</v>
      </c>
      <c r="E65" s="115">
        <v>85</v>
      </c>
      <c r="F65" s="114">
        <v>87</v>
      </c>
      <c r="G65" s="114">
        <v>82</v>
      </c>
      <c r="H65" s="114">
        <v>88</v>
      </c>
      <c r="I65" s="140">
        <v>96</v>
      </c>
      <c r="J65" s="115">
        <v>-11</v>
      </c>
      <c r="K65" s="116">
        <v>-11.458333333333334</v>
      </c>
    </row>
    <row r="66" spans="1:11" ht="14.1" customHeight="1" x14ac:dyDescent="0.2">
      <c r="A66" s="306">
        <v>82</v>
      </c>
      <c r="B66" s="307" t="s">
        <v>299</v>
      </c>
      <c r="C66" s="308"/>
      <c r="D66" s="113">
        <v>1.7802748256955256</v>
      </c>
      <c r="E66" s="115">
        <v>263</v>
      </c>
      <c r="F66" s="114">
        <v>273</v>
      </c>
      <c r="G66" s="114">
        <v>287</v>
      </c>
      <c r="H66" s="114">
        <v>275</v>
      </c>
      <c r="I66" s="140">
        <v>269</v>
      </c>
      <c r="J66" s="115">
        <v>-6</v>
      </c>
      <c r="K66" s="116">
        <v>-2.2304832713754648</v>
      </c>
    </row>
    <row r="67" spans="1:11" ht="14.1" customHeight="1" x14ac:dyDescent="0.2">
      <c r="A67" s="306" t="s">
        <v>300</v>
      </c>
      <c r="B67" s="307" t="s">
        <v>301</v>
      </c>
      <c r="C67" s="308"/>
      <c r="D67" s="113">
        <v>0.79198537873146957</v>
      </c>
      <c r="E67" s="115">
        <v>117</v>
      </c>
      <c r="F67" s="114">
        <v>116</v>
      </c>
      <c r="G67" s="114">
        <v>126</v>
      </c>
      <c r="H67" s="114">
        <v>124</v>
      </c>
      <c r="I67" s="140">
        <v>118</v>
      </c>
      <c r="J67" s="115">
        <v>-1</v>
      </c>
      <c r="K67" s="116">
        <v>-0.84745762711864403</v>
      </c>
    </row>
    <row r="68" spans="1:11" ht="14.1" customHeight="1" x14ac:dyDescent="0.2">
      <c r="A68" s="306" t="s">
        <v>302</v>
      </c>
      <c r="B68" s="307" t="s">
        <v>303</v>
      </c>
      <c r="C68" s="308"/>
      <c r="D68" s="113">
        <v>0.39260813646517295</v>
      </c>
      <c r="E68" s="115">
        <v>58</v>
      </c>
      <c r="F68" s="114">
        <v>67</v>
      </c>
      <c r="G68" s="114">
        <v>71</v>
      </c>
      <c r="H68" s="114">
        <v>62</v>
      </c>
      <c r="I68" s="140">
        <v>61</v>
      </c>
      <c r="J68" s="115">
        <v>-3</v>
      </c>
      <c r="K68" s="116">
        <v>-4.918032786885246</v>
      </c>
    </row>
    <row r="69" spans="1:11" ht="14.1" customHeight="1" x14ac:dyDescent="0.2">
      <c r="A69" s="306">
        <v>83</v>
      </c>
      <c r="B69" s="307" t="s">
        <v>304</v>
      </c>
      <c r="C69" s="308"/>
      <c r="D69" s="113">
        <v>2.4842618290123877</v>
      </c>
      <c r="E69" s="115">
        <v>367</v>
      </c>
      <c r="F69" s="114">
        <v>377</v>
      </c>
      <c r="G69" s="114">
        <v>375</v>
      </c>
      <c r="H69" s="114">
        <v>378</v>
      </c>
      <c r="I69" s="140">
        <v>374</v>
      </c>
      <c r="J69" s="115">
        <v>-7</v>
      </c>
      <c r="K69" s="116">
        <v>-1.8716577540106951</v>
      </c>
    </row>
    <row r="70" spans="1:11" ht="14.1" customHeight="1" x14ac:dyDescent="0.2">
      <c r="A70" s="306" t="s">
        <v>305</v>
      </c>
      <c r="B70" s="307" t="s">
        <v>306</v>
      </c>
      <c r="C70" s="308"/>
      <c r="D70" s="113">
        <v>1.3538211602247343</v>
      </c>
      <c r="E70" s="115">
        <v>200</v>
      </c>
      <c r="F70" s="114">
        <v>198</v>
      </c>
      <c r="G70" s="114">
        <v>195</v>
      </c>
      <c r="H70" s="114">
        <v>195</v>
      </c>
      <c r="I70" s="140">
        <v>187</v>
      </c>
      <c r="J70" s="115">
        <v>13</v>
      </c>
      <c r="K70" s="116">
        <v>6.9518716577540109</v>
      </c>
    </row>
    <row r="71" spans="1:11" ht="14.1" customHeight="1" x14ac:dyDescent="0.2">
      <c r="A71" s="306"/>
      <c r="B71" s="307" t="s">
        <v>307</v>
      </c>
      <c r="C71" s="308"/>
      <c r="D71" s="113">
        <v>0.92059838895281931</v>
      </c>
      <c r="E71" s="115">
        <v>136</v>
      </c>
      <c r="F71" s="114">
        <v>133</v>
      </c>
      <c r="G71" s="114">
        <v>131</v>
      </c>
      <c r="H71" s="114">
        <v>135</v>
      </c>
      <c r="I71" s="140">
        <v>123</v>
      </c>
      <c r="J71" s="115">
        <v>13</v>
      </c>
      <c r="K71" s="116">
        <v>10.56910569105691</v>
      </c>
    </row>
    <row r="72" spans="1:11" ht="14.1" customHeight="1" x14ac:dyDescent="0.2">
      <c r="A72" s="306">
        <v>84</v>
      </c>
      <c r="B72" s="307" t="s">
        <v>308</v>
      </c>
      <c r="C72" s="308"/>
      <c r="D72" s="113">
        <v>1.0289040817707982</v>
      </c>
      <c r="E72" s="115">
        <v>152</v>
      </c>
      <c r="F72" s="114">
        <v>164</v>
      </c>
      <c r="G72" s="114">
        <v>169</v>
      </c>
      <c r="H72" s="114">
        <v>162</v>
      </c>
      <c r="I72" s="140">
        <v>158</v>
      </c>
      <c r="J72" s="115">
        <v>-6</v>
      </c>
      <c r="K72" s="116">
        <v>-3.7974683544303796</v>
      </c>
    </row>
    <row r="73" spans="1:11" ht="14.1" customHeight="1" x14ac:dyDescent="0.2">
      <c r="A73" s="306" t="s">
        <v>309</v>
      </c>
      <c r="B73" s="307" t="s">
        <v>310</v>
      </c>
      <c r="C73" s="308"/>
      <c r="D73" s="113">
        <v>0.16245853922696812</v>
      </c>
      <c r="E73" s="115">
        <v>24</v>
      </c>
      <c r="F73" s="114">
        <v>24</v>
      </c>
      <c r="G73" s="114">
        <v>25</v>
      </c>
      <c r="H73" s="114">
        <v>21</v>
      </c>
      <c r="I73" s="140">
        <v>20</v>
      </c>
      <c r="J73" s="115">
        <v>4</v>
      </c>
      <c r="K73" s="116">
        <v>20</v>
      </c>
    </row>
    <row r="74" spans="1:11" ht="14.1" customHeight="1" x14ac:dyDescent="0.2">
      <c r="A74" s="306" t="s">
        <v>311</v>
      </c>
      <c r="B74" s="307" t="s">
        <v>312</v>
      </c>
      <c r="C74" s="308"/>
      <c r="D74" s="113">
        <v>7.4460163812360383E-2</v>
      </c>
      <c r="E74" s="115">
        <v>11</v>
      </c>
      <c r="F74" s="114">
        <v>11</v>
      </c>
      <c r="G74" s="114">
        <v>11</v>
      </c>
      <c r="H74" s="114">
        <v>13</v>
      </c>
      <c r="I74" s="140">
        <v>11</v>
      </c>
      <c r="J74" s="115">
        <v>0</v>
      </c>
      <c r="K74" s="116">
        <v>0</v>
      </c>
    </row>
    <row r="75" spans="1:11" ht="14.1" customHeight="1" x14ac:dyDescent="0.2">
      <c r="A75" s="306" t="s">
        <v>313</v>
      </c>
      <c r="B75" s="307" t="s">
        <v>314</v>
      </c>
      <c r="C75" s="308"/>
      <c r="D75" s="113" t="s">
        <v>513</v>
      </c>
      <c r="E75" s="115" t="s">
        <v>513</v>
      </c>
      <c r="F75" s="114">
        <v>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v>4</v>
      </c>
      <c r="H76" s="114" t="s">
        <v>513</v>
      </c>
      <c r="I76" s="140" t="s">
        <v>513</v>
      </c>
      <c r="J76" s="115" t="s">
        <v>513</v>
      </c>
      <c r="K76" s="116" t="s">
        <v>513</v>
      </c>
    </row>
    <row r="77" spans="1:11" ht="14.1" customHeight="1" x14ac:dyDescent="0.2">
      <c r="A77" s="306">
        <v>92</v>
      </c>
      <c r="B77" s="307" t="s">
        <v>316</v>
      </c>
      <c r="C77" s="308"/>
      <c r="D77" s="113">
        <v>0.23014959723820483</v>
      </c>
      <c r="E77" s="115">
        <v>34</v>
      </c>
      <c r="F77" s="114">
        <v>34</v>
      </c>
      <c r="G77" s="114">
        <v>34</v>
      </c>
      <c r="H77" s="114">
        <v>33</v>
      </c>
      <c r="I77" s="140">
        <v>36</v>
      </c>
      <c r="J77" s="115">
        <v>-2</v>
      </c>
      <c r="K77" s="116">
        <v>-5.5555555555555554</v>
      </c>
    </row>
    <row r="78" spans="1:11" ht="14.1" customHeight="1" x14ac:dyDescent="0.2">
      <c r="A78" s="306">
        <v>93</v>
      </c>
      <c r="B78" s="307" t="s">
        <v>317</v>
      </c>
      <c r="C78" s="308"/>
      <c r="D78" s="113">
        <v>0.17599675082921545</v>
      </c>
      <c r="E78" s="115">
        <v>26</v>
      </c>
      <c r="F78" s="114">
        <v>26</v>
      </c>
      <c r="G78" s="114">
        <v>31</v>
      </c>
      <c r="H78" s="114">
        <v>31</v>
      </c>
      <c r="I78" s="140">
        <v>34</v>
      </c>
      <c r="J78" s="115">
        <v>-8</v>
      </c>
      <c r="K78" s="116">
        <v>-23.529411764705884</v>
      </c>
    </row>
    <row r="79" spans="1:11" ht="14.1" customHeight="1" x14ac:dyDescent="0.2">
      <c r="A79" s="306">
        <v>94</v>
      </c>
      <c r="B79" s="307" t="s">
        <v>318</v>
      </c>
      <c r="C79" s="308"/>
      <c r="D79" s="113">
        <v>0.57537399309551207</v>
      </c>
      <c r="E79" s="115">
        <v>85</v>
      </c>
      <c r="F79" s="114">
        <v>91</v>
      </c>
      <c r="G79" s="114">
        <v>92</v>
      </c>
      <c r="H79" s="114">
        <v>67</v>
      </c>
      <c r="I79" s="140">
        <v>81</v>
      </c>
      <c r="J79" s="115">
        <v>4</v>
      </c>
      <c r="K79" s="116">
        <v>4.9382716049382713</v>
      </c>
    </row>
    <row r="80" spans="1:11" ht="14.1" customHeight="1" x14ac:dyDescent="0.2">
      <c r="A80" s="306" t="s">
        <v>319</v>
      </c>
      <c r="B80" s="307" t="s">
        <v>320</v>
      </c>
      <c r="C80" s="308"/>
      <c r="D80" s="113">
        <v>4.7383740607865703E-2</v>
      </c>
      <c r="E80" s="115">
        <v>7</v>
      </c>
      <c r="F80" s="114">
        <v>8</v>
      </c>
      <c r="G80" s="114">
        <v>6</v>
      </c>
      <c r="H80" s="114">
        <v>7</v>
      </c>
      <c r="I80" s="140">
        <v>9</v>
      </c>
      <c r="J80" s="115">
        <v>-2</v>
      </c>
      <c r="K80" s="116">
        <v>-22.222222222222221</v>
      </c>
    </row>
    <row r="81" spans="1:11" ht="14.1" customHeight="1" x14ac:dyDescent="0.2">
      <c r="A81" s="310" t="s">
        <v>321</v>
      </c>
      <c r="B81" s="311" t="s">
        <v>333</v>
      </c>
      <c r="C81" s="312"/>
      <c r="D81" s="125">
        <v>2.0984227983483383</v>
      </c>
      <c r="E81" s="143">
        <v>310</v>
      </c>
      <c r="F81" s="144">
        <v>324</v>
      </c>
      <c r="G81" s="144">
        <v>329</v>
      </c>
      <c r="H81" s="144">
        <v>359</v>
      </c>
      <c r="I81" s="145">
        <v>339</v>
      </c>
      <c r="J81" s="143">
        <v>-29</v>
      </c>
      <c r="K81" s="146">
        <v>-8.5545722713864301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7571</v>
      </c>
      <c r="G12" s="536">
        <v>5353</v>
      </c>
      <c r="H12" s="536">
        <v>9569</v>
      </c>
      <c r="I12" s="536">
        <v>7107</v>
      </c>
      <c r="J12" s="537">
        <v>7414</v>
      </c>
      <c r="K12" s="538">
        <v>157</v>
      </c>
      <c r="L12" s="349">
        <v>2.1176153223630969</v>
      </c>
    </row>
    <row r="13" spans="1:17" s="110" customFormat="1" ht="15" customHeight="1" x14ac:dyDescent="0.2">
      <c r="A13" s="350" t="s">
        <v>344</v>
      </c>
      <c r="B13" s="351" t="s">
        <v>345</v>
      </c>
      <c r="C13" s="347"/>
      <c r="D13" s="347"/>
      <c r="E13" s="348"/>
      <c r="F13" s="536">
        <v>4448</v>
      </c>
      <c r="G13" s="536">
        <v>2926</v>
      </c>
      <c r="H13" s="536">
        <v>5355</v>
      </c>
      <c r="I13" s="536">
        <v>4144</v>
      </c>
      <c r="J13" s="537">
        <v>4304</v>
      </c>
      <c r="K13" s="538">
        <v>144</v>
      </c>
      <c r="L13" s="349">
        <v>3.3457249070631971</v>
      </c>
    </row>
    <row r="14" spans="1:17" s="110" customFormat="1" ht="22.5" customHeight="1" x14ac:dyDescent="0.2">
      <c r="A14" s="350"/>
      <c r="B14" s="351" t="s">
        <v>346</v>
      </c>
      <c r="C14" s="347"/>
      <c r="D14" s="347"/>
      <c r="E14" s="348"/>
      <c r="F14" s="536">
        <v>3123</v>
      </c>
      <c r="G14" s="536">
        <v>2427</v>
      </c>
      <c r="H14" s="536">
        <v>4214</v>
      </c>
      <c r="I14" s="536">
        <v>2963</v>
      </c>
      <c r="J14" s="537">
        <v>3110</v>
      </c>
      <c r="K14" s="538">
        <v>13</v>
      </c>
      <c r="L14" s="349">
        <v>0.41800643086816719</v>
      </c>
    </row>
    <row r="15" spans="1:17" s="110" customFormat="1" ht="15" customHeight="1" x14ac:dyDescent="0.2">
      <c r="A15" s="350" t="s">
        <v>347</v>
      </c>
      <c r="B15" s="351" t="s">
        <v>108</v>
      </c>
      <c r="C15" s="347"/>
      <c r="D15" s="347"/>
      <c r="E15" s="348"/>
      <c r="F15" s="536">
        <v>1151</v>
      </c>
      <c r="G15" s="536">
        <v>995</v>
      </c>
      <c r="H15" s="536">
        <v>3372</v>
      </c>
      <c r="I15" s="536">
        <v>1042</v>
      </c>
      <c r="J15" s="537">
        <v>1093</v>
      </c>
      <c r="K15" s="538">
        <v>58</v>
      </c>
      <c r="L15" s="349">
        <v>5.3064958828911255</v>
      </c>
    </row>
    <row r="16" spans="1:17" s="110" customFormat="1" ht="15" customHeight="1" x14ac:dyDescent="0.2">
      <c r="A16" s="350"/>
      <c r="B16" s="351" t="s">
        <v>109</v>
      </c>
      <c r="C16" s="347"/>
      <c r="D16" s="347"/>
      <c r="E16" s="348"/>
      <c r="F16" s="536">
        <v>5292</v>
      </c>
      <c r="G16" s="536">
        <v>3688</v>
      </c>
      <c r="H16" s="536">
        <v>5298</v>
      </c>
      <c r="I16" s="536">
        <v>5000</v>
      </c>
      <c r="J16" s="537">
        <v>5230</v>
      </c>
      <c r="K16" s="538">
        <v>62</v>
      </c>
      <c r="L16" s="349">
        <v>1.1854684512428297</v>
      </c>
    </row>
    <row r="17" spans="1:12" s="110" customFormat="1" ht="15" customHeight="1" x14ac:dyDescent="0.2">
      <c r="A17" s="350"/>
      <c r="B17" s="351" t="s">
        <v>110</v>
      </c>
      <c r="C17" s="347"/>
      <c r="D17" s="347"/>
      <c r="E17" s="348"/>
      <c r="F17" s="536">
        <v>1051</v>
      </c>
      <c r="G17" s="536">
        <v>602</v>
      </c>
      <c r="H17" s="536">
        <v>815</v>
      </c>
      <c r="I17" s="536">
        <v>1011</v>
      </c>
      <c r="J17" s="537">
        <v>1001</v>
      </c>
      <c r="K17" s="538">
        <v>50</v>
      </c>
      <c r="L17" s="349">
        <v>4.9950049950049946</v>
      </c>
    </row>
    <row r="18" spans="1:12" s="110" customFormat="1" ht="15" customHeight="1" x14ac:dyDescent="0.2">
      <c r="A18" s="350"/>
      <c r="B18" s="351" t="s">
        <v>111</v>
      </c>
      <c r="C18" s="347"/>
      <c r="D18" s="347"/>
      <c r="E18" s="348"/>
      <c r="F18" s="536">
        <v>77</v>
      </c>
      <c r="G18" s="536">
        <v>68</v>
      </c>
      <c r="H18" s="536">
        <v>84</v>
      </c>
      <c r="I18" s="536">
        <v>54</v>
      </c>
      <c r="J18" s="537">
        <v>90</v>
      </c>
      <c r="K18" s="538">
        <v>-13</v>
      </c>
      <c r="L18" s="349">
        <v>-14.444444444444445</v>
      </c>
    </row>
    <row r="19" spans="1:12" s="110" customFormat="1" ht="15" customHeight="1" x14ac:dyDescent="0.2">
      <c r="A19" s="118" t="s">
        <v>113</v>
      </c>
      <c r="B19" s="119" t="s">
        <v>181</v>
      </c>
      <c r="C19" s="347"/>
      <c r="D19" s="347"/>
      <c r="E19" s="348"/>
      <c r="F19" s="536">
        <v>4945</v>
      </c>
      <c r="G19" s="536">
        <v>3355</v>
      </c>
      <c r="H19" s="536">
        <v>6631</v>
      </c>
      <c r="I19" s="536">
        <v>4737</v>
      </c>
      <c r="J19" s="537">
        <v>4906</v>
      </c>
      <c r="K19" s="538">
        <v>39</v>
      </c>
      <c r="L19" s="349">
        <v>0.79494496534855275</v>
      </c>
    </row>
    <row r="20" spans="1:12" s="110" customFormat="1" ht="15" customHeight="1" x14ac:dyDescent="0.2">
      <c r="A20" s="118"/>
      <c r="B20" s="119" t="s">
        <v>182</v>
      </c>
      <c r="C20" s="347"/>
      <c r="D20" s="347"/>
      <c r="E20" s="348"/>
      <c r="F20" s="536">
        <v>2626</v>
      </c>
      <c r="G20" s="536">
        <v>1998</v>
      </c>
      <c r="H20" s="536">
        <v>2938</v>
      </c>
      <c r="I20" s="536">
        <v>2370</v>
      </c>
      <c r="J20" s="537">
        <v>2508</v>
      </c>
      <c r="K20" s="538">
        <v>118</v>
      </c>
      <c r="L20" s="349">
        <v>4.7049441786283888</v>
      </c>
    </row>
    <row r="21" spans="1:12" s="110" customFormat="1" ht="15" customHeight="1" x14ac:dyDescent="0.2">
      <c r="A21" s="118" t="s">
        <v>113</v>
      </c>
      <c r="B21" s="119" t="s">
        <v>116</v>
      </c>
      <c r="C21" s="347"/>
      <c r="D21" s="347"/>
      <c r="E21" s="348"/>
      <c r="F21" s="536">
        <v>6203</v>
      </c>
      <c r="G21" s="536">
        <v>4311</v>
      </c>
      <c r="H21" s="536">
        <v>7903</v>
      </c>
      <c r="I21" s="536">
        <v>5706</v>
      </c>
      <c r="J21" s="537">
        <v>6214</v>
      </c>
      <c r="K21" s="538">
        <v>-11</v>
      </c>
      <c r="L21" s="349">
        <v>-0.1770196330865787</v>
      </c>
    </row>
    <row r="22" spans="1:12" s="110" customFormat="1" ht="15" customHeight="1" x14ac:dyDescent="0.2">
      <c r="A22" s="118"/>
      <c r="B22" s="119" t="s">
        <v>117</v>
      </c>
      <c r="C22" s="347"/>
      <c r="D22" s="347"/>
      <c r="E22" s="348"/>
      <c r="F22" s="536">
        <v>1367</v>
      </c>
      <c r="G22" s="536">
        <v>1041</v>
      </c>
      <c r="H22" s="536">
        <v>1663</v>
      </c>
      <c r="I22" s="536">
        <v>1400</v>
      </c>
      <c r="J22" s="537">
        <v>1200</v>
      </c>
      <c r="K22" s="538">
        <v>167</v>
      </c>
      <c r="L22" s="349">
        <v>13.916666666666666</v>
      </c>
    </row>
    <row r="23" spans="1:12" s="110" customFormat="1" ht="15" customHeight="1" x14ac:dyDescent="0.2">
      <c r="A23" s="352" t="s">
        <v>347</v>
      </c>
      <c r="B23" s="353" t="s">
        <v>193</v>
      </c>
      <c r="C23" s="354"/>
      <c r="D23" s="354"/>
      <c r="E23" s="355"/>
      <c r="F23" s="539">
        <v>100</v>
      </c>
      <c r="G23" s="539">
        <v>196</v>
      </c>
      <c r="H23" s="539">
        <v>1491</v>
      </c>
      <c r="I23" s="539">
        <v>53</v>
      </c>
      <c r="J23" s="540">
        <v>115</v>
      </c>
      <c r="K23" s="541">
        <v>-15</v>
      </c>
      <c r="L23" s="356">
        <v>-13.043478260869565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26.7</v>
      </c>
      <c r="G25" s="542">
        <v>33</v>
      </c>
      <c r="H25" s="542">
        <v>34.4</v>
      </c>
      <c r="I25" s="542">
        <v>29.3</v>
      </c>
      <c r="J25" s="542">
        <v>30.2</v>
      </c>
      <c r="K25" s="543" t="s">
        <v>349</v>
      </c>
      <c r="L25" s="364">
        <v>-3.5</v>
      </c>
    </row>
    <row r="26" spans="1:12" s="110" customFormat="1" ht="15" customHeight="1" x14ac:dyDescent="0.2">
      <c r="A26" s="365" t="s">
        <v>105</v>
      </c>
      <c r="B26" s="366" t="s">
        <v>345</v>
      </c>
      <c r="C26" s="362"/>
      <c r="D26" s="362"/>
      <c r="E26" s="363"/>
      <c r="F26" s="542">
        <v>22.8</v>
      </c>
      <c r="G26" s="542">
        <v>29.1</v>
      </c>
      <c r="H26" s="542">
        <v>27.5</v>
      </c>
      <c r="I26" s="542">
        <v>26.3</v>
      </c>
      <c r="J26" s="544">
        <v>26.6</v>
      </c>
      <c r="K26" s="543" t="s">
        <v>349</v>
      </c>
      <c r="L26" s="364">
        <v>-3.8000000000000007</v>
      </c>
    </row>
    <row r="27" spans="1:12" s="110" customFormat="1" ht="15" customHeight="1" x14ac:dyDescent="0.2">
      <c r="A27" s="365"/>
      <c r="B27" s="366" t="s">
        <v>346</v>
      </c>
      <c r="C27" s="362"/>
      <c r="D27" s="362"/>
      <c r="E27" s="363"/>
      <c r="F27" s="542">
        <v>32.1</v>
      </c>
      <c r="G27" s="542">
        <v>37.799999999999997</v>
      </c>
      <c r="H27" s="542">
        <v>42.9</v>
      </c>
      <c r="I27" s="542">
        <v>33.5</v>
      </c>
      <c r="J27" s="542">
        <v>35.200000000000003</v>
      </c>
      <c r="K27" s="543" t="s">
        <v>349</v>
      </c>
      <c r="L27" s="364">
        <v>-3.1000000000000014</v>
      </c>
    </row>
    <row r="28" spans="1:12" s="110" customFormat="1" ht="15" customHeight="1" x14ac:dyDescent="0.2">
      <c r="A28" s="365" t="s">
        <v>113</v>
      </c>
      <c r="B28" s="366" t="s">
        <v>108</v>
      </c>
      <c r="C28" s="362"/>
      <c r="D28" s="362"/>
      <c r="E28" s="363"/>
      <c r="F28" s="542">
        <v>35.5</v>
      </c>
      <c r="G28" s="542">
        <v>43.6</v>
      </c>
      <c r="H28" s="542">
        <v>38.9</v>
      </c>
      <c r="I28" s="542">
        <v>41.8</v>
      </c>
      <c r="J28" s="542">
        <v>37.700000000000003</v>
      </c>
      <c r="K28" s="543" t="s">
        <v>349</v>
      </c>
      <c r="L28" s="364">
        <v>-2.2000000000000028</v>
      </c>
    </row>
    <row r="29" spans="1:12" s="110" customFormat="1" ht="11.25" x14ac:dyDescent="0.2">
      <c r="A29" s="365"/>
      <c r="B29" s="366" t="s">
        <v>109</v>
      </c>
      <c r="C29" s="362"/>
      <c r="D29" s="362"/>
      <c r="E29" s="363"/>
      <c r="F29" s="542">
        <v>25.6</v>
      </c>
      <c r="G29" s="542">
        <v>30.6</v>
      </c>
      <c r="H29" s="542">
        <v>32.799999999999997</v>
      </c>
      <c r="I29" s="542">
        <v>27.3</v>
      </c>
      <c r="J29" s="544">
        <v>29.5</v>
      </c>
      <c r="K29" s="543" t="s">
        <v>349</v>
      </c>
      <c r="L29" s="364">
        <v>-3.8999999999999986</v>
      </c>
    </row>
    <row r="30" spans="1:12" s="110" customFormat="1" ht="15" customHeight="1" x14ac:dyDescent="0.2">
      <c r="A30" s="365"/>
      <c r="B30" s="366" t="s">
        <v>110</v>
      </c>
      <c r="C30" s="362"/>
      <c r="D30" s="362"/>
      <c r="E30" s="363"/>
      <c r="F30" s="542">
        <v>22.8</v>
      </c>
      <c r="G30" s="542">
        <v>34.5</v>
      </c>
      <c r="H30" s="542">
        <v>35.299999999999997</v>
      </c>
      <c r="I30" s="542">
        <v>26.3</v>
      </c>
      <c r="J30" s="542">
        <v>26.8</v>
      </c>
      <c r="K30" s="543" t="s">
        <v>349</v>
      </c>
      <c r="L30" s="364">
        <v>-4</v>
      </c>
    </row>
    <row r="31" spans="1:12" s="110" customFormat="1" ht="15" customHeight="1" x14ac:dyDescent="0.2">
      <c r="A31" s="365"/>
      <c r="B31" s="366" t="s">
        <v>111</v>
      </c>
      <c r="C31" s="362"/>
      <c r="D31" s="362"/>
      <c r="E31" s="363"/>
      <c r="F31" s="542">
        <v>27.3</v>
      </c>
      <c r="G31" s="542">
        <v>30.9</v>
      </c>
      <c r="H31" s="542">
        <v>40.5</v>
      </c>
      <c r="I31" s="542">
        <v>33.299999999999997</v>
      </c>
      <c r="J31" s="542">
        <v>26.7</v>
      </c>
      <c r="K31" s="543" t="s">
        <v>349</v>
      </c>
      <c r="L31" s="364">
        <v>0.60000000000000142</v>
      </c>
    </row>
    <row r="32" spans="1:12" s="110" customFormat="1" ht="15" customHeight="1" x14ac:dyDescent="0.2">
      <c r="A32" s="367" t="s">
        <v>113</v>
      </c>
      <c r="B32" s="368" t="s">
        <v>181</v>
      </c>
      <c r="C32" s="362"/>
      <c r="D32" s="362"/>
      <c r="E32" s="363"/>
      <c r="F32" s="542">
        <v>21.8</v>
      </c>
      <c r="G32" s="542">
        <v>25.6</v>
      </c>
      <c r="H32" s="542">
        <v>26.1</v>
      </c>
      <c r="I32" s="542">
        <v>23</v>
      </c>
      <c r="J32" s="544">
        <v>25.5</v>
      </c>
      <c r="K32" s="543" t="s">
        <v>349</v>
      </c>
      <c r="L32" s="364">
        <v>-3.6999999999999993</v>
      </c>
    </row>
    <row r="33" spans="1:12" s="110" customFormat="1" ht="15" customHeight="1" x14ac:dyDescent="0.2">
      <c r="A33" s="367"/>
      <c r="B33" s="368" t="s">
        <v>182</v>
      </c>
      <c r="C33" s="362"/>
      <c r="D33" s="362"/>
      <c r="E33" s="363"/>
      <c r="F33" s="542">
        <v>35.799999999999997</v>
      </c>
      <c r="G33" s="542">
        <v>44.9</v>
      </c>
      <c r="H33" s="542">
        <v>48.6</v>
      </c>
      <c r="I33" s="542">
        <v>42</v>
      </c>
      <c r="J33" s="542">
        <v>39.200000000000003</v>
      </c>
      <c r="K33" s="543" t="s">
        <v>349</v>
      </c>
      <c r="L33" s="364">
        <v>-3.4000000000000057</v>
      </c>
    </row>
    <row r="34" spans="1:12" s="369" customFormat="1" ht="15" customHeight="1" x14ac:dyDescent="0.2">
      <c r="A34" s="367" t="s">
        <v>113</v>
      </c>
      <c r="B34" s="368" t="s">
        <v>116</v>
      </c>
      <c r="C34" s="362"/>
      <c r="D34" s="362"/>
      <c r="E34" s="363"/>
      <c r="F34" s="542">
        <v>25.4</v>
      </c>
      <c r="G34" s="542">
        <v>32.9</v>
      </c>
      <c r="H34" s="542">
        <v>34.200000000000003</v>
      </c>
      <c r="I34" s="542">
        <v>28.4</v>
      </c>
      <c r="J34" s="542">
        <v>29.3</v>
      </c>
      <c r="K34" s="543" t="s">
        <v>349</v>
      </c>
      <c r="L34" s="364">
        <v>-3.9000000000000021</v>
      </c>
    </row>
    <row r="35" spans="1:12" s="369" customFormat="1" ht="11.25" x14ac:dyDescent="0.2">
      <c r="A35" s="370"/>
      <c r="B35" s="371" t="s">
        <v>117</v>
      </c>
      <c r="C35" s="372"/>
      <c r="D35" s="372"/>
      <c r="E35" s="373"/>
      <c r="F35" s="545">
        <v>32.200000000000003</v>
      </c>
      <c r="G35" s="545">
        <v>33.700000000000003</v>
      </c>
      <c r="H35" s="545">
        <v>35</v>
      </c>
      <c r="I35" s="545">
        <v>32.9</v>
      </c>
      <c r="J35" s="546">
        <v>34.9</v>
      </c>
      <c r="K35" s="547" t="s">
        <v>349</v>
      </c>
      <c r="L35" s="374">
        <v>-2.6999999999999957</v>
      </c>
    </row>
    <row r="36" spans="1:12" s="369" customFormat="1" ht="15.95" customHeight="1" x14ac:dyDescent="0.2">
      <c r="A36" s="375" t="s">
        <v>350</v>
      </c>
      <c r="B36" s="376"/>
      <c r="C36" s="377"/>
      <c r="D36" s="376"/>
      <c r="E36" s="378"/>
      <c r="F36" s="548">
        <v>7402</v>
      </c>
      <c r="G36" s="548">
        <v>5084</v>
      </c>
      <c r="H36" s="548">
        <v>7747</v>
      </c>
      <c r="I36" s="548">
        <v>6983</v>
      </c>
      <c r="J36" s="548">
        <v>7217</v>
      </c>
      <c r="K36" s="549">
        <v>185</v>
      </c>
      <c r="L36" s="380">
        <v>2.5633919911320495</v>
      </c>
    </row>
    <row r="37" spans="1:12" s="369" customFormat="1" ht="15.95" customHeight="1" x14ac:dyDescent="0.2">
      <c r="A37" s="381"/>
      <c r="B37" s="382" t="s">
        <v>113</v>
      </c>
      <c r="C37" s="382" t="s">
        <v>351</v>
      </c>
      <c r="D37" s="382"/>
      <c r="E37" s="383"/>
      <c r="F37" s="548">
        <v>1973</v>
      </c>
      <c r="G37" s="548">
        <v>1680</v>
      </c>
      <c r="H37" s="548">
        <v>2667</v>
      </c>
      <c r="I37" s="548">
        <v>2045</v>
      </c>
      <c r="J37" s="548">
        <v>2178</v>
      </c>
      <c r="K37" s="549">
        <v>-205</v>
      </c>
      <c r="L37" s="380">
        <v>-9.412304866850322</v>
      </c>
    </row>
    <row r="38" spans="1:12" s="369" customFormat="1" ht="15.95" customHeight="1" x14ac:dyDescent="0.2">
      <c r="A38" s="381"/>
      <c r="B38" s="384" t="s">
        <v>105</v>
      </c>
      <c r="C38" s="384" t="s">
        <v>106</v>
      </c>
      <c r="D38" s="385"/>
      <c r="E38" s="383"/>
      <c r="F38" s="548">
        <v>4360</v>
      </c>
      <c r="G38" s="548">
        <v>2780</v>
      </c>
      <c r="H38" s="548">
        <v>4265</v>
      </c>
      <c r="I38" s="548">
        <v>4081</v>
      </c>
      <c r="J38" s="550">
        <v>4204</v>
      </c>
      <c r="K38" s="549">
        <v>156</v>
      </c>
      <c r="L38" s="380">
        <v>3.7107516650808754</v>
      </c>
    </row>
    <row r="39" spans="1:12" s="369" customFormat="1" ht="15.95" customHeight="1" x14ac:dyDescent="0.2">
      <c r="A39" s="381"/>
      <c r="B39" s="385"/>
      <c r="C39" s="382" t="s">
        <v>352</v>
      </c>
      <c r="D39" s="385"/>
      <c r="E39" s="383"/>
      <c r="F39" s="548">
        <v>996</v>
      </c>
      <c r="G39" s="548">
        <v>809</v>
      </c>
      <c r="H39" s="548">
        <v>1172</v>
      </c>
      <c r="I39" s="548">
        <v>1072</v>
      </c>
      <c r="J39" s="548">
        <v>1117</v>
      </c>
      <c r="K39" s="549">
        <v>-121</v>
      </c>
      <c r="L39" s="380">
        <v>-10.832587287376903</v>
      </c>
    </row>
    <row r="40" spans="1:12" s="369" customFormat="1" ht="15.95" customHeight="1" x14ac:dyDescent="0.2">
      <c r="A40" s="381"/>
      <c r="B40" s="384"/>
      <c r="C40" s="384" t="s">
        <v>107</v>
      </c>
      <c r="D40" s="385"/>
      <c r="E40" s="383"/>
      <c r="F40" s="548">
        <v>3042</v>
      </c>
      <c r="G40" s="548">
        <v>2304</v>
      </c>
      <c r="H40" s="548">
        <v>3482</v>
      </c>
      <c r="I40" s="548">
        <v>2902</v>
      </c>
      <c r="J40" s="548">
        <v>3013</v>
      </c>
      <c r="K40" s="549">
        <v>29</v>
      </c>
      <c r="L40" s="380">
        <v>0.9624958513109857</v>
      </c>
    </row>
    <row r="41" spans="1:12" s="369" customFormat="1" ht="24" customHeight="1" x14ac:dyDescent="0.2">
      <c r="A41" s="381"/>
      <c r="B41" s="385"/>
      <c r="C41" s="382" t="s">
        <v>352</v>
      </c>
      <c r="D41" s="385"/>
      <c r="E41" s="383"/>
      <c r="F41" s="548">
        <v>977</v>
      </c>
      <c r="G41" s="548">
        <v>871</v>
      </c>
      <c r="H41" s="548">
        <v>1495</v>
      </c>
      <c r="I41" s="548">
        <v>973</v>
      </c>
      <c r="J41" s="550">
        <v>1061</v>
      </c>
      <c r="K41" s="549">
        <v>-84</v>
      </c>
      <c r="L41" s="380">
        <v>-7.9170593779453347</v>
      </c>
    </row>
    <row r="42" spans="1:12" s="110" customFormat="1" ht="15" customHeight="1" x14ac:dyDescent="0.2">
      <c r="A42" s="381"/>
      <c r="B42" s="384" t="s">
        <v>113</v>
      </c>
      <c r="C42" s="384" t="s">
        <v>353</v>
      </c>
      <c r="D42" s="385"/>
      <c r="E42" s="383"/>
      <c r="F42" s="548">
        <v>1041</v>
      </c>
      <c r="G42" s="548">
        <v>777</v>
      </c>
      <c r="H42" s="548">
        <v>1680</v>
      </c>
      <c r="I42" s="548">
        <v>986</v>
      </c>
      <c r="J42" s="548">
        <v>961</v>
      </c>
      <c r="K42" s="549">
        <v>80</v>
      </c>
      <c r="L42" s="380">
        <v>8.3246618106139429</v>
      </c>
    </row>
    <row r="43" spans="1:12" s="110" customFormat="1" ht="15" customHeight="1" x14ac:dyDescent="0.2">
      <c r="A43" s="381"/>
      <c r="B43" s="385"/>
      <c r="C43" s="382" t="s">
        <v>352</v>
      </c>
      <c r="D43" s="385"/>
      <c r="E43" s="383"/>
      <c r="F43" s="548">
        <v>370</v>
      </c>
      <c r="G43" s="548">
        <v>339</v>
      </c>
      <c r="H43" s="548">
        <v>653</v>
      </c>
      <c r="I43" s="548">
        <v>412</v>
      </c>
      <c r="J43" s="548">
        <v>362</v>
      </c>
      <c r="K43" s="549">
        <v>8</v>
      </c>
      <c r="L43" s="380">
        <v>2.2099447513812156</v>
      </c>
    </row>
    <row r="44" spans="1:12" s="110" customFormat="1" ht="15" customHeight="1" x14ac:dyDescent="0.2">
      <c r="A44" s="381"/>
      <c r="B44" s="384"/>
      <c r="C44" s="366" t="s">
        <v>109</v>
      </c>
      <c r="D44" s="385"/>
      <c r="E44" s="383"/>
      <c r="F44" s="548">
        <v>5245</v>
      </c>
      <c r="G44" s="548">
        <v>3647</v>
      </c>
      <c r="H44" s="548">
        <v>5175</v>
      </c>
      <c r="I44" s="548">
        <v>4947</v>
      </c>
      <c r="J44" s="550">
        <v>5184</v>
      </c>
      <c r="K44" s="549">
        <v>61</v>
      </c>
      <c r="L44" s="380">
        <v>1.1766975308641976</v>
      </c>
    </row>
    <row r="45" spans="1:12" s="110" customFormat="1" ht="15" customHeight="1" x14ac:dyDescent="0.2">
      <c r="A45" s="381"/>
      <c r="B45" s="385"/>
      <c r="C45" s="382" t="s">
        <v>352</v>
      </c>
      <c r="D45" s="385"/>
      <c r="E45" s="383"/>
      <c r="F45" s="548">
        <v>1345</v>
      </c>
      <c r="G45" s="548">
        <v>1116</v>
      </c>
      <c r="H45" s="548">
        <v>1695</v>
      </c>
      <c r="I45" s="548">
        <v>1353</v>
      </c>
      <c r="J45" s="548">
        <v>1529</v>
      </c>
      <c r="K45" s="549">
        <v>-184</v>
      </c>
      <c r="L45" s="380">
        <v>-12.034009156311315</v>
      </c>
    </row>
    <row r="46" spans="1:12" s="110" customFormat="1" ht="15" customHeight="1" x14ac:dyDescent="0.2">
      <c r="A46" s="381"/>
      <c r="B46" s="384"/>
      <c r="C46" s="366" t="s">
        <v>110</v>
      </c>
      <c r="D46" s="385"/>
      <c r="E46" s="383"/>
      <c r="F46" s="548">
        <v>1039</v>
      </c>
      <c r="G46" s="548">
        <v>592</v>
      </c>
      <c r="H46" s="548">
        <v>808</v>
      </c>
      <c r="I46" s="548">
        <v>996</v>
      </c>
      <c r="J46" s="548">
        <v>982</v>
      </c>
      <c r="K46" s="549">
        <v>57</v>
      </c>
      <c r="L46" s="380">
        <v>5.8044806517311605</v>
      </c>
    </row>
    <row r="47" spans="1:12" s="110" customFormat="1" ht="15" customHeight="1" x14ac:dyDescent="0.2">
      <c r="A47" s="381"/>
      <c r="B47" s="385"/>
      <c r="C47" s="382" t="s">
        <v>352</v>
      </c>
      <c r="D47" s="385"/>
      <c r="E47" s="383"/>
      <c r="F47" s="548">
        <v>237</v>
      </c>
      <c r="G47" s="548">
        <v>204</v>
      </c>
      <c r="H47" s="548">
        <v>285</v>
      </c>
      <c r="I47" s="548">
        <v>262</v>
      </c>
      <c r="J47" s="550">
        <v>263</v>
      </c>
      <c r="K47" s="549">
        <v>-26</v>
      </c>
      <c r="L47" s="380">
        <v>-9.8859315589353614</v>
      </c>
    </row>
    <row r="48" spans="1:12" s="110" customFormat="1" ht="15" customHeight="1" x14ac:dyDescent="0.2">
      <c r="A48" s="381"/>
      <c r="B48" s="385"/>
      <c r="C48" s="366" t="s">
        <v>111</v>
      </c>
      <c r="D48" s="386"/>
      <c r="E48" s="387"/>
      <c r="F48" s="548">
        <v>77</v>
      </c>
      <c r="G48" s="548">
        <v>68</v>
      </c>
      <c r="H48" s="548">
        <v>84</v>
      </c>
      <c r="I48" s="548">
        <v>54</v>
      </c>
      <c r="J48" s="548">
        <v>90</v>
      </c>
      <c r="K48" s="549">
        <v>-13</v>
      </c>
      <c r="L48" s="380">
        <v>-14.444444444444445</v>
      </c>
    </row>
    <row r="49" spans="1:12" s="110" customFormat="1" ht="15" customHeight="1" x14ac:dyDescent="0.2">
      <c r="A49" s="381"/>
      <c r="B49" s="385"/>
      <c r="C49" s="382" t="s">
        <v>352</v>
      </c>
      <c r="D49" s="385"/>
      <c r="E49" s="383"/>
      <c r="F49" s="548">
        <v>21</v>
      </c>
      <c r="G49" s="548">
        <v>21</v>
      </c>
      <c r="H49" s="548">
        <v>34</v>
      </c>
      <c r="I49" s="548">
        <v>18</v>
      </c>
      <c r="J49" s="548">
        <v>24</v>
      </c>
      <c r="K49" s="549">
        <v>-3</v>
      </c>
      <c r="L49" s="380">
        <v>-12.5</v>
      </c>
    </row>
    <row r="50" spans="1:12" s="110" customFormat="1" ht="15" customHeight="1" x14ac:dyDescent="0.2">
      <c r="A50" s="381"/>
      <c r="B50" s="384" t="s">
        <v>113</v>
      </c>
      <c r="C50" s="382" t="s">
        <v>181</v>
      </c>
      <c r="D50" s="385"/>
      <c r="E50" s="383"/>
      <c r="F50" s="548">
        <v>4829</v>
      </c>
      <c r="G50" s="548">
        <v>3119</v>
      </c>
      <c r="H50" s="548">
        <v>4883</v>
      </c>
      <c r="I50" s="548">
        <v>4661</v>
      </c>
      <c r="J50" s="550">
        <v>4756</v>
      </c>
      <c r="K50" s="549">
        <v>73</v>
      </c>
      <c r="L50" s="380">
        <v>1.5349032800672835</v>
      </c>
    </row>
    <row r="51" spans="1:12" s="110" customFormat="1" ht="15" customHeight="1" x14ac:dyDescent="0.2">
      <c r="A51" s="381"/>
      <c r="B51" s="385"/>
      <c r="C51" s="382" t="s">
        <v>352</v>
      </c>
      <c r="D51" s="385"/>
      <c r="E51" s="383"/>
      <c r="F51" s="548">
        <v>1052</v>
      </c>
      <c r="G51" s="548">
        <v>798</v>
      </c>
      <c r="H51" s="548">
        <v>1274</v>
      </c>
      <c r="I51" s="548">
        <v>1070</v>
      </c>
      <c r="J51" s="548">
        <v>1214</v>
      </c>
      <c r="K51" s="549">
        <v>-162</v>
      </c>
      <c r="L51" s="380">
        <v>-13.344316309719934</v>
      </c>
    </row>
    <row r="52" spans="1:12" s="110" customFormat="1" ht="15" customHeight="1" x14ac:dyDescent="0.2">
      <c r="A52" s="381"/>
      <c r="B52" s="384"/>
      <c r="C52" s="382" t="s">
        <v>182</v>
      </c>
      <c r="D52" s="385"/>
      <c r="E52" s="383"/>
      <c r="F52" s="548">
        <v>2573</v>
      </c>
      <c r="G52" s="548">
        <v>1965</v>
      </c>
      <c r="H52" s="548">
        <v>2864</v>
      </c>
      <c r="I52" s="548">
        <v>2322</v>
      </c>
      <c r="J52" s="548">
        <v>2461</v>
      </c>
      <c r="K52" s="549">
        <v>112</v>
      </c>
      <c r="L52" s="380">
        <v>4.5509955302722469</v>
      </c>
    </row>
    <row r="53" spans="1:12" s="269" customFormat="1" ht="11.25" customHeight="1" x14ac:dyDescent="0.2">
      <c r="A53" s="381"/>
      <c r="B53" s="385"/>
      <c r="C53" s="382" t="s">
        <v>352</v>
      </c>
      <c r="D53" s="385"/>
      <c r="E53" s="383"/>
      <c r="F53" s="548">
        <v>921</v>
      </c>
      <c r="G53" s="548">
        <v>882</v>
      </c>
      <c r="H53" s="548">
        <v>1393</v>
      </c>
      <c r="I53" s="548">
        <v>975</v>
      </c>
      <c r="J53" s="550">
        <v>964</v>
      </c>
      <c r="K53" s="549">
        <v>-43</v>
      </c>
      <c r="L53" s="380">
        <v>-4.4605809128630707</v>
      </c>
    </row>
    <row r="54" spans="1:12" s="151" customFormat="1" ht="12.75" customHeight="1" x14ac:dyDescent="0.2">
      <c r="A54" s="381"/>
      <c r="B54" s="384" t="s">
        <v>113</v>
      </c>
      <c r="C54" s="384" t="s">
        <v>116</v>
      </c>
      <c r="D54" s="385"/>
      <c r="E54" s="383"/>
      <c r="F54" s="548">
        <v>6048</v>
      </c>
      <c r="G54" s="548">
        <v>4054</v>
      </c>
      <c r="H54" s="548">
        <v>6151</v>
      </c>
      <c r="I54" s="548">
        <v>5592</v>
      </c>
      <c r="J54" s="548">
        <v>6033</v>
      </c>
      <c r="K54" s="549">
        <v>15</v>
      </c>
      <c r="L54" s="380">
        <v>0.2486325211337643</v>
      </c>
    </row>
    <row r="55" spans="1:12" ht="11.25" x14ac:dyDescent="0.2">
      <c r="A55" s="381"/>
      <c r="B55" s="385"/>
      <c r="C55" s="382" t="s">
        <v>352</v>
      </c>
      <c r="D55" s="385"/>
      <c r="E55" s="383"/>
      <c r="F55" s="548">
        <v>1537</v>
      </c>
      <c r="G55" s="548">
        <v>1332</v>
      </c>
      <c r="H55" s="548">
        <v>2106</v>
      </c>
      <c r="I55" s="548">
        <v>1587</v>
      </c>
      <c r="J55" s="548">
        <v>1765</v>
      </c>
      <c r="K55" s="549">
        <v>-228</v>
      </c>
      <c r="L55" s="380">
        <v>-12.917847025495751</v>
      </c>
    </row>
    <row r="56" spans="1:12" ht="14.25" customHeight="1" x14ac:dyDescent="0.2">
      <c r="A56" s="381"/>
      <c r="B56" s="385"/>
      <c r="C56" s="384" t="s">
        <v>117</v>
      </c>
      <c r="D56" s="385"/>
      <c r="E56" s="383"/>
      <c r="F56" s="548">
        <v>1353</v>
      </c>
      <c r="G56" s="548">
        <v>1029</v>
      </c>
      <c r="H56" s="548">
        <v>1593</v>
      </c>
      <c r="I56" s="548">
        <v>1390</v>
      </c>
      <c r="J56" s="548">
        <v>1184</v>
      </c>
      <c r="K56" s="549">
        <v>169</v>
      </c>
      <c r="L56" s="380">
        <v>14.273648648648649</v>
      </c>
    </row>
    <row r="57" spans="1:12" ht="18.75" customHeight="1" x14ac:dyDescent="0.2">
      <c r="A57" s="388"/>
      <c r="B57" s="389"/>
      <c r="C57" s="390" t="s">
        <v>352</v>
      </c>
      <c r="D57" s="389"/>
      <c r="E57" s="391"/>
      <c r="F57" s="551">
        <v>435</v>
      </c>
      <c r="G57" s="552">
        <v>347</v>
      </c>
      <c r="H57" s="552">
        <v>558</v>
      </c>
      <c r="I57" s="552">
        <v>458</v>
      </c>
      <c r="J57" s="552">
        <v>413</v>
      </c>
      <c r="K57" s="553">
        <f t="shared" ref="K57" si="0">IF(OR(F57=".",J57=".")=TRUE,".",IF(OR(F57="*",J57="*")=TRUE,"*",IF(AND(F57="-",J57="-")=TRUE,"-",IF(AND(ISNUMBER(J57),ISNUMBER(F57))=TRUE,IF(F57-J57=0,0,F57-J57),IF(ISNUMBER(F57)=TRUE,F57,-J57)))))</f>
        <v>22</v>
      </c>
      <c r="L57" s="392">
        <f t="shared" ref="L57" si="1">IF(K57 =".",".",IF(K57 ="*","*",IF(K57="-","-",IF(K57=0,0,IF(OR(J57="-",J57=".",F57="-",F57=".")=TRUE,"X",IF(J57=0,"0,0",IF(ABS(K57*100/J57)&gt;250,".X",(K57*100/J57))))))))</f>
        <v>5.3268765133171909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7571</v>
      </c>
      <c r="E11" s="114">
        <v>5353</v>
      </c>
      <c r="F11" s="114">
        <v>9569</v>
      </c>
      <c r="G11" s="114">
        <v>7107</v>
      </c>
      <c r="H11" s="140">
        <v>7414</v>
      </c>
      <c r="I11" s="115">
        <v>157</v>
      </c>
      <c r="J11" s="116">
        <v>2.1176153223630969</v>
      </c>
    </row>
    <row r="12" spans="1:15" s="110" customFormat="1" ht="24.95" customHeight="1" x14ac:dyDescent="0.2">
      <c r="A12" s="193" t="s">
        <v>132</v>
      </c>
      <c r="B12" s="194" t="s">
        <v>133</v>
      </c>
      <c r="C12" s="113">
        <v>1.9284110421344605</v>
      </c>
      <c r="D12" s="115">
        <v>146</v>
      </c>
      <c r="E12" s="114">
        <v>74</v>
      </c>
      <c r="F12" s="114">
        <v>151</v>
      </c>
      <c r="G12" s="114">
        <v>131</v>
      </c>
      <c r="H12" s="140">
        <v>147</v>
      </c>
      <c r="I12" s="115">
        <v>-1</v>
      </c>
      <c r="J12" s="116">
        <v>-0.68027210884353739</v>
      </c>
    </row>
    <row r="13" spans="1:15" s="110" customFormat="1" ht="24.95" customHeight="1" x14ac:dyDescent="0.2">
      <c r="A13" s="193" t="s">
        <v>134</v>
      </c>
      <c r="B13" s="199" t="s">
        <v>214</v>
      </c>
      <c r="C13" s="113">
        <v>1.1623299432043324</v>
      </c>
      <c r="D13" s="115">
        <v>88</v>
      </c>
      <c r="E13" s="114">
        <v>47</v>
      </c>
      <c r="F13" s="114">
        <v>94</v>
      </c>
      <c r="G13" s="114">
        <v>84</v>
      </c>
      <c r="H13" s="140">
        <v>78</v>
      </c>
      <c r="I13" s="115">
        <v>10</v>
      </c>
      <c r="J13" s="116">
        <v>12.820512820512821</v>
      </c>
    </row>
    <row r="14" spans="1:15" s="287" customFormat="1" ht="24.95" customHeight="1" x14ac:dyDescent="0.2">
      <c r="A14" s="193" t="s">
        <v>215</v>
      </c>
      <c r="B14" s="199" t="s">
        <v>137</v>
      </c>
      <c r="C14" s="113">
        <v>18.79540351340642</v>
      </c>
      <c r="D14" s="115">
        <v>1423</v>
      </c>
      <c r="E14" s="114">
        <v>1005</v>
      </c>
      <c r="F14" s="114">
        <v>1850</v>
      </c>
      <c r="G14" s="114">
        <v>1529</v>
      </c>
      <c r="H14" s="140">
        <v>1521</v>
      </c>
      <c r="I14" s="115">
        <v>-98</v>
      </c>
      <c r="J14" s="116">
        <v>-6.4431295200525973</v>
      </c>
      <c r="K14" s="110"/>
      <c r="L14" s="110"/>
      <c r="M14" s="110"/>
      <c r="N14" s="110"/>
      <c r="O14" s="110"/>
    </row>
    <row r="15" spans="1:15" s="110" customFormat="1" ht="24.95" customHeight="1" x14ac:dyDescent="0.2">
      <c r="A15" s="193" t="s">
        <v>216</v>
      </c>
      <c r="B15" s="199" t="s">
        <v>217</v>
      </c>
      <c r="C15" s="113">
        <v>4.5040285299167877</v>
      </c>
      <c r="D15" s="115">
        <v>341</v>
      </c>
      <c r="E15" s="114">
        <v>359</v>
      </c>
      <c r="F15" s="114">
        <v>515</v>
      </c>
      <c r="G15" s="114">
        <v>666</v>
      </c>
      <c r="H15" s="140">
        <v>370</v>
      </c>
      <c r="I15" s="115">
        <v>-29</v>
      </c>
      <c r="J15" s="116">
        <v>-7.8378378378378377</v>
      </c>
    </row>
    <row r="16" spans="1:15" s="287" customFormat="1" ht="24.95" customHeight="1" x14ac:dyDescent="0.2">
      <c r="A16" s="193" t="s">
        <v>218</v>
      </c>
      <c r="B16" s="199" t="s">
        <v>141</v>
      </c>
      <c r="C16" s="113">
        <v>10.064720644564787</v>
      </c>
      <c r="D16" s="115">
        <v>762</v>
      </c>
      <c r="E16" s="114">
        <v>461</v>
      </c>
      <c r="F16" s="114">
        <v>978</v>
      </c>
      <c r="G16" s="114">
        <v>612</v>
      </c>
      <c r="H16" s="140">
        <v>779</v>
      </c>
      <c r="I16" s="115">
        <v>-17</v>
      </c>
      <c r="J16" s="116">
        <v>-2.1822849807445444</v>
      </c>
      <c r="K16" s="110"/>
      <c r="L16" s="110"/>
      <c r="M16" s="110"/>
      <c r="N16" s="110"/>
      <c r="O16" s="110"/>
    </row>
    <row r="17" spans="1:15" s="110" customFormat="1" ht="24.95" customHeight="1" x14ac:dyDescent="0.2">
      <c r="A17" s="193" t="s">
        <v>142</v>
      </c>
      <c r="B17" s="199" t="s">
        <v>220</v>
      </c>
      <c r="C17" s="113">
        <v>4.2266543389248445</v>
      </c>
      <c r="D17" s="115">
        <v>320</v>
      </c>
      <c r="E17" s="114">
        <v>185</v>
      </c>
      <c r="F17" s="114">
        <v>357</v>
      </c>
      <c r="G17" s="114">
        <v>251</v>
      </c>
      <c r="H17" s="140">
        <v>372</v>
      </c>
      <c r="I17" s="115">
        <v>-52</v>
      </c>
      <c r="J17" s="116">
        <v>-13.978494623655914</v>
      </c>
    </row>
    <row r="18" spans="1:15" s="287" customFormat="1" ht="24.95" customHeight="1" x14ac:dyDescent="0.2">
      <c r="A18" s="201" t="s">
        <v>144</v>
      </c>
      <c r="B18" s="202" t="s">
        <v>145</v>
      </c>
      <c r="C18" s="113">
        <v>6.7758552370888916</v>
      </c>
      <c r="D18" s="115">
        <v>513</v>
      </c>
      <c r="E18" s="114">
        <v>268</v>
      </c>
      <c r="F18" s="114">
        <v>726</v>
      </c>
      <c r="G18" s="114">
        <v>532</v>
      </c>
      <c r="H18" s="140">
        <v>682</v>
      </c>
      <c r="I18" s="115">
        <v>-169</v>
      </c>
      <c r="J18" s="116">
        <v>-24.780058651026394</v>
      </c>
      <c r="K18" s="110"/>
      <c r="L18" s="110"/>
      <c r="M18" s="110"/>
      <c r="N18" s="110"/>
      <c r="O18" s="110"/>
    </row>
    <row r="19" spans="1:15" s="110" customFormat="1" ht="24.95" customHeight="1" x14ac:dyDescent="0.2">
      <c r="A19" s="193" t="s">
        <v>146</v>
      </c>
      <c r="B19" s="199" t="s">
        <v>147</v>
      </c>
      <c r="C19" s="113">
        <v>10.051512349755647</v>
      </c>
      <c r="D19" s="115">
        <v>761</v>
      </c>
      <c r="E19" s="114">
        <v>561</v>
      </c>
      <c r="F19" s="114">
        <v>1044</v>
      </c>
      <c r="G19" s="114">
        <v>897</v>
      </c>
      <c r="H19" s="140">
        <v>823</v>
      </c>
      <c r="I19" s="115">
        <v>-62</v>
      </c>
      <c r="J19" s="116">
        <v>-7.5334143377885781</v>
      </c>
    </row>
    <row r="20" spans="1:15" s="287" customFormat="1" ht="24.95" customHeight="1" x14ac:dyDescent="0.2">
      <c r="A20" s="193" t="s">
        <v>148</v>
      </c>
      <c r="B20" s="199" t="s">
        <v>149</v>
      </c>
      <c r="C20" s="113">
        <v>8.3872672038039884</v>
      </c>
      <c r="D20" s="115">
        <v>635</v>
      </c>
      <c r="E20" s="114">
        <v>472</v>
      </c>
      <c r="F20" s="114">
        <v>537</v>
      </c>
      <c r="G20" s="114">
        <v>395</v>
      </c>
      <c r="H20" s="140">
        <v>437</v>
      </c>
      <c r="I20" s="115">
        <v>198</v>
      </c>
      <c r="J20" s="116">
        <v>45.308924485125857</v>
      </c>
      <c r="K20" s="110"/>
      <c r="L20" s="110"/>
      <c r="M20" s="110"/>
      <c r="N20" s="110"/>
      <c r="O20" s="110"/>
    </row>
    <row r="21" spans="1:15" s="110" customFormat="1" ht="24.95" customHeight="1" x14ac:dyDescent="0.2">
      <c r="A21" s="201" t="s">
        <v>150</v>
      </c>
      <c r="B21" s="202" t="s">
        <v>151</v>
      </c>
      <c r="C21" s="113">
        <v>5.6267335886936998</v>
      </c>
      <c r="D21" s="115">
        <v>426</v>
      </c>
      <c r="E21" s="114">
        <v>378</v>
      </c>
      <c r="F21" s="114">
        <v>670</v>
      </c>
      <c r="G21" s="114">
        <v>377</v>
      </c>
      <c r="H21" s="140">
        <v>347</v>
      </c>
      <c r="I21" s="115">
        <v>79</v>
      </c>
      <c r="J21" s="116">
        <v>22.766570605187319</v>
      </c>
    </row>
    <row r="22" spans="1:15" s="110" customFormat="1" ht="24.95" customHeight="1" x14ac:dyDescent="0.2">
      <c r="A22" s="201" t="s">
        <v>152</v>
      </c>
      <c r="B22" s="199" t="s">
        <v>153</v>
      </c>
      <c r="C22" s="113">
        <v>0.62078985602958658</v>
      </c>
      <c r="D22" s="115">
        <v>47</v>
      </c>
      <c r="E22" s="114">
        <v>62</v>
      </c>
      <c r="F22" s="114">
        <v>71</v>
      </c>
      <c r="G22" s="114">
        <v>39</v>
      </c>
      <c r="H22" s="140">
        <v>45</v>
      </c>
      <c r="I22" s="115">
        <v>2</v>
      </c>
      <c r="J22" s="116">
        <v>4.4444444444444446</v>
      </c>
    </row>
    <row r="23" spans="1:15" s="110" customFormat="1" ht="24.95" customHeight="1" x14ac:dyDescent="0.2">
      <c r="A23" s="193" t="s">
        <v>154</v>
      </c>
      <c r="B23" s="199" t="s">
        <v>155</v>
      </c>
      <c r="C23" s="113">
        <v>0.43587372870162461</v>
      </c>
      <c r="D23" s="115">
        <v>33</v>
      </c>
      <c r="E23" s="114">
        <v>26</v>
      </c>
      <c r="F23" s="114">
        <v>30</v>
      </c>
      <c r="G23" s="114">
        <v>28</v>
      </c>
      <c r="H23" s="140">
        <v>41</v>
      </c>
      <c r="I23" s="115">
        <v>-8</v>
      </c>
      <c r="J23" s="116">
        <v>-19.512195121951219</v>
      </c>
    </row>
    <row r="24" spans="1:15" s="110" customFormat="1" ht="24.95" customHeight="1" x14ac:dyDescent="0.2">
      <c r="A24" s="193" t="s">
        <v>156</v>
      </c>
      <c r="B24" s="199" t="s">
        <v>221</v>
      </c>
      <c r="C24" s="113">
        <v>3.3284902919033152</v>
      </c>
      <c r="D24" s="115">
        <v>252</v>
      </c>
      <c r="E24" s="114">
        <v>194</v>
      </c>
      <c r="F24" s="114">
        <v>259</v>
      </c>
      <c r="G24" s="114">
        <v>179</v>
      </c>
      <c r="H24" s="140">
        <v>185</v>
      </c>
      <c r="I24" s="115">
        <v>67</v>
      </c>
      <c r="J24" s="116">
        <v>36.216216216216218</v>
      </c>
    </row>
    <row r="25" spans="1:15" s="110" customFormat="1" ht="24.95" customHeight="1" x14ac:dyDescent="0.2">
      <c r="A25" s="193" t="s">
        <v>222</v>
      </c>
      <c r="B25" s="204" t="s">
        <v>159</v>
      </c>
      <c r="C25" s="113">
        <v>5.1380266807555142</v>
      </c>
      <c r="D25" s="115">
        <v>389</v>
      </c>
      <c r="E25" s="114">
        <v>261</v>
      </c>
      <c r="F25" s="114">
        <v>397</v>
      </c>
      <c r="G25" s="114">
        <v>285</v>
      </c>
      <c r="H25" s="140">
        <v>369</v>
      </c>
      <c r="I25" s="115">
        <v>20</v>
      </c>
      <c r="J25" s="116">
        <v>5.4200542005420056</v>
      </c>
    </row>
    <row r="26" spans="1:15" s="110" customFormat="1" ht="24.95" customHeight="1" x14ac:dyDescent="0.2">
      <c r="A26" s="201">
        <v>782.78300000000002</v>
      </c>
      <c r="B26" s="203" t="s">
        <v>160</v>
      </c>
      <c r="C26" s="113">
        <v>15.889578655395589</v>
      </c>
      <c r="D26" s="115">
        <v>1203</v>
      </c>
      <c r="E26" s="114">
        <v>794</v>
      </c>
      <c r="F26" s="114">
        <v>1438</v>
      </c>
      <c r="G26" s="114">
        <v>1311</v>
      </c>
      <c r="H26" s="140">
        <v>1063</v>
      </c>
      <c r="I26" s="115">
        <v>140</v>
      </c>
      <c r="J26" s="116">
        <v>13.170272812793979</v>
      </c>
    </row>
    <row r="27" spans="1:15" s="110" customFormat="1" ht="24.95" customHeight="1" x14ac:dyDescent="0.2">
      <c r="A27" s="193" t="s">
        <v>161</v>
      </c>
      <c r="B27" s="199" t="s">
        <v>162</v>
      </c>
      <c r="C27" s="113">
        <v>2.1529520538898428</v>
      </c>
      <c r="D27" s="115">
        <v>163</v>
      </c>
      <c r="E27" s="114">
        <v>152</v>
      </c>
      <c r="F27" s="114">
        <v>265</v>
      </c>
      <c r="G27" s="114">
        <v>174</v>
      </c>
      <c r="H27" s="140">
        <v>197</v>
      </c>
      <c r="I27" s="115">
        <v>-34</v>
      </c>
      <c r="J27" s="116">
        <v>-17.258883248730964</v>
      </c>
    </row>
    <row r="28" spans="1:15" s="110" customFormat="1" ht="24.95" customHeight="1" x14ac:dyDescent="0.2">
      <c r="A28" s="193" t="s">
        <v>163</v>
      </c>
      <c r="B28" s="199" t="s">
        <v>164</v>
      </c>
      <c r="C28" s="113">
        <v>2.4039096552635053</v>
      </c>
      <c r="D28" s="115">
        <v>182</v>
      </c>
      <c r="E28" s="114">
        <v>146</v>
      </c>
      <c r="F28" s="114">
        <v>335</v>
      </c>
      <c r="G28" s="114">
        <v>169</v>
      </c>
      <c r="H28" s="140">
        <v>257</v>
      </c>
      <c r="I28" s="115">
        <v>-75</v>
      </c>
      <c r="J28" s="116">
        <v>-29.182879377431906</v>
      </c>
    </row>
    <row r="29" spans="1:15" s="110" customFormat="1" ht="24.95" customHeight="1" x14ac:dyDescent="0.2">
      <c r="A29" s="193">
        <v>86</v>
      </c>
      <c r="B29" s="199" t="s">
        <v>165</v>
      </c>
      <c r="C29" s="113">
        <v>5.7059833575485408</v>
      </c>
      <c r="D29" s="115">
        <v>432</v>
      </c>
      <c r="E29" s="114">
        <v>287</v>
      </c>
      <c r="F29" s="114">
        <v>466</v>
      </c>
      <c r="G29" s="114">
        <v>267</v>
      </c>
      <c r="H29" s="140">
        <v>384</v>
      </c>
      <c r="I29" s="115">
        <v>48</v>
      </c>
      <c r="J29" s="116">
        <v>12.5</v>
      </c>
    </row>
    <row r="30" spans="1:15" s="110" customFormat="1" ht="24.95" customHeight="1" x14ac:dyDescent="0.2">
      <c r="A30" s="193">
        <v>87.88</v>
      </c>
      <c r="B30" s="204" t="s">
        <v>166</v>
      </c>
      <c r="C30" s="113">
        <v>8.5193501518953898</v>
      </c>
      <c r="D30" s="115">
        <v>645</v>
      </c>
      <c r="E30" s="114">
        <v>415</v>
      </c>
      <c r="F30" s="114">
        <v>868</v>
      </c>
      <c r="G30" s="114">
        <v>474</v>
      </c>
      <c r="H30" s="140">
        <v>548</v>
      </c>
      <c r="I30" s="115">
        <v>97</v>
      </c>
      <c r="J30" s="116">
        <v>17.700729927007298</v>
      </c>
    </row>
    <row r="31" spans="1:15" s="110" customFormat="1" ht="24.95" customHeight="1" x14ac:dyDescent="0.2">
      <c r="A31" s="193" t="s">
        <v>167</v>
      </c>
      <c r="B31" s="199" t="s">
        <v>168</v>
      </c>
      <c r="C31" s="113">
        <v>3.0775326905296527</v>
      </c>
      <c r="D31" s="115">
        <v>233</v>
      </c>
      <c r="E31" s="114">
        <v>211</v>
      </c>
      <c r="F31" s="114">
        <v>368</v>
      </c>
      <c r="G31" s="114">
        <v>236</v>
      </c>
      <c r="H31" s="140">
        <v>290</v>
      </c>
      <c r="I31" s="115">
        <v>-57</v>
      </c>
      <c r="J31" s="116">
        <v>-19.655172413793103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1.9284110421344605</v>
      </c>
      <c r="D34" s="115">
        <v>146</v>
      </c>
      <c r="E34" s="114">
        <v>74</v>
      </c>
      <c r="F34" s="114">
        <v>151</v>
      </c>
      <c r="G34" s="114">
        <v>131</v>
      </c>
      <c r="H34" s="140">
        <v>147</v>
      </c>
      <c r="I34" s="115">
        <v>-1</v>
      </c>
      <c r="J34" s="116">
        <v>-0.68027210884353739</v>
      </c>
    </row>
    <row r="35" spans="1:10" s="110" customFormat="1" ht="24.95" customHeight="1" x14ac:dyDescent="0.2">
      <c r="A35" s="292" t="s">
        <v>171</v>
      </c>
      <c r="B35" s="293" t="s">
        <v>172</v>
      </c>
      <c r="C35" s="113">
        <v>26.733588693699645</v>
      </c>
      <c r="D35" s="115">
        <v>2024</v>
      </c>
      <c r="E35" s="114">
        <v>1320</v>
      </c>
      <c r="F35" s="114">
        <v>2670</v>
      </c>
      <c r="G35" s="114">
        <v>2145</v>
      </c>
      <c r="H35" s="140">
        <v>2281</v>
      </c>
      <c r="I35" s="115">
        <v>-257</v>
      </c>
      <c r="J35" s="116">
        <v>-11.266988163086365</v>
      </c>
    </row>
    <row r="36" spans="1:10" s="110" customFormat="1" ht="24.95" customHeight="1" x14ac:dyDescent="0.2">
      <c r="A36" s="294" t="s">
        <v>173</v>
      </c>
      <c r="B36" s="295" t="s">
        <v>174</v>
      </c>
      <c r="C36" s="125">
        <v>71.338000264165899</v>
      </c>
      <c r="D36" s="143">
        <v>5401</v>
      </c>
      <c r="E36" s="144">
        <v>3959</v>
      </c>
      <c r="F36" s="144">
        <v>6748</v>
      </c>
      <c r="G36" s="144">
        <v>4831</v>
      </c>
      <c r="H36" s="145">
        <v>4986</v>
      </c>
      <c r="I36" s="143">
        <v>415</v>
      </c>
      <c r="J36" s="146">
        <v>8.3233052547131976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7571</v>
      </c>
      <c r="F11" s="264">
        <v>5353</v>
      </c>
      <c r="G11" s="264">
        <v>9569</v>
      </c>
      <c r="H11" s="264">
        <v>7107</v>
      </c>
      <c r="I11" s="265">
        <v>7414</v>
      </c>
      <c r="J11" s="263">
        <v>157</v>
      </c>
      <c r="K11" s="266">
        <v>2.1176153223630969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28.860124157971207</v>
      </c>
      <c r="E13" s="115">
        <v>2185</v>
      </c>
      <c r="F13" s="114">
        <v>1573</v>
      </c>
      <c r="G13" s="114">
        <v>2530</v>
      </c>
      <c r="H13" s="114">
        <v>2114</v>
      </c>
      <c r="I13" s="140">
        <v>1900</v>
      </c>
      <c r="J13" s="115">
        <v>285</v>
      </c>
      <c r="K13" s="116">
        <v>15</v>
      </c>
    </row>
    <row r="14" spans="1:15" ht="15.95" customHeight="1" x14ac:dyDescent="0.2">
      <c r="A14" s="306" t="s">
        <v>230</v>
      </c>
      <c r="B14" s="307"/>
      <c r="C14" s="308"/>
      <c r="D14" s="113">
        <v>55.488046493197729</v>
      </c>
      <c r="E14" s="115">
        <v>4201</v>
      </c>
      <c r="F14" s="114">
        <v>2828</v>
      </c>
      <c r="G14" s="114">
        <v>5738</v>
      </c>
      <c r="H14" s="114">
        <v>3955</v>
      </c>
      <c r="I14" s="140">
        <v>4352</v>
      </c>
      <c r="J14" s="115">
        <v>-151</v>
      </c>
      <c r="K14" s="116">
        <v>-3.4696691176470589</v>
      </c>
    </row>
    <row r="15" spans="1:15" ht="15.95" customHeight="1" x14ac:dyDescent="0.2">
      <c r="A15" s="306" t="s">
        <v>231</v>
      </c>
      <c r="B15" s="307"/>
      <c r="C15" s="308"/>
      <c r="D15" s="113">
        <v>7.7400607581561216</v>
      </c>
      <c r="E15" s="115">
        <v>586</v>
      </c>
      <c r="F15" s="114">
        <v>483</v>
      </c>
      <c r="G15" s="114">
        <v>645</v>
      </c>
      <c r="H15" s="114">
        <v>537</v>
      </c>
      <c r="I15" s="140">
        <v>597</v>
      </c>
      <c r="J15" s="115">
        <v>-11</v>
      </c>
      <c r="K15" s="116">
        <v>-1.8425460636515913</v>
      </c>
    </row>
    <row r="16" spans="1:15" ht="15.95" customHeight="1" x14ac:dyDescent="0.2">
      <c r="A16" s="306" t="s">
        <v>232</v>
      </c>
      <c r="B16" s="307"/>
      <c r="C16" s="308"/>
      <c r="D16" s="113">
        <v>7.7268524633469822</v>
      </c>
      <c r="E16" s="115">
        <v>585</v>
      </c>
      <c r="F16" s="114">
        <v>456</v>
      </c>
      <c r="G16" s="114">
        <v>570</v>
      </c>
      <c r="H16" s="114">
        <v>492</v>
      </c>
      <c r="I16" s="140">
        <v>546</v>
      </c>
      <c r="J16" s="115">
        <v>39</v>
      </c>
      <c r="K16" s="116">
        <v>7.1428571428571432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1.3736626601505746</v>
      </c>
      <c r="E18" s="115">
        <v>104</v>
      </c>
      <c r="F18" s="114">
        <v>66</v>
      </c>
      <c r="G18" s="114">
        <v>155</v>
      </c>
      <c r="H18" s="114">
        <v>109</v>
      </c>
      <c r="I18" s="140">
        <v>106</v>
      </c>
      <c r="J18" s="115">
        <v>-2</v>
      </c>
      <c r="K18" s="116">
        <v>-1.8867924528301887</v>
      </c>
    </row>
    <row r="19" spans="1:11" ht="14.1" customHeight="1" x14ac:dyDescent="0.2">
      <c r="A19" s="306" t="s">
        <v>235</v>
      </c>
      <c r="B19" s="307" t="s">
        <v>236</v>
      </c>
      <c r="C19" s="308"/>
      <c r="D19" s="113">
        <v>0.85853916259410912</v>
      </c>
      <c r="E19" s="115">
        <v>65</v>
      </c>
      <c r="F19" s="114">
        <v>26</v>
      </c>
      <c r="G19" s="114">
        <v>81</v>
      </c>
      <c r="H19" s="114">
        <v>52</v>
      </c>
      <c r="I19" s="140">
        <v>56</v>
      </c>
      <c r="J19" s="115">
        <v>9</v>
      </c>
      <c r="K19" s="116">
        <v>16.071428571428573</v>
      </c>
    </row>
    <row r="20" spans="1:11" ht="14.1" customHeight="1" x14ac:dyDescent="0.2">
      <c r="A20" s="306">
        <v>12</v>
      </c>
      <c r="B20" s="307" t="s">
        <v>237</v>
      </c>
      <c r="C20" s="308"/>
      <c r="D20" s="113">
        <v>1.2547880068683133</v>
      </c>
      <c r="E20" s="115">
        <v>95</v>
      </c>
      <c r="F20" s="114">
        <v>29</v>
      </c>
      <c r="G20" s="114">
        <v>93</v>
      </c>
      <c r="H20" s="114">
        <v>94</v>
      </c>
      <c r="I20" s="140">
        <v>128</v>
      </c>
      <c r="J20" s="115">
        <v>-33</v>
      </c>
      <c r="K20" s="116">
        <v>-25.78125</v>
      </c>
    </row>
    <row r="21" spans="1:11" ht="14.1" customHeight="1" x14ac:dyDescent="0.2">
      <c r="A21" s="306">
        <v>21</v>
      </c>
      <c r="B21" s="307" t="s">
        <v>238</v>
      </c>
      <c r="C21" s="308"/>
      <c r="D21" s="113">
        <v>0.93778893144894993</v>
      </c>
      <c r="E21" s="115">
        <v>71</v>
      </c>
      <c r="F21" s="114">
        <v>22</v>
      </c>
      <c r="G21" s="114">
        <v>53</v>
      </c>
      <c r="H21" s="114">
        <v>48</v>
      </c>
      <c r="I21" s="140">
        <v>138</v>
      </c>
      <c r="J21" s="115">
        <v>-67</v>
      </c>
      <c r="K21" s="116">
        <v>-48.550724637681157</v>
      </c>
    </row>
    <row r="22" spans="1:11" ht="14.1" customHeight="1" x14ac:dyDescent="0.2">
      <c r="A22" s="306">
        <v>22</v>
      </c>
      <c r="B22" s="307" t="s">
        <v>239</v>
      </c>
      <c r="C22" s="308"/>
      <c r="D22" s="113">
        <v>3.9624884427420421</v>
      </c>
      <c r="E22" s="115">
        <v>300</v>
      </c>
      <c r="F22" s="114">
        <v>159</v>
      </c>
      <c r="G22" s="114">
        <v>427</v>
      </c>
      <c r="H22" s="114">
        <v>331</v>
      </c>
      <c r="I22" s="140">
        <v>330</v>
      </c>
      <c r="J22" s="115">
        <v>-30</v>
      </c>
      <c r="K22" s="116">
        <v>-9.0909090909090917</v>
      </c>
    </row>
    <row r="23" spans="1:11" ht="14.1" customHeight="1" x14ac:dyDescent="0.2">
      <c r="A23" s="306">
        <v>23</v>
      </c>
      <c r="B23" s="307" t="s">
        <v>240</v>
      </c>
      <c r="C23" s="308"/>
      <c r="D23" s="113">
        <v>0.44908202351076476</v>
      </c>
      <c r="E23" s="115">
        <v>34</v>
      </c>
      <c r="F23" s="114">
        <v>49</v>
      </c>
      <c r="G23" s="114">
        <v>127</v>
      </c>
      <c r="H23" s="114">
        <v>62</v>
      </c>
      <c r="I23" s="140">
        <v>62</v>
      </c>
      <c r="J23" s="115">
        <v>-28</v>
      </c>
      <c r="K23" s="116">
        <v>-45.161290322580648</v>
      </c>
    </row>
    <row r="24" spans="1:11" ht="14.1" customHeight="1" x14ac:dyDescent="0.2">
      <c r="A24" s="306">
        <v>24</v>
      </c>
      <c r="B24" s="307" t="s">
        <v>241</v>
      </c>
      <c r="C24" s="308"/>
      <c r="D24" s="113">
        <v>7.7532690529652619</v>
      </c>
      <c r="E24" s="115">
        <v>587</v>
      </c>
      <c r="F24" s="114">
        <v>284</v>
      </c>
      <c r="G24" s="114">
        <v>639</v>
      </c>
      <c r="H24" s="114">
        <v>482</v>
      </c>
      <c r="I24" s="140">
        <v>555</v>
      </c>
      <c r="J24" s="115">
        <v>32</v>
      </c>
      <c r="K24" s="116">
        <v>5.7657657657657655</v>
      </c>
    </row>
    <row r="25" spans="1:11" ht="14.1" customHeight="1" x14ac:dyDescent="0.2">
      <c r="A25" s="306">
        <v>25</v>
      </c>
      <c r="B25" s="307" t="s">
        <v>242</v>
      </c>
      <c r="C25" s="308"/>
      <c r="D25" s="113">
        <v>6.5909391097609298</v>
      </c>
      <c r="E25" s="115">
        <v>499</v>
      </c>
      <c r="F25" s="114">
        <v>270</v>
      </c>
      <c r="G25" s="114">
        <v>464</v>
      </c>
      <c r="H25" s="114">
        <v>379</v>
      </c>
      <c r="I25" s="140">
        <v>501</v>
      </c>
      <c r="J25" s="115">
        <v>-2</v>
      </c>
      <c r="K25" s="116">
        <v>-0.39920159680638723</v>
      </c>
    </row>
    <row r="26" spans="1:11" ht="14.1" customHeight="1" x14ac:dyDescent="0.2">
      <c r="A26" s="306">
        <v>26</v>
      </c>
      <c r="B26" s="307" t="s">
        <v>243</v>
      </c>
      <c r="C26" s="308"/>
      <c r="D26" s="113">
        <v>2.9586580372473912</v>
      </c>
      <c r="E26" s="115">
        <v>224</v>
      </c>
      <c r="F26" s="114">
        <v>156</v>
      </c>
      <c r="G26" s="114">
        <v>411</v>
      </c>
      <c r="H26" s="114">
        <v>174</v>
      </c>
      <c r="I26" s="140">
        <v>258</v>
      </c>
      <c r="J26" s="115">
        <v>-34</v>
      </c>
      <c r="K26" s="116">
        <v>-13.178294573643411</v>
      </c>
    </row>
    <row r="27" spans="1:11" ht="14.1" customHeight="1" x14ac:dyDescent="0.2">
      <c r="A27" s="306">
        <v>27</v>
      </c>
      <c r="B27" s="307" t="s">
        <v>244</v>
      </c>
      <c r="C27" s="308"/>
      <c r="D27" s="113">
        <v>2.5227843085457669</v>
      </c>
      <c r="E27" s="115">
        <v>191</v>
      </c>
      <c r="F27" s="114">
        <v>157</v>
      </c>
      <c r="G27" s="114">
        <v>170</v>
      </c>
      <c r="H27" s="114">
        <v>128</v>
      </c>
      <c r="I27" s="140">
        <v>192</v>
      </c>
      <c r="J27" s="115">
        <v>-1</v>
      </c>
      <c r="K27" s="116">
        <v>-0.52083333333333337</v>
      </c>
    </row>
    <row r="28" spans="1:11" ht="14.1" customHeight="1" x14ac:dyDescent="0.2">
      <c r="A28" s="306">
        <v>28</v>
      </c>
      <c r="B28" s="307" t="s">
        <v>245</v>
      </c>
      <c r="C28" s="308"/>
      <c r="D28" s="113">
        <v>0.3962488442742042</v>
      </c>
      <c r="E28" s="115">
        <v>30</v>
      </c>
      <c r="F28" s="114">
        <v>24</v>
      </c>
      <c r="G28" s="114">
        <v>53</v>
      </c>
      <c r="H28" s="114">
        <v>70</v>
      </c>
      <c r="I28" s="140">
        <v>48</v>
      </c>
      <c r="J28" s="115">
        <v>-18</v>
      </c>
      <c r="K28" s="116">
        <v>-37.5</v>
      </c>
    </row>
    <row r="29" spans="1:11" ht="14.1" customHeight="1" x14ac:dyDescent="0.2">
      <c r="A29" s="306">
        <v>29</v>
      </c>
      <c r="B29" s="307" t="s">
        <v>246</v>
      </c>
      <c r="C29" s="308"/>
      <c r="D29" s="113">
        <v>2.8529916787742704</v>
      </c>
      <c r="E29" s="115">
        <v>216</v>
      </c>
      <c r="F29" s="114">
        <v>256</v>
      </c>
      <c r="G29" s="114">
        <v>329</v>
      </c>
      <c r="H29" s="114">
        <v>424</v>
      </c>
      <c r="I29" s="140">
        <v>206</v>
      </c>
      <c r="J29" s="115">
        <v>10</v>
      </c>
      <c r="K29" s="116">
        <v>4.8543689320388346</v>
      </c>
    </row>
    <row r="30" spans="1:11" ht="14.1" customHeight="1" x14ac:dyDescent="0.2">
      <c r="A30" s="306" t="s">
        <v>247</v>
      </c>
      <c r="B30" s="307" t="s">
        <v>248</v>
      </c>
      <c r="C30" s="308"/>
      <c r="D30" s="113">
        <v>1.5453704926693963</v>
      </c>
      <c r="E30" s="115">
        <v>117</v>
      </c>
      <c r="F30" s="114" t="s">
        <v>513</v>
      </c>
      <c r="G30" s="114">
        <v>169</v>
      </c>
      <c r="H30" s="114">
        <v>267</v>
      </c>
      <c r="I30" s="140">
        <v>112</v>
      </c>
      <c r="J30" s="115">
        <v>5</v>
      </c>
      <c r="K30" s="116">
        <v>4.4642857142857144</v>
      </c>
    </row>
    <row r="31" spans="1:11" ht="14.1" customHeight="1" x14ac:dyDescent="0.2">
      <c r="A31" s="306" t="s">
        <v>249</v>
      </c>
      <c r="B31" s="307" t="s">
        <v>250</v>
      </c>
      <c r="C31" s="308"/>
      <c r="D31" s="113" t="s">
        <v>513</v>
      </c>
      <c r="E31" s="115" t="s">
        <v>513</v>
      </c>
      <c r="F31" s="114">
        <v>127</v>
      </c>
      <c r="G31" s="114">
        <v>153</v>
      </c>
      <c r="H31" s="114">
        <v>157</v>
      </c>
      <c r="I31" s="140">
        <v>91</v>
      </c>
      <c r="J31" s="115" t="s">
        <v>513</v>
      </c>
      <c r="K31" s="116" t="s">
        <v>513</v>
      </c>
    </row>
    <row r="32" spans="1:11" ht="14.1" customHeight="1" x14ac:dyDescent="0.2">
      <c r="A32" s="306">
        <v>31</v>
      </c>
      <c r="B32" s="307" t="s">
        <v>251</v>
      </c>
      <c r="C32" s="308"/>
      <c r="D32" s="113">
        <v>0.3962488442742042</v>
      </c>
      <c r="E32" s="115">
        <v>30</v>
      </c>
      <c r="F32" s="114">
        <v>24</v>
      </c>
      <c r="G32" s="114">
        <v>34</v>
      </c>
      <c r="H32" s="114">
        <v>35</v>
      </c>
      <c r="I32" s="140">
        <v>46</v>
      </c>
      <c r="J32" s="115">
        <v>-16</v>
      </c>
      <c r="K32" s="116">
        <v>-34.782608695652172</v>
      </c>
    </row>
    <row r="33" spans="1:11" ht="14.1" customHeight="1" x14ac:dyDescent="0.2">
      <c r="A33" s="306">
        <v>32</v>
      </c>
      <c r="B33" s="307" t="s">
        <v>252</v>
      </c>
      <c r="C33" s="308"/>
      <c r="D33" s="113">
        <v>2.469951129309206</v>
      </c>
      <c r="E33" s="115">
        <v>187</v>
      </c>
      <c r="F33" s="114">
        <v>92</v>
      </c>
      <c r="G33" s="114">
        <v>288</v>
      </c>
      <c r="H33" s="114">
        <v>244</v>
      </c>
      <c r="I33" s="140">
        <v>221</v>
      </c>
      <c r="J33" s="115">
        <v>-34</v>
      </c>
      <c r="K33" s="116">
        <v>-15.384615384615385</v>
      </c>
    </row>
    <row r="34" spans="1:11" ht="14.1" customHeight="1" x14ac:dyDescent="0.2">
      <c r="A34" s="306">
        <v>33</v>
      </c>
      <c r="B34" s="307" t="s">
        <v>253</v>
      </c>
      <c r="C34" s="308"/>
      <c r="D34" s="113">
        <v>1.4397041341962753</v>
      </c>
      <c r="E34" s="115">
        <v>109</v>
      </c>
      <c r="F34" s="114">
        <v>56</v>
      </c>
      <c r="G34" s="114">
        <v>126</v>
      </c>
      <c r="H34" s="114">
        <v>148</v>
      </c>
      <c r="I34" s="140">
        <v>143</v>
      </c>
      <c r="J34" s="115">
        <v>-34</v>
      </c>
      <c r="K34" s="116">
        <v>-23.776223776223777</v>
      </c>
    </row>
    <row r="35" spans="1:11" ht="14.1" customHeight="1" x14ac:dyDescent="0.2">
      <c r="A35" s="306">
        <v>34</v>
      </c>
      <c r="B35" s="307" t="s">
        <v>254</v>
      </c>
      <c r="C35" s="308"/>
      <c r="D35" s="113">
        <v>2.2189935279355435</v>
      </c>
      <c r="E35" s="115">
        <v>168</v>
      </c>
      <c r="F35" s="114">
        <v>119</v>
      </c>
      <c r="G35" s="114">
        <v>224</v>
      </c>
      <c r="H35" s="114">
        <v>178</v>
      </c>
      <c r="I35" s="140">
        <v>185</v>
      </c>
      <c r="J35" s="115">
        <v>-17</v>
      </c>
      <c r="K35" s="116">
        <v>-9.1891891891891895</v>
      </c>
    </row>
    <row r="36" spans="1:11" ht="14.1" customHeight="1" x14ac:dyDescent="0.2">
      <c r="A36" s="306">
        <v>41</v>
      </c>
      <c r="B36" s="307" t="s">
        <v>255</v>
      </c>
      <c r="C36" s="308"/>
      <c r="D36" s="113">
        <v>0.81891427816668871</v>
      </c>
      <c r="E36" s="115">
        <v>62</v>
      </c>
      <c r="F36" s="114">
        <v>59</v>
      </c>
      <c r="G36" s="114">
        <v>92</v>
      </c>
      <c r="H36" s="114">
        <v>59</v>
      </c>
      <c r="I36" s="140">
        <v>91</v>
      </c>
      <c r="J36" s="115">
        <v>-29</v>
      </c>
      <c r="K36" s="116">
        <v>-31.868131868131869</v>
      </c>
    </row>
    <row r="37" spans="1:11" ht="14.1" customHeight="1" x14ac:dyDescent="0.2">
      <c r="A37" s="306">
        <v>42</v>
      </c>
      <c r="B37" s="307" t="s">
        <v>256</v>
      </c>
      <c r="C37" s="308"/>
      <c r="D37" s="113">
        <v>0.11887465328226127</v>
      </c>
      <c r="E37" s="115">
        <v>9</v>
      </c>
      <c r="F37" s="114" t="s">
        <v>513</v>
      </c>
      <c r="G37" s="114">
        <v>6</v>
      </c>
      <c r="H37" s="114">
        <v>3</v>
      </c>
      <c r="I37" s="140">
        <v>3</v>
      </c>
      <c r="J37" s="115">
        <v>6</v>
      </c>
      <c r="K37" s="116">
        <v>200</v>
      </c>
    </row>
    <row r="38" spans="1:11" ht="14.1" customHeight="1" x14ac:dyDescent="0.2">
      <c r="A38" s="306">
        <v>43</v>
      </c>
      <c r="B38" s="307" t="s">
        <v>257</v>
      </c>
      <c r="C38" s="308"/>
      <c r="D38" s="113">
        <v>0.56795667679302597</v>
      </c>
      <c r="E38" s="115">
        <v>43</v>
      </c>
      <c r="F38" s="114">
        <v>55</v>
      </c>
      <c r="G38" s="114">
        <v>62</v>
      </c>
      <c r="H38" s="114">
        <v>30</v>
      </c>
      <c r="I38" s="140">
        <v>41</v>
      </c>
      <c r="J38" s="115">
        <v>2</v>
      </c>
      <c r="K38" s="116">
        <v>4.8780487804878048</v>
      </c>
    </row>
    <row r="39" spans="1:11" ht="14.1" customHeight="1" x14ac:dyDescent="0.2">
      <c r="A39" s="306">
        <v>51</v>
      </c>
      <c r="B39" s="307" t="s">
        <v>258</v>
      </c>
      <c r="C39" s="308"/>
      <c r="D39" s="113">
        <v>11.108175934486857</v>
      </c>
      <c r="E39" s="115">
        <v>841</v>
      </c>
      <c r="F39" s="114">
        <v>748</v>
      </c>
      <c r="G39" s="114">
        <v>1042</v>
      </c>
      <c r="H39" s="114">
        <v>760</v>
      </c>
      <c r="I39" s="140">
        <v>621</v>
      </c>
      <c r="J39" s="115">
        <v>220</v>
      </c>
      <c r="K39" s="116">
        <v>35.426731078904993</v>
      </c>
    </row>
    <row r="40" spans="1:11" ht="14.1" customHeight="1" x14ac:dyDescent="0.2">
      <c r="A40" s="306" t="s">
        <v>259</v>
      </c>
      <c r="B40" s="307" t="s">
        <v>260</v>
      </c>
      <c r="C40" s="308"/>
      <c r="D40" s="113">
        <v>10.566635847312112</v>
      </c>
      <c r="E40" s="115">
        <v>800</v>
      </c>
      <c r="F40" s="114">
        <v>707</v>
      </c>
      <c r="G40" s="114">
        <v>981</v>
      </c>
      <c r="H40" s="114">
        <v>689</v>
      </c>
      <c r="I40" s="140">
        <v>564</v>
      </c>
      <c r="J40" s="115">
        <v>236</v>
      </c>
      <c r="K40" s="116">
        <v>41.843971631205676</v>
      </c>
    </row>
    <row r="41" spans="1:11" ht="14.1" customHeight="1" x14ac:dyDescent="0.2">
      <c r="A41" s="306"/>
      <c r="B41" s="307" t="s">
        <v>261</v>
      </c>
      <c r="C41" s="308"/>
      <c r="D41" s="113">
        <v>9.6552635054814431</v>
      </c>
      <c r="E41" s="115">
        <v>731</v>
      </c>
      <c r="F41" s="114">
        <v>594</v>
      </c>
      <c r="G41" s="114">
        <v>797</v>
      </c>
      <c r="H41" s="114">
        <v>619</v>
      </c>
      <c r="I41" s="140">
        <v>468</v>
      </c>
      <c r="J41" s="115">
        <v>263</v>
      </c>
      <c r="K41" s="116">
        <v>56.196581196581199</v>
      </c>
    </row>
    <row r="42" spans="1:11" ht="14.1" customHeight="1" x14ac:dyDescent="0.2">
      <c r="A42" s="306">
        <v>52</v>
      </c>
      <c r="B42" s="307" t="s">
        <v>262</v>
      </c>
      <c r="C42" s="308"/>
      <c r="D42" s="113">
        <v>6.5116893409060888</v>
      </c>
      <c r="E42" s="115">
        <v>493</v>
      </c>
      <c r="F42" s="114">
        <v>237</v>
      </c>
      <c r="G42" s="114">
        <v>341</v>
      </c>
      <c r="H42" s="114">
        <v>408</v>
      </c>
      <c r="I42" s="140">
        <v>370</v>
      </c>
      <c r="J42" s="115">
        <v>123</v>
      </c>
      <c r="K42" s="116">
        <v>33.243243243243242</v>
      </c>
    </row>
    <row r="43" spans="1:11" ht="14.1" customHeight="1" x14ac:dyDescent="0.2">
      <c r="A43" s="306" t="s">
        <v>263</v>
      </c>
      <c r="B43" s="307" t="s">
        <v>264</v>
      </c>
      <c r="C43" s="308"/>
      <c r="D43" s="113">
        <v>5.6531501783119795</v>
      </c>
      <c r="E43" s="115">
        <v>428</v>
      </c>
      <c r="F43" s="114">
        <v>201</v>
      </c>
      <c r="G43" s="114">
        <v>287</v>
      </c>
      <c r="H43" s="114">
        <v>337</v>
      </c>
      <c r="I43" s="140">
        <v>303</v>
      </c>
      <c r="J43" s="115">
        <v>125</v>
      </c>
      <c r="K43" s="116">
        <v>41.254125412541256</v>
      </c>
    </row>
    <row r="44" spans="1:11" ht="14.1" customHeight="1" x14ac:dyDescent="0.2">
      <c r="A44" s="306">
        <v>53</v>
      </c>
      <c r="B44" s="307" t="s">
        <v>265</v>
      </c>
      <c r="C44" s="308"/>
      <c r="D44" s="113">
        <v>0.85853916259410912</v>
      </c>
      <c r="E44" s="115">
        <v>65</v>
      </c>
      <c r="F44" s="114">
        <v>51</v>
      </c>
      <c r="G44" s="114">
        <v>49</v>
      </c>
      <c r="H44" s="114">
        <v>50</v>
      </c>
      <c r="I44" s="140">
        <v>52</v>
      </c>
      <c r="J44" s="115">
        <v>13</v>
      </c>
      <c r="K44" s="116">
        <v>25</v>
      </c>
    </row>
    <row r="45" spans="1:11" ht="14.1" customHeight="1" x14ac:dyDescent="0.2">
      <c r="A45" s="306" t="s">
        <v>266</v>
      </c>
      <c r="B45" s="307" t="s">
        <v>267</v>
      </c>
      <c r="C45" s="308"/>
      <c r="D45" s="113">
        <v>0.84533086778496891</v>
      </c>
      <c r="E45" s="115">
        <v>64</v>
      </c>
      <c r="F45" s="114">
        <v>48</v>
      </c>
      <c r="G45" s="114">
        <v>48</v>
      </c>
      <c r="H45" s="114">
        <v>47</v>
      </c>
      <c r="I45" s="140">
        <v>50</v>
      </c>
      <c r="J45" s="115">
        <v>14</v>
      </c>
      <c r="K45" s="116">
        <v>28</v>
      </c>
    </row>
    <row r="46" spans="1:11" ht="14.1" customHeight="1" x14ac:dyDescent="0.2">
      <c r="A46" s="306">
        <v>54</v>
      </c>
      <c r="B46" s="307" t="s">
        <v>268</v>
      </c>
      <c r="C46" s="308"/>
      <c r="D46" s="113">
        <v>2.6284506670188881</v>
      </c>
      <c r="E46" s="115">
        <v>199</v>
      </c>
      <c r="F46" s="114">
        <v>147</v>
      </c>
      <c r="G46" s="114">
        <v>261</v>
      </c>
      <c r="H46" s="114">
        <v>176</v>
      </c>
      <c r="I46" s="140">
        <v>190</v>
      </c>
      <c r="J46" s="115">
        <v>9</v>
      </c>
      <c r="K46" s="116">
        <v>4.7368421052631575</v>
      </c>
    </row>
    <row r="47" spans="1:11" ht="14.1" customHeight="1" x14ac:dyDescent="0.2">
      <c r="A47" s="306">
        <v>61</v>
      </c>
      <c r="B47" s="307" t="s">
        <v>269</v>
      </c>
      <c r="C47" s="308"/>
      <c r="D47" s="113">
        <v>1.7302866199973583</v>
      </c>
      <c r="E47" s="115">
        <v>131</v>
      </c>
      <c r="F47" s="114">
        <v>87</v>
      </c>
      <c r="G47" s="114">
        <v>157</v>
      </c>
      <c r="H47" s="114">
        <v>120</v>
      </c>
      <c r="I47" s="140">
        <v>111</v>
      </c>
      <c r="J47" s="115">
        <v>20</v>
      </c>
      <c r="K47" s="116">
        <v>18.018018018018019</v>
      </c>
    </row>
    <row r="48" spans="1:11" ht="14.1" customHeight="1" x14ac:dyDescent="0.2">
      <c r="A48" s="306">
        <v>62</v>
      </c>
      <c r="B48" s="307" t="s">
        <v>270</v>
      </c>
      <c r="C48" s="308"/>
      <c r="D48" s="113">
        <v>4.7153612468630302</v>
      </c>
      <c r="E48" s="115">
        <v>357</v>
      </c>
      <c r="F48" s="114">
        <v>377</v>
      </c>
      <c r="G48" s="114">
        <v>642</v>
      </c>
      <c r="H48" s="114">
        <v>636</v>
      </c>
      <c r="I48" s="140">
        <v>473</v>
      </c>
      <c r="J48" s="115">
        <v>-116</v>
      </c>
      <c r="K48" s="116">
        <v>-24.52431289640592</v>
      </c>
    </row>
    <row r="49" spans="1:11" ht="14.1" customHeight="1" x14ac:dyDescent="0.2">
      <c r="A49" s="306">
        <v>63</v>
      </c>
      <c r="B49" s="307" t="s">
        <v>271</v>
      </c>
      <c r="C49" s="308"/>
      <c r="D49" s="113">
        <v>4.1077796856425834</v>
      </c>
      <c r="E49" s="115">
        <v>311</v>
      </c>
      <c r="F49" s="114">
        <v>266</v>
      </c>
      <c r="G49" s="114">
        <v>566</v>
      </c>
      <c r="H49" s="114">
        <v>261</v>
      </c>
      <c r="I49" s="140">
        <v>277</v>
      </c>
      <c r="J49" s="115">
        <v>34</v>
      </c>
      <c r="K49" s="116">
        <v>12.274368231046932</v>
      </c>
    </row>
    <row r="50" spans="1:11" ht="14.1" customHeight="1" x14ac:dyDescent="0.2">
      <c r="A50" s="306" t="s">
        <v>272</v>
      </c>
      <c r="B50" s="307" t="s">
        <v>273</v>
      </c>
      <c r="C50" s="308"/>
      <c r="D50" s="113">
        <v>0.3962488442742042</v>
      </c>
      <c r="E50" s="115">
        <v>30</v>
      </c>
      <c r="F50" s="114">
        <v>23</v>
      </c>
      <c r="G50" s="114">
        <v>60</v>
      </c>
      <c r="H50" s="114">
        <v>28</v>
      </c>
      <c r="I50" s="140">
        <v>26</v>
      </c>
      <c r="J50" s="115">
        <v>4</v>
      </c>
      <c r="K50" s="116">
        <v>15.384615384615385</v>
      </c>
    </row>
    <row r="51" spans="1:11" ht="14.1" customHeight="1" x14ac:dyDescent="0.2">
      <c r="A51" s="306" t="s">
        <v>274</v>
      </c>
      <c r="B51" s="307" t="s">
        <v>275</v>
      </c>
      <c r="C51" s="308"/>
      <c r="D51" s="113">
        <v>3.5001981244221372</v>
      </c>
      <c r="E51" s="115">
        <v>265</v>
      </c>
      <c r="F51" s="114">
        <v>229</v>
      </c>
      <c r="G51" s="114">
        <v>483</v>
      </c>
      <c r="H51" s="114">
        <v>216</v>
      </c>
      <c r="I51" s="140">
        <v>224</v>
      </c>
      <c r="J51" s="115">
        <v>41</v>
      </c>
      <c r="K51" s="116">
        <v>18.303571428571427</v>
      </c>
    </row>
    <row r="52" spans="1:11" ht="14.1" customHeight="1" x14ac:dyDescent="0.2">
      <c r="A52" s="306">
        <v>71</v>
      </c>
      <c r="B52" s="307" t="s">
        <v>276</v>
      </c>
      <c r="C52" s="308"/>
      <c r="D52" s="113">
        <v>7.4362699775458987</v>
      </c>
      <c r="E52" s="115">
        <v>563</v>
      </c>
      <c r="F52" s="114">
        <v>418</v>
      </c>
      <c r="G52" s="114">
        <v>588</v>
      </c>
      <c r="H52" s="114">
        <v>461</v>
      </c>
      <c r="I52" s="140">
        <v>532</v>
      </c>
      <c r="J52" s="115">
        <v>31</v>
      </c>
      <c r="K52" s="116">
        <v>5.8270676691729326</v>
      </c>
    </row>
    <row r="53" spans="1:11" ht="14.1" customHeight="1" x14ac:dyDescent="0.2">
      <c r="A53" s="306" t="s">
        <v>277</v>
      </c>
      <c r="B53" s="307" t="s">
        <v>278</v>
      </c>
      <c r="C53" s="308"/>
      <c r="D53" s="113">
        <v>2.8265750891559898</v>
      </c>
      <c r="E53" s="115">
        <v>214</v>
      </c>
      <c r="F53" s="114">
        <v>180</v>
      </c>
      <c r="G53" s="114">
        <v>229</v>
      </c>
      <c r="H53" s="114">
        <v>155</v>
      </c>
      <c r="I53" s="140">
        <v>168</v>
      </c>
      <c r="J53" s="115">
        <v>46</v>
      </c>
      <c r="K53" s="116">
        <v>27.38095238095238</v>
      </c>
    </row>
    <row r="54" spans="1:11" ht="14.1" customHeight="1" x14ac:dyDescent="0.2">
      <c r="A54" s="306" t="s">
        <v>279</v>
      </c>
      <c r="B54" s="307" t="s">
        <v>280</v>
      </c>
      <c r="C54" s="308"/>
      <c r="D54" s="113">
        <v>3.76436402060494</v>
      </c>
      <c r="E54" s="115">
        <v>285</v>
      </c>
      <c r="F54" s="114">
        <v>197</v>
      </c>
      <c r="G54" s="114">
        <v>298</v>
      </c>
      <c r="H54" s="114">
        <v>245</v>
      </c>
      <c r="I54" s="140">
        <v>291</v>
      </c>
      <c r="J54" s="115">
        <v>-6</v>
      </c>
      <c r="K54" s="116">
        <v>-2.0618556701030926</v>
      </c>
    </row>
    <row r="55" spans="1:11" ht="14.1" customHeight="1" x14ac:dyDescent="0.2">
      <c r="A55" s="306">
        <v>72</v>
      </c>
      <c r="B55" s="307" t="s">
        <v>281</v>
      </c>
      <c r="C55" s="308"/>
      <c r="D55" s="113">
        <v>1.4661207238145555</v>
      </c>
      <c r="E55" s="115">
        <v>111</v>
      </c>
      <c r="F55" s="114">
        <v>50</v>
      </c>
      <c r="G55" s="114">
        <v>104</v>
      </c>
      <c r="H55" s="114">
        <v>100</v>
      </c>
      <c r="I55" s="140">
        <v>80</v>
      </c>
      <c r="J55" s="115">
        <v>31</v>
      </c>
      <c r="K55" s="116">
        <v>38.75</v>
      </c>
    </row>
    <row r="56" spans="1:11" ht="14.1" customHeight="1" x14ac:dyDescent="0.2">
      <c r="A56" s="306" t="s">
        <v>282</v>
      </c>
      <c r="B56" s="307" t="s">
        <v>283</v>
      </c>
      <c r="C56" s="308"/>
      <c r="D56" s="113">
        <v>0.1981244221371021</v>
      </c>
      <c r="E56" s="115">
        <v>15</v>
      </c>
      <c r="F56" s="114">
        <v>12</v>
      </c>
      <c r="G56" s="114">
        <v>13</v>
      </c>
      <c r="H56" s="114">
        <v>18</v>
      </c>
      <c r="I56" s="140">
        <v>19</v>
      </c>
      <c r="J56" s="115">
        <v>-4</v>
      </c>
      <c r="K56" s="116">
        <v>-21.05263157894737</v>
      </c>
    </row>
    <row r="57" spans="1:11" ht="14.1" customHeight="1" x14ac:dyDescent="0.2">
      <c r="A57" s="306" t="s">
        <v>284</v>
      </c>
      <c r="B57" s="307" t="s">
        <v>285</v>
      </c>
      <c r="C57" s="308"/>
      <c r="D57" s="113">
        <v>0.93778893144894993</v>
      </c>
      <c r="E57" s="115">
        <v>71</v>
      </c>
      <c r="F57" s="114">
        <v>31</v>
      </c>
      <c r="G57" s="114">
        <v>63</v>
      </c>
      <c r="H57" s="114">
        <v>62</v>
      </c>
      <c r="I57" s="140">
        <v>49</v>
      </c>
      <c r="J57" s="115">
        <v>22</v>
      </c>
      <c r="K57" s="116">
        <v>44.897959183673471</v>
      </c>
    </row>
    <row r="58" spans="1:11" ht="14.1" customHeight="1" x14ac:dyDescent="0.2">
      <c r="A58" s="306">
        <v>73</v>
      </c>
      <c r="B58" s="307" t="s">
        <v>286</v>
      </c>
      <c r="C58" s="308"/>
      <c r="D58" s="113">
        <v>1.1623299432043324</v>
      </c>
      <c r="E58" s="115">
        <v>88</v>
      </c>
      <c r="F58" s="114">
        <v>80</v>
      </c>
      <c r="G58" s="114">
        <v>152</v>
      </c>
      <c r="H58" s="114">
        <v>66</v>
      </c>
      <c r="I58" s="140">
        <v>80</v>
      </c>
      <c r="J58" s="115">
        <v>8</v>
      </c>
      <c r="K58" s="116">
        <v>10</v>
      </c>
    </row>
    <row r="59" spans="1:11" ht="14.1" customHeight="1" x14ac:dyDescent="0.2">
      <c r="A59" s="306" t="s">
        <v>287</v>
      </c>
      <c r="B59" s="307" t="s">
        <v>288</v>
      </c>
      <c r="C59" s="308"/>
      <c r="D59" s="113">
        <v>0.88495575221238942</v>
      </c>
      <c r="E59" s="115">
        <v>67</v>
      </c>
      <c r="F59" s="114">
        <v>71</v>
      </c>
      <c r="G59" s="114">
        <v>126</v>
      </c>
      <c r="H59" s="114">
        <v>58</v>
      </c>
      <c r="I59" s="140">
        <v>65</v>
      </c>
      <c r="J59" s="115">
        <v>2</v>
      </c>
      <c r="K59" s="116">
        <v>3.0769230769230771</v>
      </c>
    </row>
    <row r="60" spans="1:11" ht="14.1" customHeight="1" x14ac:dyDescent="0.2">
      <c r="A60" s="306">
        <v>81</v>
      </c>
      <c r="B60" s="307" t="s">
        <v>289</v>
      </c>
      <c r="C60" s="308"/>
      <c r="D60" s="113">
        <v>6.7362303526614715</v>
      </c>
      <c r="E60" s="115">
        <v>510</v>
      </c>
      <c r="F60" s="114">
        <v>349</v>
      </c>
      <c r="G60" s="114">
        <v>557</v>
      </c>
      <c r="H60" s="114">
        <v>342</v>
      </c>
      <c r="I60" s="140">
        <v>431</v>
      </c>
      <c r="J60" s="115">
        <v>79</v>
      </c>
      <c r="K60" s="116">
        <v>18.329466357308586</v>
      </c>
    </row>
    <row r="61" spans="1:11" ht="14.1" customHeight="1" x14ac:dyDescent="0.2">
      <c r="A61" s="306" t="s">
        <v>290</v>
      </c>
      <c r="B61" s="307" t="s">
        <v>291</v>
      </c>
      <c r="C61" s="308"/>
      <c r="D61" s="113">
        <v>1.6642451459516576</v>
      </c>
      <c r="E61" s="115">
        <v>126</v>
      </c>
      <c r="F61" s="114">
        <v>64</v>
      </c>
      <c r="G61" s="114">
        <v>83</v>
      </c>
      <c r="H61" s="114">
        <v>76</v>
      </c>
      <c r="I61" s="140">
        <v>112</v>
      </c>
      <c r="J61" s="115">
        <v>14</v>
      </c>
      <c r="K61" s="116">
        <v>12.5</v>
      </c>
    </row>
    <row r="62" spans="1:11" ht="14.1" customHeight="1" x14ac:dyDescent="0.2">
      <c r="A62" s="306" t="s">
        <v>292</v>
      </c>
      <c r="B62" s="307" t="s">
        <v>293</v>
      </c>
      <c r="C62" s="308"/>
      <c r="D62" s="113">
        <v>2.1001188746532824</v>
      </c>
      <c r="E62" s="115">
        <v>159</v>
      </c>
      <c r="F62" s="114">
        <v>151</v>
      </c>
      <c r="G62" s="114">
        <v>314</v>
      </c>
      <c r="H62" s="114">
        <v>136</v>
      </c>
      <c r="I62" s="140">
        <v>162</v>
      </c>
      <c r="J62" s="115">
        <v>-3</v>
      </c>
      <c r="K62" s="116">
        <v>-1.8518518518518519</v>
      </c>
    </row>
    <row r="63" spans="1:11" ht="14.1" customHeight="1" x14ac:dyDescent="0.2">
      <c r="A63" s="306"/>
      <c r="B63" s="307" t="s">
        <v>294</v>
      </c>
      <c r="C63" s="308"/>
      <c r="D63" s="113">
        <v>1.8887861577070399</v>
      </c>
      <c r="E63" s="115">
        <v>143</v>
      </c>
      <c r="F63" s="114">
        <v>134</v>
      </c>
      <c r="G63" s="114">
        <v>277</v>
      </c>
      <c r="H63" s="114">
        <v>115</v>
      </c>
      <c r="I63" s="140">
        <v>138</v>
      </c>
      <c r="J63" s="115">
        <v>5</v>
      </c>
      <c r="K63" s="116">
        <v>3.6231884057971016</v>
      </c>
    </row>
    <row r="64" spans="1:11" ht="14.1" customHeight="1" x14ac:dyDescent="0.2">
      <c r="A64" s="306" t="s">
        <v>295</v>
      </c>
      <c r="B64" s="307" t="s">
        <v>296</v>
      </c>
      <c r="C64" s="308"/>
      <c r="D64" s="113">
        <v>1.0302469951129309</v>
      </c>
      <c r="E64" s="115">
        <v>78</v>
      </c>
      <c r="F64" s="114">
        <v>47</v>
      </c>
      <c r="G64" s="114">
        <v>42</v>
      </c>
      <c r="H64" s="114">
        <v>45</v>
      </c>
      <c r="I64" s="140">
        <v>52</v>
      </c>
      <c r="J64" s="115">
        <v>26</v>
      </c>
      <c r="K64" s="116">
        <v>50</v>
      </c>
    </row>
    <row r="65" spans="1:11" ht="14.1" customHeight="1" x14ac:dyDescent="0.2">
      <c r="A65" s="306" t="s">
        <v>297</v>
      </c>
      <c r="B65" s="307" t="s">
        <v>298</v>
      </c>
      <c r="C65" s="308"/>
      <c r="D65" s="113">
        <v>1.0170387003037908</v>
      </c>
      <c r="E65" s="115">
        <v>77</v>
      </c>
      <c r="F65" s="114">
        <v>52</v>
      </c>
      <c r="G65" s="114">
        <v>69</v>
      </c>
      <c r="H65" s="114">
        <v>40</v>
      </c>
      <c r="I65" s="140">
        <v>63</v>
      </c>
      <c r="J65" s="115">
        <v>14</v>
      </c>
      <c r="K65" s="116">
        <v>22.222222222222221</v>
      </c>
    </row>
    <row r="66" spans="1:11" ht="14.1" customHeight="1" x14ac:dyDescent="0.2">
      <c r="A66" s="306">
        <v>82</v>
      </c>
      <c r="B66" s="307" t="s">
        <v>299</v>
      </c>
      <c r="C66" s="308"/>
      <c r="D66" s="113">
        <v>4.358737287016246</v>
      </c>
      <c r="E66" s="115">
        <v>330</v>
      </c>
      <c r="F66" s="114">
        <v>212</v>
      </c>
      <c r="G66" s="114">
        <v>456</v>
      </c>
      <c r="H66" s="114">
        <v>251</v>
      </c>
      <c r="I66" s="140">
        <v>290</v>
      </c>
      <c r="J66" s="115">
        <v>40</v>
      </c>
      <c r="K66" s="116">
        <v>13.793103448275861</v>
      </c>
    </row>
    <row r="67" spans="1:11" ht="14.1" customHeight="1" x14ac:dyDescent="0.2">
      <c r="A67" s="306" t="s">
        <v>300</v>
      </c>
      <c r="B67" s="307" t="s">
        <v>301</v>
      </c>
      <c r="C67" s="308"/>
      <c r="D67" s="113">
        <v>3.5926561880861181</v>
      </c>
      <c r="E67" s="115">
        <v>272</v>
      </c>
      <c r="F67" s="114">
        <v>155</v>
      </c>
      <c r="G67" s="114">
        <v>353</v>
      </c>
      <c r="H67" s="114">
        <v>185</v>
      </c>
      <c r="I67" s="140">
        <v>212</v>
      </c>
      <c r="J67" s="115">
        <v>60</v>
      </c>
      <c r="K67" s="116">
        <v>28.30188679245283</v>
      </c>
    </row>
    <row r="68" spans="1:11" ht="14.1" customHeight="1" x14ac:dyDescent="0.2">
      <c r="A68" s="306" t="s">
        <v>302</v>
      </c>
      <c r="B68" s="307" t="s">
        <v>303</v>
      </c>
      <c r="C68" s="308"/>
      <c r="D68" s="113">
        <v>0.42266543389248445</v>
      </c>
      <c r="E68" s="115">
        <v>32</v>
      </c>
      <c r="F68" s="114">
        <v>35</v>
      </c>
      <c r="G68" s="114">
        <v>62</v>
      </c>
      <c r="H68" s="114">
        <v>29</v>
      </c>
      <c r="I68" s="140">
        <v>46</v>
      </c>
      <c r="J68" s="115">
        <v>-14</v>
      </c>
      <c r="K68" s="116">
        <v>-30.434782608695652</v>
      </c>
    </row>
    <row r="69" spans="1:11" ht="14.1" customHeight="1" x14ac:dyDescent="0.2">
      <c r="A69" s="306">
        <v>83</v>
      </c>
      <c r="B69" s="307" t="s">
        <v>304</v>
      </c>
      <c r="C69" s="308"/>
      <c r="D69" s="113">
        <v>5.3361511028926163</v>
      </c>
      <c r="E69" s="115">
        <v>404</v>
      </c>
      <c r="F69" s="114">
        <v>297</v>
      </c>
      <c r="G69" s="114">
        <v>506</v>
      </c>
      <c r="H69" s="114">
        <v>275</v>
      </c>
      <c r="I69" s="140">
        <v>433</v>
      </c>
      <c r="J69" s="115">
        <v>-29</v>
      </c>
      <c r="K69" s="116">
        <v>-6.6974595842956122</v>
      </c>
    </row>
    <row r="70" spans="1:11" ht="14.1" customHeight="1" x14ac:dyDescent="0.2">
      <c r="A70" s="306" t="s">
        <v>305</v>
      </c>
      <c r="B70" s="307" t="s">
        <v>306</v>
      </c>
      <c r="C70" s="308"/>
      <c r="D70" s="113">
        <v>4.5568617091533481</v>
      </c>
      <c r="E70" s="115">
        <v>345</v>
      </c>
      <c r="F70" s="114">
        <v>261</v>
      </c>
      <c r="G70" s="114">
        <v>443</v>
      </c>
      <c r="H70" s="114">
        <v>223</v>
      </c>
      <c r="I70" s="140">
        <v>370</v>
      </c>
      <c r="J70" s="115">
        <v>-25</v>
      </c>
      <c r="K70" s="116">
        <v>-6.756756756756757</v>
      </c>
    </row>
    <row r="71" spans="1:11" ht="14.1" customHeight="1" x14ac:dyDescent="0.2">
      <c r="A71" s="306"/>
      <c r="B71" s="307" t="s">
        <v>307</v>
      </c>
      <c r="C71" s="308"/>
      <c r="D71" s="113">
        <v>2.2718267071721039</v>
      </c>
      <c r="E71" s="115">
        <v>172</v>
      </c>
      <c r="F71" s="114">
        <v>93</v>
      </c>
      <c r="G71" s="114">
        <v>277</v>
      </c>
      <c r="H71" s="114">
        <v>108</v>
      </c>
      <c r="I71" s="140">
        <v>252</v>
      </c>
      <c r="J71" s="115">
        <v>-80</v>
      </c>
      <c r="K71" s="116">
        <v>-31.746031746031747</v>
      </c>
    </row>
    <row r="72" spans="1:11" ht="14.1" customHeight="1" x14ac:dyDescent="0.2">
      <c r="A72" s="306">
        <v>84</v>
      </c>
      <c r="B72" s="307" t="s">
        <v>308</v>
      </c>
      <c r="C72" s="308"/>
      <c r="D72" s="113">
        <v>0.99062211068551054</v>
      </c>
      <c r="E72" s="115">
        <v>75</v>
      </c>
      <c r="F72" s="114">
        <v>68</v>
      </c>
      <c r="G72" s="114">
        <v>156</v>
      </c>
      <c r="H72" s="114">
        <v>96</v>
      </c>
      <c r="I72" s="140">
        <v>96</v>
      </c>
      <c r="J72" s="115">
        <v>-21</v>
      </c>
      <c r="K72" s="116">
        <v>-21.875</v>
      </c>
    </row>
    <row r="73" spans="1:11" ht="14.1" customHeight="1" x14ac:dyDescent="0.2">
      <c r="A73" s="306" t="s">
        <v>309</v>
      </c>
      <c r="B73" s="307" t="s">
        <v>310</v>
      </c>
      <c r="C73" s="308"/>
      <c r="D73" s="113">
        <v>0.34341566503764365</v>
      </c>
      <c r="E73" s="115">
        <v>26</v>
      </c>
      <c r="F73" s="114">
        <v>19</v>
      </c>
      <c r="G73" s="114">
        <v>78</v>
      </c>
      <c r="H73" s="114">
        <v>51</v>
      </c>
      <c r="I73" s="140">
        <v>28</v>
      </c>
      <c r="J73" s="115">
        <v>-2</v>
      </c>
      <c r="K73" s="116">
        <v>-7.1428571428571432</v>
      </c>
    </row>
    <row r="74" spans="1:11" ht="14.1" customHeight="1" x14ac:dyDescent="0.2">
      <c r="A74" s="306" t="s">
        <v>311</v>
      </c>
      <c r="B74" s="307" t="s">
        <v>312</v>
      </c>
      <c r="C74" s="308"/>
      <c r="D74" s="113">
        <v>0.17170783251882182</v>
      </c>
      <c r="E74" s="115">
        <v>13</v>
      </c>
      <c r="F74" s="114">
        <v>21</v>
      </c>
      <c r="G74" s="114">
        <v>26</v>
      </c>
      <c r="H74" s="114">
        <v>21</v>
      </c>
      <c r="I74" s="140">
        <v>21</v>
      </c>
      <c r="J74" s="115">
        <v>-8</v>
      </c>
      <c r="K74" s="116">
        <v>-38.095238095238095</v>
      </c>
    </row>
    <row r="75" spans="1:11" ht="14.1" customHeight="1" x14ac:dyDescent="0.2">
      <c r="A75" s="306" t="s">
        <v>313</v>
      </c>
      <c r="B75" s="307" t="s">
        <v>314</v>
      </c>
      <c r="C75" s="308"/>
      <c r="D75" s="113" t="s">
        <v>513</v>
      </c>
      <c r="E75" s="115" t="s">
        <v>513</v>
      </c>
      <c r="F75" s="114" t="s">
        <v>513</v>
      </c>
      <c r="G75" s="114">
        <v>3</v>
      </c>
      <c r="H75" s="114">
        <v>3</v>
      </c>
      <c r="I75" s="140">
        <v>3</v>
      </c>
      <c r="J75" s="115" t="s">
        <v>513</v>
      </c>
      <c r="K75" s="116" t="s">
        <v>513</v>
      </c>
    </row>
    <row r="76" spans="1:11" ht="14.1" customHeight="1" x14ac:dyDescent="0.2">
      <c r="A76" s="306">
        <v>91</v>
      </c>
      <c r="B76" s="307" t="s">
        <v>315</v>
      </c>
      <c r="C76" s="308"/>
      <c r="D76" s="113">
        <v>0.13208294809140139</v>
      </c>
      <c r="E76" s="115">
        <v>10</v>
      </c>
      <c r="F76" s="114">
        <v>10</v>
      </c>
      <c r="G76" s="114">
        <v>14</v>
      </c>
      <c r="H76" s="114">
        <v>8</v>
      </c>
      <c r="I76" s="140">
        <v>11</v>
      </c>
      <c r="J76" s="115">
        <v>-1</v>
      </c>
      <c r="K76" s="116">
        <v>-9.0909090909090917</v>
      </c>
    </row>
    <row r="77" spans="1:11" ht="14.1" customHeight="1" x14ac:dyDescent="0.2">
      <c r="A77" s="306">
        <v>92</v>
      </c>
      <c r="B77" s="307" t="s">
        <v>316</v>
      </c>
      <c r="C77" s="308"/>
      <c r="D77" s="113">
        <v>0.91137234183066962</v>
      </c>
      <c r="E77" s="115">
        <v>69</v>
      </c>
      <c r="F77" s="114">
        <v>42</v>
      </c>
      <c r="G77" s="114">
        <v>77</v>
      </c>
      <c r="H77" s="114">
        <v>40</v>
      </c>
      <c r="I77" s="140">
        <v>53</v>
      </c>
      <c r="J77" s="115">
        <v>16</v>
      </c>
      <c r="K77" s="116">
        <v>30.188679245283019</v>
      </c>
    </row>
    <row r="78" spans="1:11" ht="14.1" customHeight="1" x14ac:dyDescent="0.2">
      <c r="A78" s="306">
        <v>93</v>
      </c>
      <c r="B78" s="307" t="s">
        <v>317</v>
      </c>
      <c r="C78" s="308"/>
      <c r="D78" s="113">
        <v>9.2458063663980974E-2</v>
      </c>
      <c r="E78" s="115">
        <v>7</v>
      </c>
      <c r="F78" s="114">
        <v>6</v>
      </c>
      <c r="G78" s="114">
        <v>16</v>
      </c>
      <c r="H78" s="114">
        <v>5</v>
      </c>
      <c r="I78" s="140">
        <v>5</v>
      </c>
      <c r="J78" s="115">
        <v>2</v>
      </c>
      <c r="K78" s="116">
        <v>40</v>
      </c>
    </row>
    <row r="79" spans="1:11" ht="14.1" customHeight="1" x14ac:dyDescent="0.2">
      <c r="A79" s="306">
        <v>94</v>
      </c>
      <c r="B79" s="307" t="s">
        <v>318</v>
      </c>
      <c r="C79" s="308"/>
      <c r="D79" s="113">
        <v>0.26416589618280278</v>
      </c>
      <c r="E79" s="115">
        <v>20</v>
      </c>
      <c r="F79" s="114">
        <v>12</v>
      </c>
      <c r="G79" s="114">
        <v>36</v>
      </c>
      <c r="H79" s="114">
        <v>35</v>
      </c>
      <c r="I79" s="140">
        <v>24</v>
      </c>
      <c r="J79" s="115">
        <v>-4</v>
      </c>
      <c r="K79" s="116">
        <v>-16.666666666666668</v>
      </c>
    </row>
    <row r="80" spans="1:11" ht="14.1" customHeight="1" x14ac:dyDescent="0.2">
      <c r="A80" s="306" t="s">
        <v>319</v>
      </c>
      <c r="B80" s="307" t="s">
        <v>320</v>
      </c>
      <c r="C80" s="308"/>
      <c r="D80" s="113">
        <v>0.18491612732796195</v>
      </c>
      <c r="E80" s="115">
        <v>14</v>
      </c>
      <c r="F80" s="114" t="s">
        <v>513</v>
      </c>
      <c r="G80" s="114">
        <v>10</v>
      </c>
      <c r="H80" s="114">
        <v>10</v>
      </c>
      <c r="I80" s="140">
        <v>12</v>
      </c>
      <c r="J80" s="115">
        <v>2</v>
      </c>
      <c r="K80" s="116">
        <v>16.666666666666668</v>
      </c>
    </row>
    <row r="81" spans="1:11" ht="14.1" customHeight="1" x14ac:dyDescent="0.2">
      <c r="A81" s="310" t="s">
        <v>321</v>
      </c>
      <c r="B81" s="311" t="s">
        <v>333</v>
      </c>
      <c r="C81" s="312"/>
      <c r="D81" s="125">
        <v>0.18491612732796195</v>
      </c>
      <c r="E81" s="143">
        <v>14</v>
      </c>
      <c r="F81" s="144">
        <v>13</v>
      </c>
      <c r="G81" s="144">
        <v>86</v>
      </c>
      <c r="H81" s="144">
        <v>9</v>
      </c>
      <c r="I81" s="145">
        <v>19</v>
      </c>
      <c r="J81" s="143">
        <v>-5</v>
      </c>
      <c r="K81" s="146">
        <v>-26.315789473684209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8315</v>
      </c>
      <c r="E11" s="114">
        <v>6348</v>
      </c>
      <c r="F11" s="114">
        <v>7828</v>
      </c>
      <c r="G11" s="114">
        <v>6493</v>
      </c>
      <c r="H11" s="140">
        <v>8324</v>
      </c>
      <c r="I11" s="115">
        <v>-9</v>
      </c>
      <c r="J11" s="116">
        <v>-0.10812109562710236</v>
      </c>
    </row>
    <row r="12" spans="1:15" s="110" customFormat="1" ht="24.95" customHeight="1" x14ac:dyDescent="0.2">
      <c r="A12" s="193" t="s">
        <v>132</v>
      </c>
      <c r="B12" s="194" t="s">
        <v>133</v>
      </c>
      <c r="C12" s="113">
        <v>1.7077570655441972</v>
      </c>
      <c r="D12" s="115">
        <v>142</v>
      </c>
      <c r="E12" s="114">
        <v>137</v>
      </c>
      <c r="F12" s="114">
        <v>133</v>
      </c>
      <c r="G12" s="114">
        <v>133</v>
      </c>
      <c r="H12" s="140">
        <v>132</v>
      </c>
      <c r="I12" s="115">
        <v>10</v>
      </c>
      <c r="J12" s="116">
        <v>7.5757575757575761</v>
      </c>
    </row>
    <row r="13" spans="1:15" s="110" customFormat="1" ht="24.95" customHeight="1" x14ac:dyDescent="0.2">
      <c r="A13" s="193" t="s">
        <v>134</v>
      </c>
      <c r="B13" s="199" t="s">
        <v>214</v>
      </c>
      <c r="C13" s="113">
        <v>1.4311485267588695</v>
      </c>
      <c r="D13" s="115">
        <v>119</v>
      </c>
      <c r="E13" s="114">
        <v>71</v>
      </c>
      <c r="F13" s="114">
        <v>76</v>
      </c>
      <c r="G13" s="114">
        <v>77</v>
      </c>
      <c r="H13" s="140">
        <v>97</v>
      </c>
      <c r="I13" s="115">
        <v>22</v>
      </c>
      <c r="J13" s="116">
        <v>22.680412371134022</v>
      </c>
    </row>
    <row r="14" spans="1:15" s="287" customFormat="1" ht="24.95" customHeight="1" x14ac:dyDescent="0.2">
      <c r="A14" s="193" t="s">
        <v>215</v>
      </c>
      <c r="B14" s="199" t="s">
        <v>137</v>
      </c>
      <c r="C14" s="113">
        <v>20.108238123872521</v>
      </c>
      <c r="D14" s="115">
        <v>1672</v>
      </c>
      <c r="E14" s="114">
        <v>1177</v>
      </c>
      <c r="F14" s="114">
        <v>1374</v>
      </c>
      <c r="G14" s="114">
        <v>1477</v>
      </c>
      <c r="H14" s="140">
        <v>1563</v>
      </c>
      <c r="I14" s="115">
        <v>109</v>
      </c>
      <c r="J14" s="116">
        <v>6.9737683941138835</v>
      </c>
      <c r="K14" s="110"/>
      <c r="L14" s="110"/>
      <c r="M14" s="110"/>
      <c r="N14" s="110"/>
      <c r="O14" s="110"/>
    </row>
    <row r="15" spans="1:15" s="110" customFormat="1" ht="24.95" customHeight="1" x14ac:dyDescent="0.2">
      <c r="A15" s="193" t="s">
        <v>216</v>
      </c>
      <c r="B15" s="199" t="s">
        <v>217</v>
      </c>
      <c r="C15" s="113">
        <v>4.9067949488875522</v>
      </c>
      <c r="D15" s="115">
        <v>408</v>
      </c>
      <c r="E15" s="114">
        <v>404</v>
      </c>
      <c r="F15" s="114">
        <v>448</v>
      </c>
      <c r="G15" s="114">
        <v>699</v>
      </c>
      <c r="H15" s="140">
        <v>383</v>
      </c>
      <c r="I15" s="115">
        <v>25</v>
      </c>
      <c r="J15" s="116">
        <v>6.5274151436031334</v>
      </c>
    </row>
    <row r="16" spans="1:15" s="287" customFormat="1" ht="24.95" customHeight="1" x14ac:dyDescent="0.2">
      <c r="A16" s="193" t="s">
        <v>218</v>
      </c>
      <c r="B16" s="199" t="s">
        <v>141</v>
      </c>
      <c r="C16" s="113">
        <v>11.292844257366205</v>
      </c>
      <c r="D16" s="115">
        <v>939</v>
      </c>
      <c r="E16" s="114">
        <v>517</v>
      </c>
      <c r="F16" s="114">
        <v>672</v>
      </c>
      <c r="G16" s="114">
        <v>541</v>
      </c>
      <c r="H16" s="140">
        <v>796</v>
      </c>
      <c r="I16" s="115">
        <v>143</v>
      </c>
      <c r="J16" s="116">
        <v>17.964824120603016</v>
      </c>
      <c r="K16" s="110"/>
      <c r="L16" s="110"/>
      <c r="M16" s="110"/>
      <c r="N16" s="110"/>
      <c r="O16" s="110"/>
    </row>
    <row r="17" spans="1:15" s="110" customFormat="1" ht="24.95" customHeight="1" x14ac:dyDescent="0.2">
      <c r="A17" s="193" t="s">
        <v>142</v>
      </c>
      <c r="B17" s="199" t="s">
        <v>220</v>
      </c>
      <c r="C17" s="113">
        <v>3.9085989176187614</v>
      </c>
      <c r="D17" s="115">
        <v>325</v>
      </c>
      <c r="E17" s="114">
        <v>256</v>
      </c>
      <c r="F17" s="114">
        <v>254</v>
      </c>
      <c r="G17" s="114">
        <v>237</v>
      </c>
      <c r="H17" s="140">
        <v>384</v>
      </c>
      <c r="I17" s="115">
        <v>-59</v>
      </c>
      <c r="J17" s="116">
        <v>-15.364583333333334</v>
      </c>
    </row>
    <row r="18" spans="1:15" s="287" customFormat="1" ht="24.95" customHeight="1" x14ac:dyDescent="0.2">
      <c r="A18" s="201" t="s">
        <v>144</v>
      </c>
      <c r="B18" s="202" t="s">
        <v>145</v>
      </c>
      <c r="C18" s="113">
        <v>6.9633193024654236</v>
      </c>
      <c r="D18" s="115">
        <v>579</v>
      </c>
      <c r="E18" s="114">
        <v>454</v>
      </c>
      <c r="F18" s="114">
        <v>588</v>
      </c>
      <c r="G18" s="114">
        <v>385</v>
      </c>
      <c r="H18" s="140">
        <v>663</v>
      </c>
      <c r="I18" s="115">
        <v>-84</v>
      </c>
      <c r="J18" s="116">
        <v>-12.669683257918551</v>
      </c>
      <c r="K18" s="110"/>
      <c r="L18" s="110"/>
      <c r="M18" s="110"/>
      <c r="N18" s="110"/>
      <c r="O18" s="110"/>
    </row>
    <row r="19" spans="1:15" s="110" customFormat="1" ht="24.95" customHeight="1" x14ac:dyDescent="0.2">
      <c r="A19" s="193" t="s">
        <v>146</v>
      </c>
      <c r="B19" s="199" t="s">
        <v>147</v>
      </c>
      <c r="C19" s="113">
        <v>10.499098015634395</v>
      </c>
      <c r="D19" s="115">
        <v>873</v>
      </c>
      <c r="E19" s="114">
        <v>727</v>
      </c>
      <c r="F19" s="114">
        <v>869</v>
      </c>
      <c r="G19" s="114">
        <v>899</v>
      </c>
      <c r="H19" s="140">
        <v>909</v>
      </c>
      <c r="I19" s="115">
        <v>-36</v>
      </c>
      <c r="J19" s="116">
        <v>-3.9603960396039604</v>
      </c>
    </row>
    <row r="20" spans="1:15" s="287" customFormat="1" ht="24.95" customHeight="1" x14ac:dyDescent="0.2">
      <c r="A20" s="193" t="s">
        <v>148</v>
      </c>
      <c r="B20" s="199" t="s">
        <v>149</v>
      </c>
      <c r="C20" s="113">
        <v>7.3361395069152131</v>
      </c>
      <c r="D20" s="115">
        <v>610</v>
      </c>
      <c r="E20" s="114">
        <v>402</v>
      </c>
      <c r="F20" s="114">
        <v>461</v>
      </c>
      <c r="G20" s="114">
        <v>397</v>
      </c>
      <c r="H20" s="140">
        <v>476</v>
      </c>
      <c r="I20" s="115">
        <v>134</v>
      </c>
      <c r="J20" s="116">
        <v>28.15126050420168</v>
      </c>
      <c r="K20" s="110"/>
      <c r="L20" s="110"/>
      <c r="M20" s="110"/>
      <c r="N20" s="110"/>
      <c r="O20" s="110"/>
    </row>
    <row r="21" spans="1:15" s="110" customFormat="1" ht="24.95" customHeight="1" x14ac:dyDescent="0.2">
      <c r="A21" s="201" t="s">
        <v>150</v>
      </c>
      <c r="B21" s="202" t="s">
        <v>151</v>
      </c>
      <c r="C21" s="113">
        <v>5.1954299458809379</v>
      </c>
      <c r="D21" s="115">
        <v>432</v>
      </c>
      <c r="E21" s="114">
        <v>422</v>
      </c>
      <c r="F21" s="114">
        <v>555</v>
      </c>
      <c r="G21" s="114">
        <v>335</v>
      </c>
      <c r="H21" s="140">
        <v>405</v>
      </c>
      <c r="I21" s="115">
        <v>27</v>
      </c>
      <c r="J21" s="116">
        <v>6.666666666666667</v>
      </c>
    </row>
    <row r="22" spans="1:15" s="110" customFormat="1" ht="24.95" customHeight="1" x14ac:dyDescent="0.2">
      <c r="A22" s="201" t="s">
        <v>152</v>
      </c>
      <c r="B22" s="199" t="s">
        <v>153</v>
      </c>
      <c r="C22" s="113">
        <v>0.67348165965123274</v>
      </c>
      <c r="D22" s="115">
        <v>56</v>
      </c>
      <c r="E22" s="114">
        <v>45</v>
      </c>
      <c r="F22" s="114">
        <v>59</v>
      </c>
      <c r="G22" s="114">
        <v>44</v>
      </c>
      <c r="H22" s="140">
        <v>59</v>
      </c>
      <c r="I22" s="115">
        <v>-3</v>
      </c>
      <c r="J22" s="116">
        <v>-5.0847457627118642</v>
      </c>
    </row>
    <row r="23" spans="1:15" s="110" customFormat="1" ht="24.95" customHeight="1" x14ac:dyDescent="0.2">
      <c r="A23" s="193" t="s">
        <v>154</v>
      </c>
      <c r="B23" s="199" t="s">
        <v>155</v>
      </c>
      <c r="C23" s="113">
        <v>0.31268791340950092</v>
      </c>
      <c r="D23" s="115">
        <v>26</v>
      </c>
      <c r="E23" s="114">
        <v>40</v>
      </c>
      <c r="F23" s="114">
        <v>41</v>
      </c>
      <c r="G23" s="114">
        <v>44</v>
      </c>
      <c r="H23" s="140">
        <v>43</v>
      </c>
      <c r="I23" s="115">
        <v>-17</v>
      </c>
      <c r="J23" s="116">
        <v>-39.534883720930232</v>
      </c>
    </row>
    <row r="24" spans="1:15" s="110" customFormat="1" ht="24.95" customHeight="1" x14ac:dyDescent="0.2">
      <c r="A24" s="193" t="s">
        <v>156</v>
      </c>
      <c r="B24" s="199" t="s">
        <v>221</v>
      </c>
      <c r="C24" s="113">
        <v>2.958508719182201</v>
      </c>
      <c r="D24" s="115">
        <v>246</v>
      </c>
      <c r="E24" s="114">
        <v>165</v>
      </c>
      <c r="F24" s="114">
        <v>225</v>
      </c>
      <c r="G24" s="114">
        <v>175</v>
      </c>
      <c r="H24" s="140">
        <v>192</v>
      </c>
      <c r="I24" s="115">
        <v>54</v>
      </c>
      <c r="J24" s="116">
        <v>28.125</v>
      </c>
    </row>
    <row r="25" spans="1:15" s="110" customFormat="1" ht="24.95" customHeight="1" x14ac:dyDescent="0.2">
      <c r="A25" s="193" t="s">
        <v>222</v>
      </c>
      <c r="B25" s="204" t="s">
        <v>159</v>
      </c>
      <c r="C25" s="113">
        <v>4.2573662056524357</v>
      </c>
      <c r="D25" s="115">
        <v>354</v>
      </c>
      <c r="E25" s="114">
        <v>286</v>
      </c>
      <c r="F25" s="114">
        <v>339</v>
      </c>
      <c r="G25" s="114">
        <v>193</v>
      </c>
      <c r="H25" s="140">
        <v>382</v>
      </c>
      <c r="I25" s="115">
        <v>-28</v>
      </c>
      <c r="J25" s="116">
        <v>-7.329842931937173</v>
      </c>
    </row>
    <row r="26" spans="1:15" s="110" customFormat="1" ht="24.95" customHeight="1" x14ac:dyDescent="0.2">
      <c r="A26" s="201">
        <v>782.78300000000002</v>
      </c>
      <c r="B26" s="203" t="s">
        <v>160</v>
      </c>
      <c r="C26" s="113">
        <v>16.40408899579074</v>
      </c>
      <c r="D26" s="115">
        <v>1364</v>
      </c>
      <c r="E26" s="114">
        <v>1219</v>
      </c>
      <c r="F26" s="114">
        <v>1166</v>
      </c>
      <c r="G26" s="114">
        <v>1073</v>
      </c>
      <c r="H26" s="140">
        <v>1186</v>
      </c>
      <c r="I26" s="115">
        <v>178</v>
      </c>
      <c r="J26" s="116">
        <v>15.008431703204048</v>
      </c>
    </row>
    <row r="27" spans="1:15" s="110" customFormat="1" ht="24.95" customHeight="1" x14ac:dyDescent="0.2">
      <c r="A27" s="193" t="s">
        <v>161</v>
      </c>
      <c r="B27" s="199" t="s">
        <v>162</v>
      </c>
      <c r="C27" s="113">
        <v>2.730006013229104</v>
      </c>
      <c r="D27" s="115">
        <v>227</v>
      </c>
      <c r="E27" s="114">
        <v>128</v>
      </c>
      <c r="F27" s="114">
        <v>186</v>
      </c>
      <c r="G27" s="114">
        <v>127</v>
      </c>
      <c r="H27" s="140">
        <v>275</v>
      </c>
      <c r="I27" s="115">
        <v>-48</v>
      </c>
      <c r="J27" s="116">
        <v>-17.454545454545453</v>
      </c>
    </row>
    <row r="28" spans="1:15" s="110" customFormat="1" ht="24.95" customHeight="1" x14ac:dyDescent="0.2">
      <c r="A28" s="193" t="s">
        <v>163</v>
      </c>
      <c r="B28" s="199" t="s">
        <v>164</v>
      </c>
      <c r="C28" s="113">
        <v>2.958508719182201</v>
      </c>
      <c r="D28" s="115">
        <v>246</v>
      </c>
      <c r="E28" s="114">
        <v>172</v>
      </c>
      <c r="F28" s="114">
        <v>338</v>
      </c>
      <c r="G28" s="114">
        <v>227</v>
      </c>
      <c r="H28" s="140">
        <v>505</v>
      </c>
      <c r="I28" s="115">
        <v>-259</v>
      </c>
      <c r="J28" s="116">
        <v>-51.287128712871286</v>
      </c>
    </row>
    <row r="29" spans="1:15" s="110" customFormat="1" ht="24.95" customHeight="1" x14ac:dyDescent="0.2">
      <c r="A29" s="193">
        <v>86</v>
      </c>
      <c r="B29" s="199" t="s">
        <v>165</v>
      </c>
      <c r="C29" s="113">
        <v>5.6404088995790742</v>
      </c>
      <c r="D29" s="115">
        <v>469</v>
      </c>
      <c r="E29" s="114">
        <v>255</v>
      </c>
      <c r="F29" s="114">
        <v>397</v>
      </c>
      <c r="G29" s="114">
        <v>282</v>
      </c>
      <c r="H29" s="140">
        <v>399</v>
      </c>
      <c r="I29" s="115">
        <v>70</v>
      </c>
      <c r="J29" s="116">
        <v>17.543859649122808</v>
      </c>
    </row>
    <row r="30" spans="1:15" s="110" customFormat="1" ht="24.95" customHeight="1" x14ac:dyDescent="0.2">
      <c r="A30" s="193">
        <v>87.88</v>
      </c>
      <c r="B30" s="204" t="s">
        <v>166</v>
      </c>
      <c r="C30" s="113">
        <v>7.67288033674083</v>
      </c>
      <c r="D30" s="115">
        <v>638</v>
      </c>
      <c r="E30" s="114">
        <v>464</v>
      </c>
      <c r="F30" s="114">
        <v>675</v>
      </c>
      <c r="G30" s="114">
        <v>433</v>
      </c>
      <c r="H30" s="140">
        <v>645</v>
      </c>
      <c r="I30" s="115">
        <v>-7</v>
      </c>
      <c r="J30" s="116">
        <v>-1.0852713178294573</v>
      </c>
    </row>
    <row r="31" spans="1:15" s="110" customFormat="1" ht="24.95" customHeight="1" x14ac:dyDescent="0.2">
      <c r="A31" s="193" t="s">
        <v>167</v>
      </c>
      <c r="B31" s="199" t="s">
        <v>168</v>
      </c>
      <c r="C31" s="113">
        <v>3.1509320505111247</v>
      </c>
      <c r="D31" s="115">
        <v>262</v>
      </c>
      <c r="E31" s="114">
        <v>184</v>
      </c>
      <c r="F31" s="114">
        <v>346</v>
      </c>
      <c r="G31" s="114">
        <v>192</v>
      </c>
      <c r="H31" s="140">
        <v>393</v>
      </c>
      <c r="I31" s="115">
        <v>-131</v>
      </c>
      <c r="J31" s="116">
        <v>-33.333333333333336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1.7077570655441972</v>
      </c>
      <c r="D34" s="115">
        <v>142</v>
      </c>
      <c r="E34" s="114">
        <v>137</v>
      </c>
      <c r="F34" s="114">
        <v>133</v>
      </c>
      <c r="G34" s="114">
        <v>133</v>
      </c>
      <c r="H34" s="140">
        <v>132</v>
      </c>
      <c r="I34" s="115">
        <v>10</v>
      </c>
      <c r="J34" s="116">
        <v>7.5757575757575761</v>
      </c>
    </row>
    <row r="35" spans="1:10" s="110" customFormat="1" ht="24.95" customHeight="1" x14ac:dyDescent="0.2">
      <c r="A35" s="292" t="s">
        <v>171</v>
      </c>
      <c r="B35" s="293" t="s">
        <v>172</v>
      </c>
      <c r="C35" s="113">
        <v>28.502705953096815</v>
      </c>
      <c r="D35" s="115">
        <v>2370</v>
      </c>
      <c r="E35" s="114">
        <v>1702</v>
      </c>
      <c r="F35" s="114">
        <v>2038</v>
      </c>
      <c r="G35" s="114">
        <v>1939</v>
      </c>
      <c r="H35" s="140">
        <v>2323</v>
      </c>
      <c r="I35" s="115">
        <v>47</v>
      </c>
      <c r="J35" s="116">
        <v>2.0232458028411537</v>
      </c>
    </row>
    <row r="36" spans="1:10" s="110" customFormat="1" ht="24.95" customHeight="1" x14ac:dyDescent="0.2">
      <c r="A36" s="294" t="s">
        <v>173</v>
      </c>
      <c r="B36" s="295" t="s">
        <v>174</v>
      </c>
      <c r="C36" s="125">
        <v>69.789536981358992</v>
      </c>
      <c r="D36" s="143">
        <v>5803</v>
      </c>
      <c r="E36" s="144">
        <v>4509</v>
      </c>
      <c r="F36" s="144">
        <v>5657</v>
      </c>
      <c r="G36" s="144">
        <v>4421</v>
      </c>
      <c r="H36" s="145">
        <v>5869</v>
      </c>
      <c r="I36" s="143">
        <v>-66</v>
      </c>
      <c r="J36" s="146">
        <v>-1.1245527347077866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8315</v>
      </c>
      <c r="F11" s="264">
        <v>6348</v>
      </c>
      <c r="G11" s="264">
        <v>7828</v>
      </c>
      <c r="H11" s="264">
        <v>6493</v>
      </c>
      <c r="I11" s="265">
        <v>8324</v>
      </c>
      <c r="J11" s="263">
        <v>-9</v>
      </c>
      <c r="K11" s="266">
        <v>-0.10812109562710236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26.049308478653035</v>
      </c>
      <c r="E13" s="115">
        <v>2166</v>
      </c>
      <c r="F13" s="114">
        <v>1879</v>
      </c>
      <c r="G13" s="114">
        <v>2162</v>
      </c>
      <c r="H13" s="114">
        <v>1585</v>
      </c>
      <c r="I13" s="140">
        <v>1952</v>
      </c>
      <c r="J13" s="115">
        <v>214</v>
      </c>
      <c r="K13" s="116">
        <v>10.96311475409836</v>
      </c>
    </row>
    <row r="14" spans="1:17" ht="15.95" customHeight="1" x14ac:dyDescent="0.2">
      <c r="A14" s="306" t="s">
        <v>230</v>
      </c>
      <c r="B14" s="307"/>
      <c r="C14" s="308"/>
      <c r="D14" s="113">
        <v>57.642814191220687</v>
      </c>
      <c r="E14" s="115">
        <v>4793</v>
      </c>
      <c r="F14" s="114">
        <v>3491</v>
      </c>
      <c r="G14" s="114">
        <v>4380</v>
      </c>
      <c r="H14" s="114">
        <v>3850</v>
      </c>
      <c r="I14" s="140">
        <v>4901</v>
      </c>
      <c r="J14" s="115">
        <v>-108</v>
      </c>
      <c r="K14" s="116">
        <v>-2.2036319118547234</v>
      </c>
    </row>
    <row r="15" spans="1:17" ht="15.95" customHeight="1" x14ac:dyDescent="0.2">
      <c r="A15" s="306" t="s">
        <v>231</v>
      </c>
      <c r="B15" s="307"/>
      <c r="C15" s="308"/>
      <c r="D15" s="113">
        <v>7.9975947083583883</v>
      </c>
      <c r="E15" s="115">
        <v>665</v>
      </c>
      <c r="F15" s="114">
        <v>502</v>
      </c>
      <c r="G15" s="114">
        <v>623</v>
      </c>
      <c r="H15" s="114">
        <v>482</v>
      </c>
      <c r="I15" s="140">
        <v>620</v>
      </c>
      <c r="J15" s="115">
        <v>45</v>
      </c>
      <c r="K15" s="116">
        <v>7.258064516129032</v>
      </c>
    </row>
    <row r="16" spans="1:17" ht="15.95" customHeight="1" x14ac:dyDescent="0.2">
      <c r="A16" s="306" t="s">
        <v>232</v>
      </c>
      <c r="B16" s="307"/>
      <c r="C16" s="308"/>
      <c r="D16" s="113">
        <v>7.9975947083583883</v>
      </c>
      <c r="E16" s="115">
        <v>665</v>
      </c>
      <c r="F16" s="114">
        <v>461</v>
      </c>
      <c r="G16" s="114">
        <v>596</v>
      </c>
      <c r="H16" s="114">
        <v>560</v>
      </c>
      <c r="I16" s="140">
        <v>819</v>
      </c>
      <c r="J16" s="115">
        <v>-154</v>
      </c>
      <c r="K16" s="116">
        <v>-18.803418803418804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1.0823812387251954</v>
      </c>
      <c r="E18" s="115">
        <v>90</v>
      </c>
      <c r="F18" s="114">
        <v>97</v>
      </c>
      <c r="G18" s="114">
        <v>126</v>
      </c>
      <c r="H18" s="114">
        <v>118</v>
      </c>
      <c r="I18" s="140">
        <v>107</v>
      </c>
      <c r="J18" s="115">
        <v>-17</v>
      </c>
      <c r="K18" s="116">
        <v>-15.88785046728972</v>
      </c>
    </row>
    <row r="19" spans="1:11" ht="14.1" customHeight="1" x14ac:dyDescent="0.2">
      <c r="A19" s="306" t="s">
        <v>235</v>
      </c>
      <c r="B19" s="307" t="s">
        <v>236</v>
      </c>
      <c r="C19" s="308"/>
      <c r="D19" s="113">
        <v>0.56524353577871322</v>
      </c>
      <c r="E19" s="115">
        <v>47</v>
      </c>
      <c r="F19" s="114">
        <v>46</v>
      </c>
      <c r="G19" s="114">
        <v>54</v>
      </c>
      <c r="H19" s="114">
        <v>61</v>
      </c>
      <c r="I19" s="140">
        <v>44</v>
      </c>
      <c r="J19" s="115">
        <v>3</v>
      </c>
      <c r="K19" s="116">
        <v>6.8181818181818183</v>
      </c>
    </row>
    <row r="20" spans="1:11" ht="14.1" customHeight="1" x14ac:dyDescent="0.2">
      <c r="A20" s="306">
        <v>12</v>
      </c>
      <c r="B20" s="307" t="s">
        <v>237</v>
      </c>
      <c r="C20" s="308"/>
      <c r="D20" s="113">
        <v>1.1545399879735418</v>
      </c>
      <c r="E20" s="115">
        <v>96</v>
      </c>
      <c r="F20" s="114">
        <v>93</v>
      </c>
      <c r="G20" s="114">
        <v>62</v>
      </c>
      <c r="H20" s="114">
        <v>57</v>
      </c>
      <c r="I20" s="140">
        <v>124</v>
      </c>
      <c r="J20" s="115">
        <v>-28</v>
      </c>
      <c r="K20" s="116">
        <v>-22.580645161290324</v>
      </c>
    </row>
    <row r="21" spans="1:11" ht="14.1" customHeight="1" x14ac:dyDescent="0.2">
      <c r="A21" s="306">
        <v>21</v>
      </c>
      <c r="B21" s="307" t="s">
        <v>238</v>
      </c>
      <c r="C21" s="308"/>
      <c r="D21" s="113">
        <v>0.4930847865303668</v>
      </c>
      <c r="E21" s="115">
        <v>41</v>
      </c>
      <c r="F21" s="114">
        <v>49</v>
      </c>
      <c r="G21" s="114">
        <v>49</v>
      </c>
      <c r="H21" s="114">
        <v>46</v>
      </c>
      <c r="I21" s="140">
        <v>124</v>
      </c>
      <c r="J21" s="115">
        <v>-83</v>
      </c>
      <c r="K21" s="116">
        <v>-66.935483870967744</v>
      </c>
    </row>
    <row r="22" spans="1:11" ht="14.1" customHeight="1" x14ac:dyDescent="0.2">
      <c r="A22" s="306">
        <v>22</v>
      </c>
      <c r="B22" s="307" t="s">
        <v>239</v>
      </c>
      <c r="C22" s="308"/>
      <c r="D22" s="113">
        <v>3.5357787131689715</v>
      </c>
      <c r="E22" s="115">
        <v>294</v>
      </c>
      <c r="F22" s="114">
        <v>304</v>
      </c>
      <c r="G22" s="114">
        <v>332</v>
      </c>
      <c r="H22" s="114">
        <v>294</v>
      </c>
      <c r="I22" s="140">
        <v>368</v>
      </c>
      <c r="J22" s="115">
        <v>-74</v>
      </c>
      <c r="K22" s="116">
        <v>-20.108695652173914</v>
      </c>
    </row>
    <row r="23" spans="1:11" ht="14.1" customHeight="1" x14ac:dyDescent="0.2">
      <c r="A23" s="306">
        <v>23</v>
      </c>
      <c r="B23" s="307" t="s">
        <v>240</v>
      </c>
      <c r="C23" s="308"/>
      <c r="D23" s="113">
        <v>0.98616957306073361</v>
      </c>
      <c r="E23" s="115">
        <v>82</v>
      </c>
      <c r="F23" s="114">
        <v>61</v>
      </c>
      <c r="G23" s="114">
        <v>98</v>
      </c>
      <c r="H23" s="114">
        <v>56</v>
      </c>
      <c r="I23" s="140">
        <v>66</v>
      </c>
      <c r="J23" s="115">
        <v>16</v>
      </c>
      <c r="K23" s="116">
        <v>24.242424242424242</v>
      </c>
    </row>
    <row r="24" spans="1:11" ht="14.1" customHeight="1" x14ac:dyDescent="0.2">
      <c r="A24" s="306">
        <v>24</v>
      </c>
      <c r="B24" s="307" t="s">
        <v>241</v>
      </c>
      <c r="C24" s="308"/>
      <c r="D24" s="113">
        <v>8.9236319903788335</v>
      </c>
      <c r="E24" s="115">
        <v>742</v>
      </c>
      <c r="F24" s="114">
        <v>487</v>
      </c>
      <c r="G24" s="114">
        <v>537</v>
      </c>
      <c r="H24" s="114">
        <v>467</v>
      </c>
      <c r="I24" s="140">
        <v>642</v>
      </c>
      <c r="J24" s="115">
        <v>100</v>
      </c>
      <c r="K24" s="116">
        <v>15.576323987538942</v>
      </c>
    </row>
    <row r="25" spans="1:11" ht="14.1" customHeight="1" x14ac:dyDescent="0.2">
      <c r="A25" s="306">
        <v>25</v>
      </c>
      <c r="B25" s="307" t="s">
        <v>242</v>
      </c>
      <c r="C25" s="308"/>
      <c r="D25" s="113">
        <v>6.3259170174383641</v>
      </c>
      <c r="E25" s="115">
        <v>526</v>
      </c>
      <c r="F25" s="114">
        <v>361</v>
      </c>
      <c r="G25" s="114">
        <v>406</v>
      </c>
      <c r="H25" s="114">
        <v>367</v>
      </c>
      <c r="I25" s="140">
        <v>473</v>
      </c>
      <c r="J25" s="115">
        <v>53</v>
      </c>
      <c r="K25" s="116">
        <v>11.20507399577167</v>
      </c>
    </row>
    <row r="26" spans="1:11" ht="14.1" customHeight="1" x14ac:dyDescent="0.2">
      <c r="A26" s="306">
        <v>26</v>
      </c>
      <c r="B26" s="307" t="s">
        <v>243</v>
      </c>
      <c r="C26" s="308"/>
      <c r="D26" s="113">
        <v>3.1389055923030669</v>
      </c>
      <c r="E26" s="115">
        <v>261</v>
      </c>
      <c r="F26" s="114">
        <v>162</v>
      </c>
      <c r="G26" s="114">
        <v>183</v>
      </c>
      <c r="H26" s="114">
        <v>141</v>
      </c>
      <c r="I26" s="140">
        <v>257</v>
      </c>
      <c r="J26" s="115">
        <v>4</v>
      </c>
      <c r="K26" s="116">
        <v>1.556420233463035</v>
      </c>
    </row>
    <row r="27" spans="1:11" ht="14.1" customHeight="1" x14ac:dyDescent="0.2">
      <c r="A27" s="306">
        <v>27</v>
      </c>
      <c r="B27" s="307" t="s">
        <v>244</v>
      </c>
      <c r="C27" s="308"/>
      <c r="D27" s="113">
        <v>2.1407095610342752</v>
      </c>
      <c r="E27" s="115">
        <v>178</v>
      </c>
      <c r="F27" s="114">
        <v>136</v>
      </c>
      <c r="G27" s="114">
        <v>144</v>
      </c>
      <c r="H27" s="114">
        <v>140</v>
      </c>
      <c r="I27" s="140">
        <v>170</v>
      </c>
      <c r="J27" s="115">
        <v>8</v>
      </c>
      <c r="K27" s="116">
        <v>4.7058823529411766</v>
      </c>
    </row>
    <row r="28" spans="1:11" ht="14.1" customHeight="1" x14ac:dyDescent="0.2">
      <c r="A28" s="306">
        <v>28</v>
      </c>
      <c r="B28" s="307" t="s">
        <v>245</v>
      </c>
      <c r="C28" s="308"/>
      <c r="D28" s="113">
        <v>0.54119061936259771</v>
      </c>
      <c r="E28" s="115">
        <v>45</v>
      </c>
      <c r="F28" s="114">
        <v>54</v>
      </c>
      <c r="G28" s="114">
        <v>61</v>
      </c>
      <c r="H28" s="114">
        <v>71</v>
      </c>
      <c r="I28" s="140">
        <v>70</v>
      </c>
      <c r="J28" s="115">
        <v>-25</v>
      </c>
      <c r="K28" s="116">
        <v>-35.714285714285715</v>
      </c>
    </row>
    <row r="29" spans="1:11" ht="14.1" customHeight="1" x14ac:dyDescent="0.2">
      <c r="A29" s="306">
        <v>29</v>
      </c>
      <c r="B29" s="307" t="s">
        <v>246</v>
      </c>
      <c r="C29" s="308"/>
      <c r="D29" s="113">
        <v>3.1749849669272399</v>
      </c>
      <c r="E29" s="115">
        <v>264</v>
      </c>
      <c r="F29" s="114">
        <v>283</v>
      </c>
      <c r="G29" s="114">
        <v>268</v>
      </c>
      <c r="H29" s="114">
        <v>400</v>
      </c>
      <c r="I29" s="140">
        <v>237</v>
      </c>
      <c r="J29" s="115">
        <v>27</v>
      </c>
      <c r="K29" s="116">
        <v>11.39240506329114</v>
      </c>
    </row>
    <row r="30" spans="1:11" ht="14.1" customHeight="1" x14ac:dyDescent="0.2">
      <c r="A30" s="306" t="s">
        <v>247</v>
      </c>
      <c r="B30" s="307" t="s">
        <v>248</v>
      </c>
      <c r="C30" s="308"/>
      <c r="D30" s="113">
        <v>1.5995189416716777</v>
      </c>
      <c r="E30" s="115">
        <v>133</v>
      </c>
      <c r="F30" s="114">
        <v>133</v>
      </c>
      <c r="G30" s="114" t="s">
        <v>513</v>
      </c>
      <c r="H30" s="114">
        <v>264</v>
      </c>
      <c r="I30" s="140">
        <v>104</v>
      </c>
      <c r="J30" s="115">
        <v>29</v>
      </c>
      <c r="K30" s="116">
        <v>27.884615384615383</v>
      </c>
    </row>
    <row r="31" spans="1:11" ht="14.1" customHeight="1" x14ac:dyDescent="0.2">
      <c r="A31" s="306" t="s">
        <v>249</v>
      </c>
      <c r="B31" s="307" t="s">
        <v>250</v>
      </c>
      <c r="C31" s="308"/>
      <c r="D31" s="113">
        <v>1.5273601924233313</v>
      </c>
      <c r="E31" s="115">
        <v>127</v>
      </c>
      <c r="F31" s="114">
        <v>147</v>
      </c>
      <c r="G31" s="114">
        <v>153</v>
      </c>
      <c r="H31" s="114" t="s">
        <v>513</v>
      </c>
      <c r="I31" s="140">
        <v>130</v>
      </c>
      <c r="J31" s="115">
        <v>-3</v>
      </c>
      <c r="K31" s="116">
        <v>-2.3076923076923075</v>
      </c>
    </row>
    <row r="32" spans="1:11" ht="14.1" customHeight="1" x14ac:dyDescent="0.2">
      <c r="A32" s="306">
        <v>31</v>
      </c>
      <c r="B32" s="307" t="s">
        <v>251</v>
      </c>
      <c r="C32" s="308"/>
      <c r="D32" s="113">
        <v>0.40889957907396274</v>
      </c>
      <c r="E32" s="115">
        <v>34</v>
      </c>
      <c r="F32" s="114">
        <v>19</v>
      </c>
      <c r="G32" s="114">
        <v>37</v>
      </c>
      <c r="H32" s="114">
        <v>33</v>
      </c>
      <c r="I32" s="140">
        <v>33</v>
      </c>
      <c r="J32" s="115">
        <v>1</v>
      </c>
      <c r="K32" s="116">
        <v>3.0303030303030303</v>
      </c>
    </row>
    <row r="33" spans="1:11" ht="14.1" customHeight="1" x14ac:dyDescent="0.2">
      <c r="A33" s="306">
        <v>32</v>
      </c>
      <c r="B33" s="307" t="s">
        <v>252</v>
      </c>
      <c r="C33" s="308"/>
      <c r="D33" s="113">
        <v>2.1286831028262179</v>
      </c>
      <c r="E33" s="115">
        <v>177</v>
      </c>
      <c r="F33" s="114">
        <v>195</v>
      </c>
      <c r="G33" s="114">
        <v>258</v>
      </c>
      <c r="H33" s="114">
        <v>133</v>
      </c>
      <c r="I33" s="140">
        <v>232</v>
      </c>
      <c r="J33" s="115">
        <v>-55</v>
      </c>
      <c r="K33" s="116">
        <v>-23.706896551724139</v>
      </c>
    </row>
    <row r="34" spans="1:11" ht="14.1" customHeight="1" x14ac:dyDescent="0.2">
      <c r="A34" s="306">
        <v>33</v>
      </c>
      <c r="B34" s="307" t="s">
        <v>253</v>
      </c>
      <c r="C34" s="308"/>
      <c r="D34" s="113">
        <v>1.803968731208659</v>
      </c>
      <c r="E34" s="115">
        <v>150</v>
      </c>
      <c r="F34" s="114">
        <v>135</v>
      </c>
      <c r="G34" s="114">
        <v>106</v>
      </c>
      <c r="H34" s="114">
        <v>106</v>
      </c>
      <c r="I34" s="140">
        <v>164</v>
      </c>
      <c r="J34" s="115">
        <v>-14</v>
      </c>
      <c r="K34" s="116">
        <v>-8.536585365853659</v>
      </c>
    </row>
    <row r="35" spans="1:11" ht="14.1" customHeight="1" x14ac:dyDescent="0.2">
      <c r="A35" s="306">
        <v>34</v>
      </c>
      <c r="B35" s="307" t="s">
        <v>254</v>
      </c>
      <c r="C35" s="308"/>
      <c r="D35" s="113">
        <v>2.2008418520745638</v>
      </c>
      <c r="E35" s="115">
        <v>183</v>
      </c>
      <c r="F35" s="114">
        <v>144</v>
      </c>
      <c r="G35" s="114">
        <v>151</v>
      </c>
      <c r="H35" s="114">
        <v>120</v>
      </c>
      <c r="I35" s="140">
        <v>230</v>
      </c>
      <c r="J35" s="115">
        <v>-47</v>
      </c>
      <c r="K35" s="116">
        <v>-20.434782608695652</v>
      </c>
    </row>
    <row r="36" spans="1:11" ht="14.1" customHeight="1" x14ac:dyDescent="0.2">
      <c r="A36" s="306">
        <v>41</v>
      </c>
      <c r="B36" s="307" t="s">
        <v>255</v>
      </c>
      <c r="C36" s="308"/>
      <c r="D36" s="113">
        <v>0.63740228502705953</v>
      </c>
      <c r="E36" s="115">
        <v>53</v>
      </c>
      <c r="F36" s="114">
        <v>42</v>
      </c>
      <c r="G36" s="114">
        <v>63</v>
      </c>
      <c r="H36" s="114">
        <v>40</v>
      </c>
      <c r="I36" s="140">
        <v>62</v>
      </c>
      <c r="J36" s="115">
        <v>-9</v>
      </c>
      <c r="K36" s="116">
        <v>-14.516129032258064</v>
      </c>
    </row>
    <row r="37" spans="1:11" ht="14.1" customHeight="1" x14ac:dyDescent="0.2">
      <c r="A37" s="306">
        <v>42</v>
      </c>
      <c r="B37" s="307" t="s">
        <v>256</v>
      </c>
      <c r="C37" s="308"/>
      <c r="D37" s="113">
        <v>8.4185207456404093E-2</v>
      </c>
      <c r="E37" s="115">
        <v>7</v>
      </c>
      <c r="F37" s="114">
        <v>5</v>
      </c>
      <c r="G37" s="114">
        <v>7</v>
      </c>
      <c r="H37" s="114">
        <v>4</v>
      </c>
      <c r="I37" s="140">
        <v>4</v>
      </c>
      <c r="J37" s="115">
        <v>3</v>
      </c>
      <c r="K37" s="116">
        <v>75</v>
      </c>
    </row>
    <row r="38" spans="1:11" ht="14.1" customHeight="1" x14ac:dyDescent="0.2">
      <c r="A38" s="306">
        <v>43</v>
      </c>
      <c r="B38" s="307" t="s">
        <v>257</v>
      </c>
      <c r="C38" s="308"/>
      <c r="D38" s="113">
        <v>0.43295249549007819</v>
      </c>
      <c r="E38" s="115">
        <v>36</v>
      </c>
      <c r="F38" s="114">
        <v>49</v>
      </c>
      <c r="G38" s="114">
        <v>50</v>
      </c>
      <c r="H38" s="114">
        <v>28</v>
      </c>
      <c r="I38" s="140">
        <v>38</v>
      </c>
      <c r="J38" s="115">
        <v>-2</v>
      </c>
      <c r="K38" s="116">
        <v>-5.2631578947368425</v>
      </c>
    </row>
    <row r="39" spans="1:11" ht="14.1" customHeight="1" x14ac:dyDescent="0.2">
      <c r="A39" s="306">
        <v>51</v>
      </c>
      <c r="B39" s="307" t="s">
        <v>258</v>
      </c>
      <c r="C39" s="308"/>
      <c r="D39" s="113">
        <v>10.8959711365003</v>
      </c>
      <c r="E39" s="115">
        <v>906</v>
      </c>
      <c r="F39" s="114">
        <v>783</v>
      </c>
      <c r="G39" s="114">
        <v>835</v>
      </c>
      <c r="H39" s="114">
        <v>610</v>
      </c>
      <c r="I39" s="140">
        <v>675</v>
      </c>
      <c r="J39" s="115">
        <v>231</v>
      </c>
      <c r="K39" s="116">
        <v>34.222222222222221</v>
      </c>
    </row>
    <row r="40" spans="1:11" ht="14.1" customHeight="1" x14ac:dyDescent="0.2">
      <c r="A40" s="306" t="s">
        <v>259</v>
      </c>
      <c r="B40" s="307" t="s">
        <v>260</v>
      </c>
      <c r="C40" s="308"/>
      <c r="D40" s="113">
        <v>10.318701142513529</v>
      </c>
      <c r="E40" s="115">
        <v>858</v>
      </c>
      <c r="F40" s="114">
        <v>732</v>
      </c>
      <c r="G40" s="114">
        <v>797</v>
      </c>
      <c r="H40" s="114">
        <v>560</v>
      </c>
      <c r="I40" s="140">
        <v>612</v>
      </c>
      <c r="J40" s="115">
        <v>246</v>
      </c>
      <c r="K40" s="116">
        <v>40.196078431372548</v>
      </c>
    </row>
    <row r="41" spans="1:11" ht="14.1" customHeight="1" x14ac:dyDescent="0.2">
      <c r="A41" s="306"/>
      <c r="B41" s="307" t="s">
        <v>261</v>
      </c>
      <c r="C41" s="308"/>
      <c r="D41" s="113">
        <v>8.8153938665063141</v>
      </c>
      <c r="E41" s="115">
        <v>733</v>
      </c>
      <c r="F41" s="114">
        <v>582</v>
      </c>
      <c r="G41" s="114">
        <v>664</v>
      </c>
      <c r="H41" s="114">
        <v>457</v>
      </c>
      <c r="I41" s="140">
        <v>496</v>
      </c>
      <c r="J41" s="115">
        <v>237</v>
      </c>
      <c r="K41" s="116">
        <v>47.782258064516128</v>
      </c>
    </row>
    <row r="42" spans="1:11" ht="14.1" customHeight="1" x14ac:dyDescent="0.2">
      <c r="A42" s="306">
        <v>52</v>
      </c>
      <c r="B42" s="307" t="s">
        <v>262</v>
      </c>
      <c r="C42" s="308"/>
      <c r="D42" s="113">
        <v>6.3018641010222494</v>
      </c>
      <c r="E42" s="115">
        <v>524</v>
      </c>
      <c r="F42" s="114">
        <v>328</v>
      </c>
      <c r="G42" s="114">
        <v>330</v>
      </c>
      <c r="H42" s="114">
        <v>340</v>
      </c>
      <c r="I42" s="140">
        <v>398</v>
      </c>
      <c r="J42" s="115">
        <v>126</v>
      </c>
      <c r="K42" s="116">
        <v>31.658291457286431</v>
      </c>
    </row>
    <row r="43" spans="1:11" ht="14.1" customHeight="1" x14ac:dyDescent="0.2">
      <c r="A43" s="306" t="s">
        <v>263</v>
      </c>
      <c r="B43" s="307" t="s">
        <v>264</v>
      </c>
      <c r="C43" s="308"/>
      <c r="D43" s="113">
        <v>5.4359591100420923</v>
      </c>
      <c r="E43" s="115">
        <v>452</v>
      </c>
      <c r="F43" s="114">
        <v>269</v>
      </c>
      <c r="G43" s="114">
        <v>283</v>
      </c>
      <c r="H43" s="114">
        <v>281</v>
      </c>
      <c r="I43" s="140">
        <v>327</v>
      </c>
      <c r="J43" s="115">
        <v>125</v>
      </c>
      <c r="K43" s="116">
        <v>38.226299694189599</v>
      </c>
    </row>
    <row r="44" spans="1:11" ht="14.1" customHeight="1" x14ac:dyDescent="0.2">
      <c r="A44" s="306">
        <v>53</v>
      </c>
      <c r="B44" s="307" t="s">
        <v>265</v>
      </c>
      <c r="C44" s="308"/>
      <c r="D44" s="113">
        <v>0.63740228502705953</v>
      </c>
      <c r="E44" s="115">
        <v>53</v>
      </c>
      <c r="F44" s="114">
        <v>37</v>
      </c>
      <c r="G44" s="114">
        <v>45</v>
      </c>
      <c r="H44" s="114">
        <v>40</v>
      </c>
      <c r="I44" s="140">
        <v>70</v>
      </c>
      <c r="J44" s="115">
        <v>-17</v>
      </c>
      <c r="K44" s="116">
        <v>-24.285714285714285</v>
      </c>
    </row>
    <row r="45" spans="1:11" ht="14.1" customHeight="1" x14ac:dyDescent="0.2">
      <c r="A45" s="306" t="s">
        <v>266</v>
      </c>
      <c r="B45" s="307" t="s">
        <v>267</v>
      </c>
      <c r="C45" s="308"/>
      <c r="D45" s="113">
        <v>0.60132291040288632</v>
      </c>
      <c r="E45" s="115">
        <v>50</v>
      </c>
      <c r="F45" s="114">
        <v>37</v>
      </c>
      <c r="G45" s="114">
        <v>45</v>
      </c>
      <c r="H45" s="114">
        <v>38</v>
      </c>
      <c r="I45" s="140">
        <v>66</v>
      </c>
      <c r="J45" s="115">
        <v>-16</v>
      </c>
      <c r="K45" s="116">
        <v>-24.242424242424242</v>
      </c>
    </row>
    <row r="46" spans="1:11" ht="14.1" customHeight="1" x14ac:dyDescent="0.2">
      <c r="A46" s="306">
        <v>54</v>
      </c>
      <c r="B46" s="307" t="s">
        <v>268</v>
      </c>
      <c r="C46" s="308"/>
      <c r="D46" s="113">
        <v>2.8502705953096812</v>
      </c>
      <c r="E46" s="115">
        <v>237</v>
      </c>
      <c r="F46" s="114">
        <v>147</v>
      </c>
      <c r="G46" s="114">
        <v>225</v>
      </c>
      <c r="H46" s="114">
        <v>114</v>
      </c>
      <c r="I46" s="140">
        <v>185</v>
      </c>
      <c r="J46" s="115">
        <v>52</v>
      </c>
      <c r="K46" s="116">
        <v>28.108108108108109</v>
      </c>
    </row>
    <row r="47" spans="1:11" ht="14.1" customHeight="1" x14ac:dyDescent="0.2">
      <c r="A47" s="306">
        <v>61</v>
      </c>
      <c r="B47" s="307" t="s">
        <v>269</v>
      </c>
      <c r="C47" s="308"/>
      <c r="D47" s="113">
        <v>1.4311485267588695</v>
      </c>
      <c r="E47" s="115">
        <v>119</v>
      </c>
      <c r="F47" s="114">
        <v>106</v>
      </c>
      <c r="G47" s="114">
        <v>146</v>
      </c>
      <c r="H47" s="114">
        <v>101</v>
      </c>
      <c r="I47" s="140">
        <v>113</v>
      </c>
      <c r="J47" s="115">
        <v>6</v>
      </c>
      <c r="K47" s="116">
        <v>5.3097345132743365</v>
      </c>
    </row>
    <row r="48" spans="1:11" ht="14.1" customHeight="1" x14ac:dyDescent="0.2">
      <c r="A48" s="306">
        <v>62</v>
      </c>
      <c r="B48" s="307" t="s">
        <v>270</v>
      </c>
      <c r="C48" s="308"/>
      <c r="D48" s="113">
        <v>5.6043295249549008</v>
      </c>
      <c r="E48" s="115">
        <v>466</v>
      </c>
      <c r="F48" s="114">
        <v>440</v>
      </c>
      <c r="G48" s="114">
        <v>513</v>
      </c>
      <c r="H48" s="114">
        <v>649</v>
      </c>
      <c r="I48" s="140">
        <v>574</v>
      </c>
      <c r="J48" s="115">
        <v>-108</v>
      </c>
      <c r="K48" s="116">
        <v>-18.815331010452962</v>
      </c>
    </row>
    <row r="49" spans="1:11" ht="14.1" customHeight="1" x14ac:dyDescent="0.2">
      <c r="A49" s="306">
        <v>63</v>
      </c>
      <c r="B49" s="307" t="s">
        <v>271</v>
      </c>
      <c r="C49" s="308"/>
      <c r="D49" s="113">
        <v>3.8965724594107036</v>
      </c>
      <c r="E49" s="115">
        <v>324</v>
      </c>
      <c r="F49" s="114">
        <v>272</v>
      </c>
      <c r="G49" s="114">
        <v>417</v>
      </c>
      <c r="H49" s="114">
        <v>245</v>
      </c>
      <c r="I49" s="140">
        <v>273</v>
      </c>
      <c r="J49" s="115">
        <v>51</v>
      </c>
      <c r="K49" s="116">
        <v>18.681318681318682</v>
      </c>
    </row>
    <row r="50" spans="1:11" ht="14.1" customHeight="1" x14ac:dyDescent="0.2">
      <c r="A50" s="306" t="s">
        <v>272</v>
      </c>
      <c r="B50" s="307" t="s">
        <v>273</v>
      </c>
      <c r="C50" s="308"/>
      <c r="D50" s="113">
        <v>0.38484666265784728</v>
      </c>
      <c r="E50" s="115">
        <v>32</v>
      </c>
      <c r="F50" s="114">
        <v>20</v>
      </c>
      <c r="G50" s="114">
        <v>46</v>
      </c>
      <c r="H50" s="114">
        <v>22</v>
      </c>
      <c r="I50" s="140">
        <v>31</v>
      </c>
      <c r="J50" s="115">
        <v>1</v>
      </c>
      <c r="K50" s="116">
        <v>3.225806451612903</v>
      </c>
    </row>
    <row r="51" spans="1:11" ht="14.1" customHeight="1" x14ac:dyDescent="0.2">
      <c r="A51" s="306" t="s">
        <v>274</v>
      </c>
      <c r="B51" s="307" t="s">
        <v>275</v>
      </c>
      <c r="C51" s="308"/>
      <c r="D51" s="113">
        <v>3.2952495490078171</v>
      </c>
      <c r="E51" s="115">
        <v>274</v>
      </c>
      <c r="F51" s="114">
        <v>234</v>
      </c>
      <c r="G51" s="114">
        <v>359</v>
      </c>
      <c r="H51" s="114">
        <v>215</v>
      </c>
      <c r="I51" s="140">
        <v>203</v>
      </c>
      <c r="J51" s="115">
        <v>71</v>
      </c>
      <c r="K51" s="116">
        <v>34.975369458128078</v>
      </c>
    </row>
    <row r="52" spans="1:11" ht="14.1" customHeight="1" x14ac:dyDescent="0.2">
      <c r="A52" s="306">
        <v>71</v>
      </c>
      <c r="B52" s="307" t="s">
        <v>276</v>
      </c>
      <c r="C52" s="308"/>
      <c r="D52" s="113">
        <v>7.9735417919422726</v>
      </c>
      <c r="E52" s="115">
        <v>663</v>
      </c>
      <c r="F52" s="114">
        <v>384</v>
      </c>
      <c r="G52" s="114">
        <v>449</v>
      </c>
      <c r="H52" s="114">
        <v>483</v>
      </c>
      <c r="I52" s="140">
        <v>644</v>
      </c>
      <c r="J52" s="115">
        <v>19</v>
      </c>
      <c r="K52" s="116">
        <v>2.9503105590062111</v>
      </c>
    </row>
    <row r="53" spans="1:11" ht="14.1" customHeight="1" x14ac:dyDescent="0.2">
      <c r="A53" s="306" t="s">
        <v>277</v>
      </c>
      <c r="B53" s="307" t="s">
        <v>278</v>
      </c>
      <c r="C53" s="308"/>
      <c r="D53" s="113">
        <v>2.6097414311485267</v>
      </c>
      <c r="E53" s="115">
        <v>217</v>
      </c>
      <c r="F53" s="114">
        <v>129</v>
      </c>
      <c r="G53" s="114">
        <v>149</v>
      </c>
      <c r="H53" s="114">
        <v>166</v>
      </c>
      <c r="I53" s="140">
        <v>206</v>
      </c>
      <c r="J53" s="115">
        <v>11</v>
      </c>
      <c r="K53" s="116">
        <v>5.3398058252427187</v>
      </c>
    </row>
    <row r="54" spans="1:11" ht="14.1" customHeight="1" x14ac:dyDescent="0.2">
      <c r="A54" s="306" t="s">
        <v>279</v>
      </c>
      <c r="B54" s="307" t="s">
        <v>280</v>
      </c>
      <c r="C54" s="308"/>
      <c r="D54" s="113">
        <v>4.4377630787733011</v>
      </c>
      <c r="E54" s="115">
        <v>369</v>
      </c>
      <c r="F54" s="114">
        <v>204</v>
      </c>
      <c r="G54" s="114">
        <v>249</v>
      </c>
      <c r="H54" s="114">
        <v>259</v>
      </c>
      <c r="I54" s="140">
        <v>361</v>
      </c>
      <c r="J54" s="115">
        <v>8</v>
      </c>
      <c r="K54" s="116">
        <v>2.21606648199446</v>
      </c>
    </row>
    <row r="55" spans="1:11" ht="14.1" customHeight="1" x14ac:dyDescent="0.2">
      <c r="A55" s="306">
        <v>72</v>
      </c>
      <c r="B55" s="307" t="s">
        <v>281</v>
      </c>
      <c r="C55" s="308"/>
      <c r="D55" s="113">
        <v>1.4552014431749849</v>
      </c>
      <c r="E55" s="115">
        <v>121</v>
      </c>
      <c r="F55" s="114">
        <v>91</v>
      </c>
      <c r="G55" s="114">
        <v>119</v>
      </c>
      <c r="H55" s="114">
        <v>108</v>
      </c>
      <c r="I55" s="140">
        <v>98</v>
      </c>
      <c r="J55" s="115">
        <v>23</v>
      </c>
      <c r="K55" s="116">
        <v>23.469387755102041</v>
      </c>
    </row>
    <row r="56" spans="1:11" ht="14.1" customHeight="1" x14ac:dyDescent="0.2">
      <c r="A56" s="306" t="s">
        <v>282</v>
      </c>
      <c r="B56" s="307" t="s">
        <v>283</v>
      </c>
      <c r="C56" s="308"/>
      <c r="D56" s="113">
        <v>0.18039687312086591</v>
      </c>
      <c r="E56" s="115">
        <v>15</v>
      </c>
      <c r="F56" s="114">
        <v>29</v>
      </c>
      <c r="G56" s="114">
        <v>26</v>
      </c>
      <c r="H56" s="114">
        <v>22</v>
      </c>
      <c r="I56" s="140">
        <v>25</v>
      </c>
      <c r="J56" s="115">
        <v>-10</v>
      </c>
      <c r="K56" s="116">
        <v>-40</v>
      </c>
    </row>
    <row r="57" spans="1:11" ht="14.1" customHeight="1" x14ac:dyDescent="0.2">
      <c r="A57" s="306" t="s">
        <v>284</v>
      </c>
      <c r="B57" s="307" t="s">
        <v>285</v>
      </c>
      <c r="C57" s="308"/>
      <c r="D57" s="113">
        <v>1.0222489476849068</v>
      </c>
      <c r="E57" s="115">
        <v>85</v>
      </c>
      <c r="F57" s="114">
        <v>47</v>
      </c>
      <c r="G57" s="114">
        <v>66</v>
      </c>
      <c r="H57" s="114">
        <v>66</v>
      </c>
      <c r="I57" s="140">
        <v>62</v>
      </c>
      <c r="J57" s="115">
        <v>23</v>
      </c>
      <c r="K57" s="116">
        <v>37.096774193548384</v>
      </c>
    </row>
    <row r="58" spans="1:11" ht="14.1" customHeight="1" x14ac:dyDescent="0.2">
      <c r="A58" s="306">
        <v>73</v>
      </c>
      <c r="B58" s="307" t="s">
        <v>286</v>
      </c>
      <c r="C58" s="308"/>
      <c r="D58" s="113">
        <v>1.3229104028863499</v>
      </c>
      <c r="E58" s="115">
        <v>110</v>
      </c>
      <c r="F58" s="114">
        <v>76</v>
      </c>
      <c r="G58" s="114">
        <v>126</v>
      </c>
      <c r="H58" s="114">
        <v>73</v>
      </c>
      <c r="I58" s="140">
        <v>101</v>
      </c>
      <c r="J58" s="115">
        <v>9</v>
      </c>
      <c r="K58" s="116">
        <v>8.9108910891089117</v>
      </c>
    </row>
    <row r="59" spans="1:11" ht="14.1" customHeight="1" x14ac:dyDescent="0.2">
      <c r="A59" s="306" t="s">
        <v>287</v>
      </c>
      <c r="B59" s="307" t="s">
        <v>288</v>
      </c>
      <c r="C59" s="308"/>
      <c r="D59" s="113">
        <v>1.1184606133493686</v>
      </c>
      <c r="E59" s="115">
        <v>93</v>
      </c>
      <c r="F59" s="114">
        <v>62</v>
      </c>
      <c r="G59" s="114">
        <v>93</v>
      </c>
      <c r="H59" s="114">
        <v>54</v>
      </c>
      <c r="I59" s="140">
        <v>87</v>
      </c>
      <c r="J59" s="115">
        <v>6</v>
      </c>
      <c r="K59" s="116">
        <v>6.8965517241379306</v>
      </c>
    </row>
    <row r="60" spans="1:11" ht="14.1" customHeight="1" x14ac:dyDescent="0.2">
      <c r="A60" s="306">
        <v>81</v>
      </c>
      <c r="B60" s="307" t="s">
        <v>289</v>
      </c>
      <c r="C60" s="308"/>
      <c r="D60" s="113">
        <v>6.4942874323511726</v>
      </c>
      <c r="E60" s="115">
        <v>540</v>
      </c>
      <c r="F60" s="114">
        <v>324</v>
      </c>
      <c r="G60" s="114">
        <v>479</v>
      </c>
      <c r="H60" s="114">
        <v>355</v>
      </c>
      <c r="I60" s="140">
        <v>487</v>
      </c>
      <c r="J60" s="115">
        <v>53</v>
      </c>
      <c r="K60" s="116">
        <v>10.882956878850102</v>
      </c>
    </row>
    <row r="61" spans="1:11" ht="14.1" customHeight="1" x14ac:dyDescent="0.2">
      <c r="A61" s="306" t="s">
        <v>290</v>
      </c>
      <c r="B61" s="307" t="s">
        <v>291</v>
      </c>
      <c r="C61" s="308"/>
      <c r="D61" s="113">
        <v>1.5153337342152735</v>
      </c>
      <c r="E61" s="115">
        <v>126</v>
      </c>
      <c r="F61" s="114">
        <v>60</v>
      </c>
      <c r="G61" s="114">
        <v>81</v>
      </c>
      <c r="H61" s="114">
        <v>91</v>
      </c>
      <c r="I61" s="140">
        <v>124</v>
      </c>
      <c r="J61" s="115">
        <v>2</v>
      </c>
      <c r="K61" s="116">
        <v>1.6129032258064515</v>
      </c>
    </row>
    <row r="62" spans="1:11" ht="14.1" customHeight="1" x14ac:dyDescent="0.2">
      <c r="A62" s="306" t="s">
        <v>292</v>
      </c>
      <c r="B62" s="307" t="s">
        <v>293</v>
      </c>
      <c r="C62" s="308"/>
      <c r="D62" s="113">
        <v>2.5015033072760073</v>
      </c>
      <c r="E62" s="115">
        <v>208</v>
      </c>
      <c r="F62" s="114">
        <v>156</v>
      </c>
      <c r="G62" s="114">
        <v>250</v>
      </c>
      <c r="H62" s="114">
        <v>149</v>
      </c>
      <c r="I62" s="140">
        <v>196</v>
      </c>
      <c r="J62" s="115">
        <v>12</v>
      </c>
      <c r="K62" s="116">
        <v>6.1224489795918364</v>
      </c>
    </row>
    <row r="63" spans="1:11" ht="14.1" customHeight="1" x14ac:dyDescent="0.2">
      <c r="A63" s="306"/>
      <c r="B63" s="307" t="s">
        <v>294</v>
      </c>
      <c r="C63" s="308"/>
      <c r="D63" s="113">
        <v>2.1647624774503909</v>
      </c>
      <c r="E63" s="115">
        <v>180</v>
      </c>
      <c r="F63" s="114">
        <v>134</v>
      </c>
      <c r="G63" s="114">
        <v>231</v>
      </c>
      <c r="H63" s="114">
        <v>129</v>
      </c>
      <c r="I63" s="140">
        <v>180</v>
      </c>
      <c r="J63" s="115">
        <v>0</v>
      </c>
      <c r="K63" s="116">
        <v>0</v>
      </c>
    </row>
    <row r="64" spans="1:11" ht="14.1" customHeight="1" x14ac:dyDescent="0.2">
      <c r="A64" s="306" t="s">
        <v>295</v>
      </c>
      <c r="B64" s="307" t="s">
        <v>296</v>
      </c>
      <c r="C64" s="308"/>
      <c r="D64" s="113">
        <v>0.85387853277209858</v>
      </c>
      <c r="E64" s="115">
        <v>71</v>
      </c>
      <c r="F64" s="114">
        <v>39</v>
      </c>
      <c r="G64" s="114">
        <v>50</v>
      </c>
      <c r="H64" s="114">
        <v>37</v>
      </c>
      <c r="I64" s="140">
        <v>50</v>
      </c>
      <c r="J64" s="115">
        <v>21</v>
      </c>
      <c r="K64" s="116">
        <v>42</v>
      </c>
    </row>
    <row r="65" spans="1:11" ht="14.1" customHeight="1" x14ac:dyDescent="0.2">
      <c r="A65" s="306" t="s">
        <v>297</v>
      </c>
      <c r="B65" s="307" t="s">
        <v>298</v>
      </c>
      <c r="C65" s="308"/>
      <c r="D65" s="113">
        <v>0.90198436560432949</v>
      </c>
      <c r="E65" s="115">
        <v>75</v>
      </c>
      <c r="F65" s="114">
        <v>38</v>
      </c>
      <c r="G65" s="114">
        <v>57</v>
      </c>
      <c r="H65" s="114">
        <v>44</v>
      </c>
      <c r="I65" s="140">
        <v>75</v>
      </c>
      <c r="J65" s="115">
        <v>0</v>
      </c>
      <c r="K65" s="116">
        <v>0</v>
      </c>
    </row>
    <row r="66" spans="1:11" ht="14.1" customHeight="1" x14ac:dyDescent="0.2">
      <c r="A66" s="306">
        <v>82</v>
      </c>
      <c r="B66" s="307" t="s">
        <v>299</v>
      </c>
      <c r="C66" s="308"/>
      <c r="D66" s="113">
        <v>3.9326518340348766</v>
      </c>
      <c r="E66" s="115">
        <v>327</v>
      </c>
      <c r="F66" s="114">
        <v>240</v>
      </c>
      <c r="G66" s="114">
        <v>404</v>
      </c>
      <c r="H66" s="114">
        <v>255</v>
      </c>
      <c r="I66" s="140">
        <v>299</v>
      </c>
      <c r="J66" s="115">
        <v>28</v>
      </c>
      <c r="K66" s="116">
        <v>9.3645484949832785</v>
      </c>
    </row>
    <row r="67" spans="1:11" ht="14.1" customHeight="1" x14ac:dyDescent="0.2">
      <c r="A67" s="306" t="s">
        <v>300</v>
      </c>
      <c r="B67" s="307" t="s">
        <v>301</v>
      </c>
      <c r="C67" s="308"/>
      <c r="D67" s="113">
        <v>3.1749849669272399</v>
      </c>
      <c r="E67" s="115">
        <v>264</v>
      </c>
      <c r="F67" s="114">
        <v>177</v>
      </c>
      <c r="G67" s="114">
        <v>306</v>
      </c>
      <c r="H67" s="114">
        <v>167</v>
      </c>
      <c r="I67" s="140">
        <v>206</v>
      </c>
      <c r="J67" s="115">
        <v>58</v>
      </c>
      <c r="K67" s="116">
        <v>28.155339805825243</v>
      </c>
    </row>
    <row r="68" spans="1:11" ht="14.1" customHeight="1" x14ac:dyDescent="0.2">
      <c r="A68" s="306" t="s">
        <v>302</v>
      </c>
      <c r="B68" s="307" t="s">
        <v>303</v>
      </c>
      <c r="C68" s="308"/>
      <c r="D68" s="113">
        <v>0.51713770294648231</v>
      </c>
      <c r="E68" s="115">
        <v>43</v>
      </c>
      <c r="F68" s="114">
        <v>41</v>
      </c>
      <c r="G68" s="114">
        <v>62</v>
      </c>
      <c r="H68" s="114">
        <v>37</v>
      </c>
      <c r="I68" s="140">
        <v>67</v>
      </c>
      <c r="J68" s="115">
        <v>-24</v>
      </c>
      <c r="K68" s="116">
        <v>-35.820895522388057</v>
      </c>
    </row>
    <row r="69" spans="1:11" ht="14.1" customHeight="1" x14ac:dyDescent="0.2">
      <c r="A69" s="306">
        <v>83</v>
      </c>
      <c r="B69" s="307" t="s">
        <v>304</v>
      </c>
      <c r="C69" s="308"/>
      <c r="D69" s="113">
        <v>4.786530366806975</v>
      </c>
      <c r="E69" s="115">
        <v>398</v>
      </c>
      <c r="F69" s="114">
        <v>244</v>
      </c>
      <c r="G69" s="114">
        <v>389</v>
      </c>
      <c r="H69" s="114">
        <v>223</v>
      </c>
      <c r="I69" s="140">
        <v>514</v>
      </c>
      <c r="J69" s="115">
        <v>-116</v>
      </c>
      <c r="K69" s="116">
        <v>-22.568093385214009</v>
      </c>
    </row>
    <row r="70" spans="1:11" ht="14.1" customHeight="1" x14ac:dyDescent="0.2">
      <c r="A70" s="306" t="s">
        <v>305</v>
      </c>
      <c r="B70" s="307" t="s">
        <v>306</v>
      </c>
      <c r="C70" s="308"/>
      <c r="D70" s="113">
        <v>4.1130487071557429</v>
      </c>
      <c r="E70" s="115">
        <v>342</v>
      </c>
      <c r="F70" s="114">
        <v>203</v>
      </c>
      <c r="G70" s="114">
        <v>346</v>
      </c>
      <c r="H70" s="114">
        <v>196</v>
      </c>
      <c r="I70" s="140">
        <v>444</v>
      </c>
      <c r="J70" s="115">
        <v>-102</v>
      </c>
      <c r="K70" s="116">
        <v>-22.972972972972972</v>
      </c>
    </row>
    <row r="71" spans="1:11" ht="14.1" customHeight="1" x14ac:dyDescent="0.2">
      <c r="A71" s="306"/>
      <c r="B71" s="307" t="s">
        <v>307</v>
      </c>
      <c r="C71" s="308"/>
      <c r="D71" s="113">
        <v>1.9723391461214672</v>
      </c>
      <c r="E71" s="115">
        <v>164</v>
      </c>
      <c r="F71" s="114">
        <v>87</v>
      </c>
      <c r="G71" s="114">
        <v>191</v>
      </c>
      <c r="H71" s="114">
        <v>102</v>
      </c>
      <c r="I71" s="140">
        <v>260</v>
      </c>
      <c r="J71" s="115">
        <v>-96</v>
      </c>
      <c r="K71" s="116">
        <v>-36.92307692307692</v>
      </c>
    </row>
    <row r="72" spans="1:11" ht="14.1" customHeight="1" x14ac:dyDescent="0.2">
      <c r="A72" s="306">
        <v>84</v>
      </c>
      <c r="B72" s="307" t="s">
        <v>308</v>
      </c>
      <c r="C72" s="308"/>
      <c r="D72" s="113">
        <v>1.5754660252555623</v>
      </c>
      <c r="E72" s="115">
        <v>131</v>
      </c>
      <c r="F72" s="114">
        <v>102</v>
      </c>
      <c r="G72" s="114">
        <v>206</v>
      </c>
      <c r="H72" s="114">
        <v>167</v>
      </c>
      <c r="I72" s="140">
        <v>318</v>
      </c>
      <c r="J72" s="115">
        <v>-187</v>
      </c>
      <c r="K72" s="116">
        <v>-58.80503144654088</v>
      </c>
    </row>
    <row r="73" spans="1:11" ht="14.1" customHeight="1" x14ac:dyDescent="0.2">
      <c r="A73" s="306" t="s">
        <v>309</v>
      </c>
      <c r="B73" s="307" t="s">
        <v>310</v>
      </c>
      <c r="C73" s="308"/>
      <c r="D73" s="113">
        <v>0.79374624173180997</v>
      </c>
      <c r="E73" s="115">
        <v>66</v>
      </c>
      <c r="F73" s="114">
        <v>48</v>
      </c>
      <c r="G73" s="114">
        <v>132</v>
      </c>
      <c r="H73" s="114">
        <v>112</v>
      </c>
      <c r="I73" s="140">
        <v>228</v>
      </c>
      <c r="J73" s="115">
        <v>-162</v>
      </c>
      <c r="K73" s="116">
        <v>-71.05263157894737</v>
      </c>
    </row>
    <row r="74" spans="1:11" ht="14.1" customHeight="1" x14ac:dyDescent="0.2">
      <c r="A74" s="306" t="s">
        <v>311</v>
      </c>
      <c r="B74" s="307" t="s">
        <v>312</v>
      </c>
      <c r="C74" s="308"/>
      <c r="D74" s="113">
        <v>0.28863499699338546</v>
      </c>
      <c r="E74" s="115">
        <v>24</v>
      </c>
      <c r="F74" s="114">
        <v>31</v>
      </c>
      <c r="G74" s="114">
        <v>30</v>
      </c>
      <c r="H74" s="114">
        <v>20</v>
      </c>
      <c r="I74" s="140">
        <v>53</v>
      </c>
      <c r="J74" s="115">
        <v>-29</v>
      </c>
      <c r="K74" s="116">
        <v>-54.716981132075475</v>
      </c>
    </row>
    <row r="75" spans="1:11" ht="14.1" customHeight="1" x14ac:dyDescent="0.2">
      <c r="A75" s="306" t="s">
        <v>313</v>
      </c>
      <c r="B75" s="307" t="s">
        <v>314</v>
      </c>
      <c r="C75" s="308"/>
      <c r="D75" s="113">
        <v>4.810583283223091E-2</v>
      </c>
      <c r="E75" s="115">
        <v>4</v>
      </c>
      <c r="F75" s="114">
        <v>0</v>
      </c>
      <c r="G75" s="114">
        <v>3</v>
      </c>
      <c r="H75" s="114" t="s">
        <v>513</v>
      </c>
      <c r="I75" s="140" t="s">
        <v>513</v>
      </c>
      <c r="J75" s="115" t="s">
        <v>513</v>
      </c>
      <c r="K75" s="116" t="s">
        <v>513</v>
      </c>
    </row>
    <row r="76" spans="1:11" ht="14.1" customHeight="1" x14ac:dyDescent="0.2">
      <c r="A76" s="306">
        <v>91</v>
      </c>
      <c r="B76" s="307" t="s">
        <v>315</v>
      </c>
      <c r="C76" s="308"/>
      <c r="D76" s="113">
        <v>8.4185207456404093E-2</v>
      </c>
      <c r="E76" s="115">
        <v>7</v>
      </c>
      <c r="F76" s="114">
        <v>11</v>
      </c>
      <c r="G76" s="114">
        <v>7</v>
      </c>
      <c r="H76" s="114">
        <v>8</v>
      </c>
      <c r="I76" s="140">
        <v>11</v>
      </c>
      <c r="J76" s="115">
        <v>-4</v>
      </c>
      <c r="K76" s="116">
        <v>-36.363636363636367</v>
      </c>
    </row>
    <row r="77" spans="1:11" ht="14.1" customHeight="1" x14ac:dyDescent="0.2">
      <c r="A77" s="306">
        <v>92</v>
      </c>
      <c r="B77" s="307" t="s">
        <v>316</v>
      </c>
      <c r="C77" s="308"/>
      <c r="D77" s="113">
        <v>0.76969332531569457</v>
      </c>
      <c r="E77" s="115">
        <v>64</v>
      </c>
      <c r="F77" s="114">
        <v>54</v>
      </c>
      <c r="G77" s="114">
        <v>69</v>
      </c>
      <c r="H77" s="114">
        <v>46</v>
      </c>
      <c r="I77" s="140">
        <v>67</v>
      </c>
      <c r="J77" s="115">
        <v>-3</v>
      </c>
      <c r="K77" s="116">
        <v>-4.4776119402985071</v>
      </c>
    </row>
    <row r="78" spans="1:11" ht="14.1" customHeight="1" x14ac:dyDescent="0.2">
      <c r="A78" s="306">
        <v>93</v>
      </c>
      <c r="B78" s="307" t="s">
        <v>317</v>
      </c>
      <c r="C78" s="308"/>
      <c r="D78" s="113">
        <v>0.10823812387251955</v>
      </c>
      <c r="E78" s="115">
        <v>9</v>
      </c>
      <c r="F78" s="114">
        <v>3</v>
      </c>
      <c r="G78" s="114">
        <v>9</v>
      </c>
      <c r="H78" s="114">
        <v>5</v>
      </c>
      <c r="I78" s="140">
        <v>14</v>
      </c>
      <c r="J78" s="115">
        <v>-5</v>
      </c>
      <c r="K78" s="116">
        <v>-35.714285714285715</v>
      </c>
    </row>
    <row r="79" spans="1:11" ht="14.1" customHeight="1" x14ac:dyDescent="0.2">
      <c r="A79" s="306">
        <v>94</v>
      </c>
      <c r="B79" s="307" t="s">
        <v>318</v>
      </c>
      <c r="C79" s="308"/>
      <c r="D79" s="113">
        <v>0.31268791340950092</v>
      </c>
      <c r="E79" s="115">
        <v>26</v>
      </c>
      <c r="F79" s="114">
        <v>12</v>
      </c>
      <c r="G79" s="114">
        <v>45</v>
      </c>
      <c r="H79" s="114">
        <v>26</v>
      </c>
      <c r="I79" s="140">
        <v>28</v>
      </c>
      <c r="J79" s="115">
        <v>-2</v>
      </c>
      <c r="K79" s="116">
        <v>-7.1428571428571432</v>
      </c>
    </row>
    <row r="80" spans="1:11" ht="14.1" customHeight="1" x14ac:dyDescent="0.2">
      <c r="A80" s="306" t="s">
        <v>319</v>
      </c>
      <c r="B80" s="307" t="s">
        <v>320</v>
      </c>
      <c r="C80" s="308"/>
      <c r="D80" s="113">
        <v>6.0132291040288638E-2</v>
      </c>
      <c r="E80" s="115">
        <v>5</v>
      </c>
      <c r="F80" s="114">
        <v>3</v>
      </c>
      <c r="G80" s="114">
        <v>10</v>
      </c>
      <c r="H80" s="114">
        <v>8</v>
      </c>
      <c r="I80" s="140">
        <v>22</v>
      </c>
      <c r="J80" s="115">
        <v>-17</v>
      </c>
      <c r="K80" s="116">
        <v>-77.272727272727266</v>
      </c>
    </row>
    <row r="81" spans="1:11" ht="14.1" customHeight="1" x14ac:dyDescent="0.2">
      <c r="A81" s="310" t="s">
        <v>321</v>
      </c>
      <c r="B81" s="311" t="s">
        <v>333</v>
      </c>
      <c r="C81" s="312"/>
      <c r="D81" s="125">
        <v>0.31268791340950092</v>
      </c>
      <c r="E81" s="143">
        <v>26</v>
      </c>
      <c r="F81" s="144">
        <v>15</v>
      </c>
      <c r="G81" s="144">
        <v>67</v>
      </c>
      <c r="H81" s="144">
        <v>16</v>
      </c>
      <c r="I81" s="145">
        <v>32</v>
      </c>
      <c r="J81" s="143">
        <v>-6</v>
      </c>
      <c r="K81" s="146">
        <v>-18.75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99093</v>
      </c>
      <c r="C10" s="114">
        <v>50619</v>
      </c>
      <c r="D10" s="114">
        <v>48474</v>
      </c>
      <c r="E10" s="114">
        <v>75862</v>
      </c>
      <c r="F10" s="114">
        <v>21246</v>
      </c>
      <c r="G10" s="114">
        <v>10602</v>
      </c>
      <c r="H10" s="114">
        <v>29577</v>
      </c>
      <c r="I10" s="115">
        <v>15636</v>
      </c>
      <c r="J10" s="114">
        <v>12829</v>
      </c>
      <c r="K10" s="114">
        <v>2807</v>
      </c>
      <c r="L10" s="423">
        <v>6523</v>
      </c>
      <c r="M10" s="424">
        <v>7477</v>
      </c>
    </row>
    <row r="11" spans="1:13" ht="11.1" customHeight="1" x14ac:dyDescent="0.2">
      <c r="A11" s="422" t="s">
        <v>387</v>
      </c>
      <c r="B11" s="115">
        <v>101854</v>
      </c>
      <c r="C11" s="114">
        <v>52902</v>
      </c>
      <c r="D11" s="114">
        <v>48952</v>
      </c>
      <c r="E11" s="114">
        <v>78224</v>
      </c>
      <c r="F11" s="114">
        <v>21632</v>
      </c>
      <c r="G11" s="114">
        <v>10579</v>
      </c>
      <c r="H11" s="114">
        <v>30788</v>
      </c>
      <c r="I11" s="115">
        <v>15965</v>
      </c>
      <c r="J11" s="114">
        <v>12937</v>
      </c>
      <c r="K11" s="114">
        <v>3028</v>
      </c>
      <c r="L11" s="423">
        <v>7862</v>
      </c>
      <c r="M11" s="424">
        <v>5035</v>
      </c>
    </row>
    <row r="12" spans="1:13" ht="11.1" customHeight="1" x14ac:dyDescent="0.2">
      <c r="A12" s="422" t="s">
        <v>388</v>
      </c>
      <c r="B12" s="115">
        <v>104049</v>
      </c>
      <c r="C12" s="114">
        <v>53977</v>
      </c>
      <c r="D12" s="114">
        <v>50072</v>
      </c>
      <c r="E12" s="114">
        <v>79698</v>
      </c>
      <c r="F12" s="114">
        <v>22331</v>
      </c>
      <c r="G12" s="114">
        <v>10979</v>
      </c>
      <c r="H12" s="114">
        <v>31751</v>
      </c>
      <c r="I12" s="115">
        <v>17434</v>
      </c>
      <c r="J12" s="114">
        <v>14184</v>
      </c>
      <c r="K12" s="114">
        <v>3250</v>
      </c>
      <c r="L12" s="423">
        <v>8662</v>
      </c>
      <c r="M12" s="424">
        <v>7149</v>
      </c>
    </row>
    <row r="13" spans="1:13" s="110" customFormat="1" ht="11.1" customHeight="1" x14ac:dyDescent="0.2">
      <c r="A13" s="422" t="s">
        <v>389</v>
      </c>
      <c r="B13" s="115">
        <v>102456</v>
      </c>
      <c r="C13" s="114">
        <v>52464</v>
      </c>
      <c r="D13" s="114">
        <v>49992</v>
      </c>
      <c r="E13" s="114">
        <v>78087</v>
      </c>
      <c r="F13" s="114">
        <v>22360</v>
      </c>
      <c r="G13" s="114">
        <v>10318</v>
      </c>
      <c r="H13" s="114">
        <v>31754</v>
      </c>
      <c r="I13" s="115">
        <v>17550</v>
      </c>
      <c r="J13" s="114">
        <v>14316</v>
      </c>
      <c r="K13" s="114">
        <v>3234</v>
      </c>
      <c r="L13" s="423">
        <v>5155</v>
      </c>
      <c r="M13" s="424">
        <v>6731</v>
      </c>
    </row>
    <row r="14" spans="1:13" ht="15" customHeight="1" x14ac:dyDescent="0.2">
      <c r="A14" s="422" t="s">
        <v>390</v>
      </c>
      <c r="B14" s="115">
        <v>102607</v>
      </c>
      <c r="C14" s="114">
        <v>52708</v>
      </c>
      <c r="D14" s="114">
        <v>49899</v>
      </c>
      <c r="E14" s="114">
        <v>76649</v>
      </c>
      <c r="F14" s="114">
        <v>24175</v>
      </c>
      <c r="G14" s="114">
        <v>9997</v>
      </c>
      <c r="H14" s="114">
        <v>32142</v>
      </c>
      <c r="I14" s="115">
        <v>17414</v>
      </c>
      <c r="J14" s="114">
        <v>14287</v>
      </c>
      <c r="K14" s="114">
        <v>3127</v>
      </c>
      <c r="L14" s="423">
        <v>7911</v>
      </c>
      <c r="M14" s="424">
        <v>7963</v>
      </c>
    </row>
    <row r="15" spans="1:13" ht="11.1" customHeight="1" x14ac:dyDescent="0.2">
      <c r="A15" s="422" t="s">
        <v>387</v>
      </c>
      <c r="B15" s="115">
        <v>105196</v>
      </c>
      <c r="C15" s="114">
        <v>54806</v>
      </c>
      <c r="D15" s="114">
        <v>50390</v>
      </c>
      <c r="E15" s="114">
        <v>78414</v>
      </c>
      <c r="F15" s="114">
        <v>25091</v>
      </c>
      <c r="G15" s="114">
        <v>9905</v>
      </c>
      <c r="H15" s="114">
        <v>33470</v>
      </c>
      <c r="I15" s="115">
        <v>17258</v>
      </c>
      <c r="J15" s="114">
        <v>13935</v>
      </c>
      <c r="K15" s="114">
        <v>3323</v>
      </c>
      <c r="L15" s="423">
        <v>8001</v>
      </c>
      <c r="M15" s="424">
        <v>5700</v>
      </c>
    </row>
    <row r="16" spans="1:13" ht="11.1" customHeight="1" x14ac:dyDescent="0.2">
      <c r="A16" s="422" t="s">
        <v>388</v>
      </c>
      <c r="B16" s="115">
        <v>106722</v>
      </c>
      <c r="C16" s="114">
        <v>55806</v>
      </c>
      <c r="D16" s="114">
        <v>50916</v>
      </c>
      <c r="E16" s="114">
        <v>80353</v>
      </c>
      <c r="F16" s="114">
        <v>25781</v>
      </c>
      <c r="G16" s="114">
        <v>10585</v>
      </c>
      <c r="H16" s="114">
        <v>34007</v>
      </c>
      <c r="I16" s="115">
        <v>17447</v>
      </c>
      <c r="J16" s="114">
        <v>13891</v>
      </c>
      <c r="K16" s="114">
        <v>3556</v>
      </c>
      <c r="L16" s="423">
        <v>9130</v>
      </c>
      <c r="M16" s="424">
        <v>7752</v>
      </c>
    </row>
    <row r="17" spans="1:13" s="110" customFormat="1" ht="11.1" customHeight="1" x14ac:dyDescent="0.2">
      <c r="A17" s="422" t="s">
        <v>389</v>
      </c>
      <c r="B17" s="115">
        <v>105337</v>
      </c>
      <c r="C17" s="114">
        <v>54435</v>
      </c>
      <c r="D17" s="114">
        <v>50902</v>
      </c>
      <c r="E17" s="114">
        <v>79445</v>
      </c>
      <c r="F17" s="114">
        <v>25784</v>
      </c>
      <c r="G17" s="114">
        <v>10046</v>
      </c>
      <c r="H17" s="114">
        <v>34035</v>
      </c>
      <c r="I17" s="115">
        <v>17303</v>
      </c>
      <c r="J17" s="114">
        <v>13816</v>
      </c>
      <c r="K17" s="114">
        <v>3487</v>
      </c>
      <c r="L17" s="423">
        <v>5333</v>
      </c>
      <c r="M17" s="424">
        <v>6904</v>
      </c>
    </row>
    <row r="18" spans="1:13" ht="15" customHeight="1" x14ac:dyDescent="0.2">
      <c r="A18" s="422" t="s">
        <v>391</v>
      </c>
      <c r="B18" s="115">
        <v>105166</v>
      </c>
      <c r="C18" s="114">
        <v>54219</v>
      </c>
      <c r="D18" s="114">
        <v>50947</v>
      </c>
      <c r="E18" s="114">
        <v>78392</v>
      </c>
      <c r="F18" s="114">
        <v>26606</v>
      </c>
      <c r="G18" s="114">
        <v>9788</v>
      </c>
      <c r="H18" s="114">
        <v>34266</v>
      </c>
      <c r="I18" s="115">
        <v>16946</v>
      </c>
      <c r="J18" s="114">
        <v>13621</v>
      </c>
      <c r="K18" s="114">
        <v>3325</v>
      </c>
      <c r="L18" s="423">
        <v>8235</v>
      </c>
      <c r="M18" s="424">
        <v>8530</v>
      </c>
    </row>
    <row r="19" spans="1:13" ht="11.1" customHeight="1" x14ac:dyDescent="0.2">
      <c r="A19" s="422" t="s">
        <v>387</v>
      </c>
      <c r="B19" s="115">
        <v>106350</v>
      </c>
      <c r="C19" s="114">
        <v>55420</v>
      </c>
      <c r="D19" s="114">
        <v>50930</v>
      </c>
      <c r="E19" s="114">
        <v>79316</v>
      </c>
      <c r="F19" s="114">
        <v>26862</v>
      </c>
      <c r="G19" s="114">
        <v>9471</v>
      </c>
      <c r="H19" s="114">
        <v>35101</v>
      </c>
      <c r="I19" s="115">
        <v>17015</v>
      </c>
      <c r="J19" s="114">
        <v>13579</v>
      </c>
      <c r="K19" s="114">
        <v>3436</v>
      </c>
      <c r="L19" s="423">
        <v>6595</v>
      </c>
      <c r="M19" s="424">
        <v>5428</v>
      </c>
    </row>
    <row r="20" spans="1:13" ht="11.1" customHeight="1" x14ac:dyDescent="0.2">
      <c r="A20" s="422" t="s">
        <v>388</v>
      </c>
      <c r="B20" s="115">
        <v>107320</v>
      </c>
      <c r="C20" s="114">
        <v>55934</v>
      </c>
      <c r="D20" s="114">
        <v>51386</v>
      </c>
      <c r="E20" s="114">
        <v>79983</v>
      </c>
      <c r="F20" s="114">
        <v>27219</v>
      </c>
      <c r="G20" s="114">
        <v>9860</v>
      </c>
      <c r="H20" s="114">
        <v>35663</v>
      </c>
      <c r="I20" s="115">
        <v>17104</v>
      </c>
      <c r="J20" s="114">
        <v>13490</v>
      </c>
      <c r="K20" s="114">
        <v>3614</v>
      </c>
      <c r="L20" s="423">
        <v>8153</v>
      </c>
      <c r="M20" s="424">
        <v>7446</v>
      </c>
    </row>
    <row r="21" spans="1:13" s="110" customFormat="1" ht="11.1" customHeight="1" x14ac:dyDescent="0.2">
      <c r="A21" s="422" t="s">
        <v>389</v>
      </c>
      <c r="B21" s="115">
        <v>105697</v>
      </c>
      <c r="C21" s="114">
        <v>54394</v>
      </c>
      <c r="D21" s="114">
        <v>51303</v>
      </c>
      <c r="E21" s="114">
        <v>78586</v>
      </c>
      <c r="F21" s="114">
        <v>27080</v>
      </c>
      <c r="G21" s="114">
        <v>9322</v>
      </c>
      <c r="H21" s="114">
        <v>35557</v>
      </c>
      <c r="I21" s="115">
        <v>17294</v>
      </c>
      <c r="J21" s="114">
        <v>13658</v>
      </c>
      <c r="K21" s="114">
        <v>3636</v>
      </c>
      <c r="L21" s="423">
        <v>4551</v>
      </c>
      <c r="M21" s="424">
        <v>6513</v>
      </c>
    </row>
    <row r="22" spans="1:13" ht="15" customHeight="1" x14ac:dyDescent="0.2">
      <c r="A22" s="422" t="s">
        <v>392</v>
      </c>
      <c r="B22" s="115">
        <v>104594</v>
      </c>
      <c r="C22" s="114">
        <v>53597</v>
      </c>
      <c r="D22" s="114">
        <v>50997</v>
      </c>
      <c r="E22" s="114">
        <v>76677</v>
      </c>
      <c r="F22" s="114">
        <v>26710</v>
      </c>
      <c r="G22" s="114">
        <v>8770</v>
      </c>
      <c r="H22" s="114">
        <v>35712</v>
      </c>
      <c r="I22" s="115">
        <v>16993</v>
      </c>
      <c r="J22" s="114">
        <v>13433</v>
      </c>
      <c r="K22" s="114">
        <v>3560</v>
      </c>
      <c r="L22" s="423">
        <v>6432</v>
      </c>
      <c r="M22" s="424">
        <v>7494</v>
      </c>
    </row>
    <row r="23" spans="1:13" ht="11.1" customHeight="1" x14ac:dyDescent="0.2">
      <c r="A23" s="422" t="s">
        <v>387</v>
      </c>
      <c r="B23" s="115">
        <v>106449</v>
      </c>
      <c r="C23" s="114">
        <v>55306</v>
      </c>
      <c r="D23" s="114">
        <v>51143</v>
      </c>
      <c r="E23" s="114">
        <v>78198</v>
      </c>
      <c r="F23" s="114">
        <v>26990</v>
      </c>
      <c r="G23" s="114">
        <v>8466</v>
      </c>
      <c r="H23" s="114">
        <v>36951</v>
      </c>
      <c r="I23" s="115">
        <v>16828</v>
      </c>
      <c r="J23" s="114">
        <v>13220</v>
      </c>
      <c r="K23" s="114">
        <v>3608</v>
      </c>
      <c r="L23" s="423">
        <v>6988</v>
      </c>
      <c r="M23" s="424">
        <v>5224</v>
      </c>
    </row>
    <row r="24" spans="1:13" ht="11.1" customHeight="1" x14ac:dyDescent="0.2">
      <c r="A24" s="422" t="s">
        <v>388</v>
      </c>
      <c r="B24" s="115">
        <v>108325</v>
      </c>
      <c r="C24" s="114">
        <v>56435</v>
      </c>
      <c r="D24" s="114">
        <v>51890</v>
      </c>
      <c r="E24" s="114">
        <v>78560</v>
      </c>
      <c r="F24" s="114">
        <v>27838</v>
      </c>
      <c r="G24" s="114">
        <v>9067</v>
      </c>
      <c r="H24" s="114">
        <v>37758</v>
      </c>
      <c r="I24" s="115">
        <v>17002</v>
      </c>
      <c r="J24" s="114">
        <v>13263</v>
      </c>
      <c r="K24" s="114">
        <v>3739</v>
      </c>
      <c r="L24" s="423">
        <v>8688</v>
      </c>
      <c r="M24" s="424">
        <v>7006</v>
      </c>
    </row>
    <row r="25" spans="1:13" s="110" customFormat="1" ht="11.1" customHeight="1" x14ac:dyDescent="0.2">
      <c r="A25" s="422" t="s">
        <v>389</v>
      </c>
      <c r="B25" s="115">
        <v>106791</v>
      </c>
      <c r="C25" s="114">
        <v>55028</v>
      </c>
      <c r="D25" s="114">
        <v>51763</v>
      </c>
      <c r="E25" s="114">
        <v>76999</v>
      </c>
      <c r="F25" s="114">
        <v>27863</v>
      </c>
      <c r="G25" s="114">
        <v>8574</v>
      </c>
      <c r="H25" s="114">
        <v>37690</v>
      </c>
      <c r="I25" s="115">
        <v>16970</v>
      </c>
      <c r="J25" s="114">
        <v>13284</v>
      </c>
      <c r="K25" s="114">
        <v>3686</v>
      </c>
      <c r="L25" s="423">
        <v>4914</v>
      </c>
      <c r="M25" s="424">
        <v>6552</v>
      </c>
    </row>
    <row r="26" spans="1:13" ht="15" customHeight="1" x14ac:dyDescent="0.2">
      <c r="A26" s="422" t="s">
        <v>393</v>
      </c>
      <c r="B26" s="115">
        <v>106869</v>
      </c>
      <c r="C26" s="114">
        <v>55248</v>
      </c>
      <c r="D26" s="114">
        <v>51621</v>
      </c>
      <c r="E26" s="114">
        <v>76997</v>
      </c>
      <c r="F26" s="114">
        <v>27946</v>
      </c>
      <c r="G26" s="114">
        <v>8101</v>
      </c>
      <c r="H26" s="114">
        <v>38213</v>
      </c>
      <c r="I26" s="115">
        <v>16685</v>
      </c>
      <c r="J26" s="114">
        <v>13075</v>
      </c>
      <c r="K26" s="114">
        <v>3610</v>
      </c>
      <c r="L26" s="423">
        <v>6997</v>
      </c>
      <c r="M26" s="424">
        <v>6946</v>
      </c>
    </row>
    <row r="27" spans="1:13" ht="11.1" customHeight="1" x14ac:dyDescent="0.2">
      <c r="A27" s="422" t="s">
        <v>387</v>
      </c>
      <c r="B27" s="115">
        <v>108312</v>
      </c>
      <c r="C27" s="114">
        <v>56358</v>
      </c>
      <c r="D27" s="114">
        <v>51954</v>
      </c>
      <c r="E27" s="114">
        <v>78075</v>
      </c>
      <c r="F27" s="114">
        <v>28328</v>
      </c>
      <c r="G27" s="114">
        <v>7680</v>
      </c>
      <c r="H27" s="114">
        <v>39275</v>
      </c>
      <c r="I27" s="115">
        <v>16737</v>
      </c>
      <c r="J27" s="114">
        <v>13048</v>
      </c>
      <c r="K27" s="114">
        <v>3689</v>
      </c>
      <c r="L27" s="423">
        <v>6825</v>
      </c>
      <c r="M27" s="424">
        <v>5459</v>
      </c>
    </row>
    <row r="28" spans="1:13" ht="11.1" customHeight="1" x14ac:dyDescent="0.2">
      <c r="A28" s="422" t="s">
        <v>388</v>
      </c>
      <c r="B28" s="115">
        <v>109671</v>
      </c>
      <c r="C28" s="114">
        <v>57101</v>
      </c>
      <c r="D28" s="114">
        <v>52570</v>
      </c>
      <c r="E28" s="114">
        <v>80265</v>
      </c>
      <c r="F28" s="114">
        <v>28979</v>
      </c>
      <c r="G28" s="114">
        <v>8340</v>
      </c>
      <c r="H28" s="114">
        <v>39493</v>
      </c>
      <c r="I28" s="115">
        <v>16806</v>
      </c>
      <c r="J28" s="114">
        <v>12985</v>
      </c>
      <c r="K28" s="114">
        <v>3821</v>
      </c>
      <c r="L28" s="423">
        <v>9365</v>
      </c>
      <c r="M28" s="424">
        <v>8238</v>
      </c>
    </row>
    <row r="29" spans="1:13" s="110" customFormat="1" ht="11.1" customHeight="1" x14ac:dyDescent="0.2">
      <c r="A29" s="422" t="s">
        <v>389</v>
      </c>
      <c r="B29" s="115">
        <v>107729</v>
      </c>
      <c r="C29" s="114">
        <v>55501</v>
      </c>
      <c r="D29" s="114">
        <v>52228</v>
      </c>
      <c r="E29" s="114">
        <v>78625</v>
      </c>
      <c r="F29" s="114">
        <v>28944</v>
      </c>
      <c r="G29" s="114">
        <v>7865</v>
      </c>
      <c r="H29" s="114">
        <v>39165</v>
      </c>
      <c r="I29" s="115">
        <v>16704</v>
      </c>
      <c r="J29" s="114">
        <v>12988</v>
      </c>
      <c r="K29" s="114">
        <v>3716</v>
      </c>
      <c r="L29" s="423">
        <v>4755</v>
      </c>
      <c r="M29" s="424">
        <v>6705</v>
      </c>
    </row>
    <row r="30" spans="1:13" ht="15" customHeight="1" x14ac:dyDescent="0.2">
      <c r="A30" s="422" t="s">
        <v>394</v>
      </c>
      <c r="B30" s="115">
        <v>107922</v>
      </c>
      <c r="C30" s="114">
        <v>55289</v>
      </c>
      <c r="D30" s="114">
        <v>52633</v>
      </c>
      <c r="E30" s="114">
        <v>78164</v>
      </c>
      <c r="F30" s="114">
        <v>29639</v>
      </c>
      <c r="G30" s="114">
        <v>7432</v>
      </c>
      <c r="H30" s="114">
        <v>39405</v>
      </c>
      <c r="I30" s="115">
        <v>16734</v>
      </c>
      <c r="J30" s="114">
        <v>12945</v>
      </c>
      <c r="K30" s="114">
        <v>3789</v>
      </c>
      <c r="L30" s="423">
        <v>8320</v>
      </c>
      <c r="M30" s="424">
        <v>8079</v>
      </c>
    </row>
    <row r="31" spans="1:13" ht="11.1" customHeight="1" x14ac:dyDescent="0.2">
      <c r="A31" s="422" t="s">
        <v>387</v>
      </c>
      <c r="B31" s="115">
        <v>109093</v>
      </c>
      <c r="C31" s="114">
        <v>56265</v>
      </c>
      <c r="D31" s="114">
        <v>52828</v>
      </c>
      <c r="E31" s="114">
        <v>78843</v>
      </c>
      <c r="F31" s="114">
        <v>30146</v>
      </c>
      <c r="G31" s="114">
        <v>7066</v>
      </c>
      <c r="H31" s="114">
        <v>40160</v>
      </c>
      <c r="I31" s="115">
        <v>16979</v>
      </c>
      <c r="J31" s="114">
        <v>12986</v>
      </c>
      <c r="K31" s="114">
        <v>3993</v>
      </c>
      <c r="L31" s="423">
        <v>6898</v>
      </c>
      <c r="M31" s="424">
        <v>5668</v>
      </c>
    </row>
    <row r="32" spans="1:13" ht="11.1" customHeight="1" x14ac:dyDescent="0.2">
      <c r="A32" s="422" t="s">
        <v>388</v>
      </c>
      <c r="B32" s="115">
        <v>110722</v>
      </c>
      <c r="C32" s="114">
        <v>57374</v>
      </c>
      <c r="D32" s="114">
        <v>53348</v>
      </c>
      <c r="E32" s="114">
        <v>79962</v>
      </c>
      <c r="F32" s="114">
        <v>30744</v>
      </c>
      <c r="G32" s="114">
        <v>7671</v>
      </c>
      <c r="H32" s="114">
        <v>40545</v>
      </c>
      <c r="I32" s="115">
        <v>16603</v>
      </c>
      <c r="J32" s="114">
        <v>12545</v>
      </c>
      <c r="K32" s="114">
        <v>4058</v>
      </c>
      <c r="L32" s="423">
        <v>8659</v>
      </c>
      <c r="M32" s="424">
        <v>7372</v>
      </c>
    </row>
    <row r="33" spans="1:13" s="110" customFormat="1" ht="11.1" customHeight="1" x14ac:dyDescent="0.2">
      <c r="A33" s="422" t="s">
        <v>389</v>
      </c>
      <c r="B33" s="115">
        <v>109587</v>
      </c>
      <c r="C33" s="114">
        <v>56375</v>
      </c>
      <c r="D33" s="114">
        <v>53212</v>
      </c>
      <c r="E33" s="114">
        <v>78731</v>
      </c>
      <c r="F33" s="114">
        <v>30846</v>
      </c>
      <c r="G33" s="114">
        <v>7275</v>
      </c>
      <c r="H33" s="114">
        <v>40367</v>
      </c>
      <c r="I33" s="115">
        <v>16325</v>
      </c>
      <c r="J33" s="114">
        <v>12311</v>
      </c>
      <c r="K33" s="114">
        <v>4014</v>
      </c>
      <c r="L33" s="423">
        <v>5301</v>
      </c>
      <c r="M33" s="424">
        <v>6572</v>
      </c>
    </row>
    <row r="34" spans="1:13" ht="15" customHeight="1" x14ac:dyDescent="0.2">
      <c r="A34" s="422" t="s">
        <v>395</v>
      </c>
      <c r="B34" s="115">
        <v>109495</v>
      </c>
      <c r="C34" s="114">
        <v>56327</v>
      </c>
      <c r="D34" s="114">
        <v>53168</v>
      </c>
      <c r="E34" s="114">
        <v>78420</v>
      </c>
      <c r="F34" s="114">
        <v>31070</v>
      </c>
      <c r="G34" s="114">
        <v>6927</v>
      </c>
      <c r="H34" s="114">
        <v>40648</v>
      </c>
      <c r="I34" s="115">
        <v>16158</v>
      </c>
      <c r="J34" s="114">
        <v>12162</v>
      </c>
      <c r="K34" s="114">
        <v>3996</v>
      </c>
      <c r="L34" s="423">
        <v>6941</v>
      </c>
      <c r="M34" s="424">
        <v>6904</v>
      </c>
    </row>
    <row r="35" spans="1:13" ht="11.1" customHeight="1" x14ac:dyDescent="0.2">
      <c r="A35" s="422" t="s">
        <v>387</v>
      </c>
      <c r="B35" s="115">
        <v>110590</v>
      </c>
      <c r="C35" s="114">
        <v>57218</v>
      </c>
      <c r="D35" s="114">
        <v>53372</v>
      </c>
      <c r="E35" s="114">
        <v>79107</v>
      </c>
      <c r="F35" s="114">
        <v>31481</v>
      </c>
      <c r="G35" s="114">
        <v>6701</v>
      </c>
      <c r="H35" s="114">
        <v>41395</v>
      </c>
      <c r="I35" s="115">
        <v>15518</v>
      </c>
      <c r="J35" s="114">
        <v>11610</v>
      </c>
      <c r="K35" s="114">
        <v>3908</v>
      </c>
      <c r="L35" s="423">
        <v>6814</v>
      </c>
      <c r="M35" s="424">
        <v>5902</v>
      </c>
    </row>
    <row r="36" spans="1:13" ht="11.1" customHeight="1" x14ac:dyDescent="0.2">
      <c r="A36" s="422" t="s">
        <v>388</v>
      </c>
      <c r="B36" s="115">
        <v>112151</v>
      </c>
      <c r="C36" s="114">
        <v>57933</v>
      </c>
      <c r="D36" s="114">
        <v>54218</v>
      </c>
      <c r="E36" s="114">
        <v>79933</v>
      </c>
      <c r="F36" s="114">
        <v>32217</v>
      </c>
      <c r="G36" s="114">
        <v>7644</v>
      </c>
      <c r="H36" s="114">
        <v>41655</v>
      </c>
      <c r="I36" s="115">
        <v>15485</v>
      </c>
      <c r="J36" s="114">
        <v>11469</v>
      </c>
      <c r="K36" s="114">
        <v>4016</v>
      </c>
      <c r="L36" s="423">
        <v>8706</v>
      </c>
      <c r="M36" s="424">
        <v>7021</v>
      </c>
    </row>
    <row r="37" spans="1:13" s="110" customFormat="1" ht="11.1" customHeight="1" x14ac:dyDescent="0.2">
      <c r="A37" s="422" t="s">
        <v>389</v>
      </c>
      <c r="B37" s="115">
        <v>111094</v>
      </c>
      <c r="C37" s="114">
        <v>57033</v>
      </c>
      <c r="D37" s="114">
        <v>54061</v>
      </c>
      <c r="E37" s="114">
        <v>78751</v>
      </c>
      <c r="F37" s="114">
        <v>32342</v>
      </c>
      <c r="G37" s="114">
        <v>7380</v>
      </c>
      <c r="H37" s="114">
        <v>41501</v>
      </c>
      <c r="I37" s="115">
        <v>15430</v>
      </c>
      <c r="J37" s="114">
        <v>11478</v>
      </c>
      <c r="K37" s="114">
        <v>3952</v>
      </c>
      <c r="L37" s="423">
        <v>4976</v>
      </c>
      <c r="M37" s="424">
        <v>6145</v>
      </c>
    </row>
    <row r="38" spans="1:13" ht="15" customHeight="1" x14ac:dyDescent="0.2">
      <c r="A38" s="425" t="s">
        <v>396</v>
      </c>
      <c r="B38" s="115">
        <v>111035</v>
      </c>
      <c r="C38" s="114">
        <v>57191</v>
      </c>
      <c r="D38" s="114">
        <v>53844</v>
      </c>
      <c r="E38" s="114">
        <v>78596</v>
      </c>
      <c r="F38" s="114">
        <v>32439</v>
      </c>
      <c r="G38" s="114">
        <v>7189</v>
      </c>
      <c r="H38" s="114">
        <v>41623</v>
      </c>
      <c r="I38" s="115">
        <v>15176</v>
      </c>
      <c r="J38" s="114">
        <v>11266</v>
      </c>
      <c r="K38" s="114">
        <v>3910</v>
      </c>
      <c r="L38" s="423">
        <v>7797</v>
      </c>
      <c r="M38" s="424">
        <v>7941</v>
      </c>
    </row>
    <row r="39" spans="1:13" ht="11.1" customHeight="1" x14ac:dyDescent="0.2">
      <c r="A39" s="422" t="s">
        <v>387</v>
      </c>
      <c r="B39" s="115">
        <v>112029</v>
      </c>
      <c r="C39" s="114">
        <v>58122</v>
      </c>
      <c r="D39" s="114">
        <v>53907</v>
      </c>
      <c r="E39" s="114">
        <v>78981</v>
      </c>
      <c r="F39" s="114">
        <v>33048</v>
      </c>
      <c r="G39" s="114">
        <v>7004</v>
      </c>
      <c r="H39" s="114">
        <v>42419</v>
      </c>
      <c r="I39" s="115">
        <v>15235</v>
      </c>
      <c r="J39" s="114">
        <v>11138</v>
      </c>
      <c r="K39" s="114">
        <v>4097</v>
      </c>
      <c r="L39" s="423">
        <v>6694</v>
      </c>
      <c r="M39" s="424">
        <v>5717</v>
      </c>
    </row>
    <row r="40" spans="1:13" ht="11.1" customHeight="1" x14ac:dyDescent="0.2">
      <c r="A40" s="425" t="s">
        <v>388</v>
      </c>
      <c r="B40" s="115">
        <v>114164</v>
      </c>
      <c r="C40" s="114">
        <v>59380</v>
      </c>
      <c r="D40" s="114">
        <v>54784</v>
      </c>
      <c r="E40" s="114">
        <v>80423</v>
      </c>
      <c r="F40" s="114">
        <v>33741</v>
      </c>
      <c r="G40" s="114">
        <v>8046</v>
      </c>
      <c r="H40" s="114">
        <v>42755</v>
      </c>
      <c r="I40" s="115">
        <v>15294</v>
      </c>
      <c r="J40" s="114">
        <v>11077</v>
      </c>
      <c r="K40" s="114">
        <v>4217</v>
      </c>
      <c r="L40" s="423">
        <v>9826</v>
      </c>
      <c r="M40" s="424">
        <v>7757</v>
      </c>
    </row>
    <row r="41" spans="1:13" s="110" customFormat="1" ht="11.1" customHeight="1" x14ac:dyDescent="0.2">
      <c r="A41" s="422" t="s">
        <v>389</v>
      </c>
      <c r="B41" s="115">
        <v>113497</v>
      </c>
      <c r="C41" s="114">
        <v>58662</v>
      </c>
      <c r="D41" s="114">
        <v>54835</v>
      </c>
      <c r="E41" s="114">
        <v>79497</v>
      </c>
      <c r="F41" s="114">
        <v>34000</v>
      </c>
      <c r="G41" s="114">
        <v>7874</v>
      </c>
      <c r="H41" s="114">
        <v>42802</v>
      </c>
      <c r="I41" s="115">
        <v>15288</v>
      </c>
      <c r="J41" s="114">
        <v>11069</v>
      </c>
      <c r="K41" s="114">
        <v>4219</v>
      </c>
      <c r="L41" s="423">
        <v>5684</v>
      </c>
      <c r="M41" s="424">
        <v>6668</v>
      </c>
    </row>
    <row r="42" spans="1:13" ht="15" customHeight="1" x14ac:dyDescent="0.2">
      <c r="A42" s="422" t="s">
        <v>397</v>
      </c>
      <c r="B42" s="115">
        <v>112572</v>
      </c>
      <c r="C42" s="114">
        <v>58182</v>
      </c>
      <c r="D42" s="114">
        <v>54390</v>
      </c>
      <c r="E42" s="114">
        <v>78769</v>
      </c>
      <c r="F42" s="114">
        <v>33803</v>
      </c>
      <c r="G42" s="114">
        <v>7580</v>
      </c>
      <c r="H42" s="114">
        <v>42618</v>
      </c>
      <c r="I42" s="115">
        <v>15163</v>
      </c>
      <c r="J42" s="114">
        <v>11014</v>
      </c>
      <c r="K42" s="114">
        <v>4149</v>
      </c>
      <c r="L42" s="423">
        <v>7588</v>
      </c>
      <c r="M42" s="424">
        <v>8559</v>
      </c>
    </row>
    <row r="43" spans="1:13" ht="11.1" customHeight="1" x14ac:dyDescent="0.2">
      <c r="A43" s="422" t="s">
        <v>387</v>
      </c>
      <c r="B43" s="115">
        <v>113106</v>
      </c>
      <c r="C43" s="114">
        <v>58797</v>
      </c>
      <c r="D43" s="114">
        <v>54309</v>
      </c>
      <c r="E43" s="114">
        <v>78996</v>
      </c>
      <c r="F43" s="114">
        <v>34110</v>
      </c>
      <c r="G43" s="114">
        <v>7486</v>
      </c>
      <c r="H43" s="114">
        <v>43151</v>
      </c>
      <c r="I43" s="115">
        <v>15299</v>
      </c>
      <c r="J43" s="114">
        <v>10987</v>
      </c>
      <c r="K43" s="114">
        <v>4312</v>
      </c>
      <c r="L43" s="423">
        <v>7809</v>
      </c>
      <c r="M43" s="424">
        <v>7541</v>
      </c>
    </row>
    <row r="44" spans="1:13" ht="11.1" customHeight="1" x14ac:dyDescent="0.2">
      <c r="A44" s="422" t="s">
        <v>388</v>
      </c>
      <c r="B44" s="115">
        <v>114658</v>
      </c>
      <c r="C44" s="114">
        <v>59622</v>
      </c>
      <c r="D44" s="114">
        <v>55036</v>
      </c>
      <c r="E44" s="114">
        <v>79835</v>
      </c>
      <c r="F44" s="114">
        <v>34823</v>
      </c>
      <c r="G44" s="114">
        <v>8520</v>
      </c>
      <c r="H44" s="114">
        <v>43296</v>
      </c>
      <c r="I44" s="115">
        <v>15462</v>
      </c>
      <c r="J44" s="114">
        <v>11036</v>
      </c>
      <c r="K44" s="114">
        <v>4426</v>
      </c>
      <c r="L44" s="423">
        <v>9091</v>
      </c>
      <c r="M44" s="424">
        <v>7959</v>
      </c>
    </row>
    <row r="45" spans="1:13" s="110" customFormat="1" ht="11.1" customHeight="1" x14ac:dyDescent="0.2">
      <c r="A45" s="422" t="s">
        <v>389</v>
      </c>
      <c r="B45" s="115">
        <v>113843</v>
      </c>
      <c r="C45" s="114">
        <v>58982</v>
      </c>
      <c r="D45" s="114">
        <v>54861</v>
      </c>
      <c r="E45" s="114">
        <v>79004</v>
      </c>
      <c r="F45" s="114">
        <v>34839</v>
      </c>
      <c r="G45" s="114">
        <v>8333</v>
      </c>
      <c r="H45" s="114">
        <v>43165</v>
      </c>
      <c r="I45" s="115">
        <v>15375</v>
      </c>
      <c r="J45" s="114">
        <v>10924</v>
      </c>
      <c r="K45" s="114">
        <v>4451</v>
      </c>
      <c r="L45" s="423">
        <v>5839</v>
      </c>
      <c r="M45" s="424">
        <v>6786</v>
      </c>
    </row>
    <row r="46" spans="1:13" ht="15" customHeight="1" x14ac:dyDescent="0.2">
      <c r="A46" s="422" t="s">
        <v>398</v>
      </c>
      <c r="B46" s="115">
        <v>113066</v>
      </c>
      <c r="C46" s="114">
        <v>58629</v>
      </c>
      <c r="D46" s="114">
        <v>54437</v>
      </c>
      <c r="E46" s="114">
        <v>78395</v>
      </c>
      <c r="F46" s="114">
        <v>34671</v>
      </c>
      <c r="G46" s="114">
        <v>8107</v>
      </c>
      <c r="H46" s="114">
        <v>43081</v>
      </c>
      <c r="I46" s="115">
        <v>15176</v>
      </c>
      <c r="J46" s="114">
        <v>10788</v>
      </c>
      <c r="K46" s="114">
        <v>4388</v>
      </c>
      <c r="L46" s="423">
        <v>7414</v>
      </c>
      <c r="M46" s="424">
        <v>8324</v>
      </c>
    </row>
    <row r="47" spans="1:13" ht="11.1" customHeight="1" x14ac:dyDescent="0.2">
      <c r="A47" s="422" t="s">
        <v>387</v>
      </c>
      <c r="B47" s="115">
        <v>113660</v>
      </c>
      <c r="C47" s="114">
        <v>59188</v>
      </c>
      <c r="D47" s="114">
        <v>54472</v>
      </c>
      <c r="E47" s="114">
        <v>78587</v>
      </c>
      <c r="F47" s="114">
        <v>35073</v>
      </c>
      <c r="G47" s="114">
        <v>8033</v>
      </c>
      <c r="H47" s="114">
        <v>43546</v>
      </c>
      <c r="I47" s="115">
        <v>15414</v>
      </c>
      <c r="J47" s="114">
        <v>10872</v>
      </c>
      <c r="K47" s="114">
        <v>4542</v>
      </c>
      <c r="L47" s="423">
        <v>7107</v>
      </c>
      <c r="M47" s="424">
        <v>6493</v>
      </c>
    </row>
    <row r="48" spans="1:13" ht="11.1" customHeight="1" x14ac:dyDescent="0.2">
      <c r="A48" s="422" t="s">
        <v>388</v>
      </c>
      <c r="B48" s="115">
        <v>115699</v>
      </c>
      <c r="C48" s="114">
        <v>60327</v>
      </c>
      <c r="D48" s="114">
        <v>55372</v>
      </c>
      <c r="E48" s="114">
        <v>79750</v>
      </c>
      <c r="F48" s="114">
        <v>35949</v>
      </c>
      <c r="G48" s="114">
        <v>9190</v>
      </c>
      <c r="H48" s="114">
        <v>43847</v>
      </c>
      <c r="I48" s="115">
        <v>15302</v>
      </c>
      <c r="J48" s="114">
        <v>10660</v>
      </c>
      <c r="K48" s="114">
        <v>4642</v>
      </c>
      <c r="L48" s="423">
        <v>9569</v>
      </c>
      <c r="M48" s="424">
        <v>7828</v>
      </c>
    </row>
    <row r="49" spans="1:17" s="110" customFormat="1" ht="11.1" customHeight="1" x14ac:dyDescent="0.2">
      <c r="A49" s="422" t="s">
        <v>389</v>
      </c>
      <c r="B49" s="115">
        <v>114810</v>
      </c>
      <c r="C49" s="114">
        <v>59716</v>
      </c>
      <c r="D49" s="114">
        <v>55094</v>
      </c>
      <c r="E49" s="114">
        <v>78848</v>
      </c>
      <c r="F49" s="114">
        <v>35962</v>
      </c>
      <c r="G49" s="114">
        <v>8984</v>
      </c>
      <c r="H49" s="114">
        <v>43762</v>
      </c>
      <c r="I49" s="115">
        <v>15222</v>
      </c>
      <c r="J49" s="114">
        <v>10559</v>
      </c>
      <c r="K49" s="114">
        <v>4663</v>
      </c>
      <c r="L49" s="423">
        <v>5353</v>
      </c>
      <c r="M49" s="424">
        <v>6348</v>
      </c>
    </row>
    <row r="50" spans="1:17" ht="15" customHeight="1" x14ac:dyDescent="0.2">
      <c r="A50" s="422" t="s">
        <v>399</v>
      </c>
      <c r="B50" s="143">
        <v>114171</v>
      </c>
      <c r="C50" s="144">
        <v>59460</v>
      </c>
      <c r="D50" s="144">
        <v>54711</v>
      </c>
      <c r="E50" s="144">
        <v>78071</v>
      </c>
      <c r="F50" s="144">
        <v>36100</v>
      </c>
      <c r="G50" s="144">
        <v>8756</v>
      </c>
      <c r="H50" s="144">
        <v>43648</v>
      </c>
      <c r="I50" s="143">
        <v>14773</v>
      </c>
      <c r="J50" s="144">
        <v>10309</v>
      </c>
      <c r="K50" s="144">
        <v>4464</v>
      </c>
      <c r="L50" s="426">
        <v>7571</v>
      </c>
      <c r="M50" s="427">
        <v>8315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0.97730529071515748</v>
      </c>
      <c r="C6" s="480">
        <f>'Tabelle 3.3'!J11</f>
        <v>-2.6555086979441223</v>
      </c>
      <c r="D6" s="481">
        <f t="shared" ref="D6:E9" si="0">IF(OR(AND(B6&gt;=-50,B6&lt;=50),ISNUMBER(B6)=FALSE),B6,"")</f>
        <v>0.97730529071515748</v>
      </c>
      <c r="E6" s="481">
        <f t="shared" si="0"/>
        <v>-2.6555086979441223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0.97730529071515748</v>
      </c>
      <c r="C14" s="480">
        <f>'Tabelle 3.3'!J11</f>
        <v>-2.6555086979441223</v>
      </c>
      <c r="D14" s="481">
        <f>IF(OR(AND(B14&gt;=-50,B14&lt;=50),ISNUMBER(B14)=FALSE),B14,"")</f>
        <v>0.97730529071515748</v>
      </c>
      <c r="E14" s="481">
        <f>IF(OR(AND(C14&gt;=-50,C14&lt;=50),ISNUMBER(C14)=FALSE),C14,"")</f>
        <v>-2.6555086979441223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-2.4671916010498687</v>
      </c>
      <c r="C15" s="480">
        <f>'Tabelle 3.3'!J12</f>
        <v>-0.66889632107023411</v>
      </c>
      <c r="D15" s="481">
        <f t="shared" ref="D15:E45" si="3">IF(OR(AND(B15&gt;=-50,B15&lt;=50),ISNUMBER(B15)=FALSE),B15,"")</f>
        <v>-2.4671916010498687</v>
      </c>
      <c r="E15" s="481">
        <f t="shared" si="3"/>
        <v>-0.66889632107023411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-2.1632251720747298</v>
      </c>
      <c r="C16" s="480">
        <f>'Tabelle 3.3'!J13</f>
        <v>-4.8543689320388346</v>
      </c>
      <c r="D16" s="481">
        <f t="shared" si="3"/>
        <v>-2.1632251720747298</v>
      </c>
      <c r="E16" s="481">
        <f t="shared" si="3"/>
        <v>-4.8543689320388346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0.4217432052483599</v>
      </c>
      <c r="C17" s="480">
        <f>'Tabelle 3.3'!J14</f>
        <v>-5.1957295373665477</v>
      </c>
      <c r="D17" s="481">
        <f t="shared" si="3"/>
        <v>0.4217432052483599</v>
      </c>
      <c r="E17" s="481">
        <f t="shared" si="3"/>
        <v>-5.1957295373665477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-0.31672554513339019</v>
      </c>
      <c r="C18" s="480">
        <f>'Tabelle 3.3'!J15</f>
        <v>-1.2820512820512822</v>
      </c>
      <c r="D18" s="481">
        <f t="shared" si="3"/>
        <v>-0.31672554513339019</v>
      </c>
      <c r="E18" s="481">
        <f t="shared" si="3"/>
        <v>-1.2820512820512822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0.84118016321406153</v>
      </c>
      <c r="C19" s="480">
        <f>'Tabelle 3.3'!J16</f>
        <v>-11.437403400309119</v>
      </c>
      <c r="D19" s="481">
        <f t="shared" si="3"/>
        <v>0.84118016321406153</v>
      </c>
      <c r="E19" s="481">
        <f t="shared" si="3"/>
        <v>-11.437403400309119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0.3137528324908489</v>
      </c>
      <c r="C20" s="480">
        <f>'Tabelle 3.3'!J17</f>
        <v>3.7735849056603774</v>
      </c>
      <c r="D20" s="481">
        <f t="shared" si="3"/>
        <v>0.3137528324908489</v>
      </c>
      <c r="E20" s="481">
        <f t="shared" si="3"/>
        <v>3.7735849056603774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0.13484661197887404</v>
      </c>
      <c r="C21" s="480">
        <f>'Tabelle 3.3'!J18</f>
        <v>-2.2044088176352705</v>
      </c>
      <c r="D21" s="481">
        <f t="shared" si="3"/>
        <v>0.13484661197887404</v>
      </c>
      <c r="E21" s="481">
        <f t="shared" si="3"/>
        <v>-2.2044088176352705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-0.74638005672488428</v>
      </c>
      <c r="C22" s="480">
        <f>'Tabelle 3.3'!J19</f>
        <v>-1.3982859720342806</v>
      </c>
      <c r="D22" s="481">
        <f t="shared" si="3"/>
        <v>-0.74638005672488428</v>
      </c>
      <c r="E22" s="481">
        <f t="shared" si="3"/>
        <v>-1.3982859720342806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5.2245034217993656</v>
      </c>
      <c r="C23" s="480">
        <f>'Tabelle 3.3'!J20</f>
        <v>-2.8385295486272684</v>
      </c>
      <c r="D23" s="481">
        <f t="shared" si="3"/>
        <v>5.2245034217993656</v>
      </c>
      <c r="E23" s="481">
        <f t="shared" si="3"/>
        <v>-2.8385295486272684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4.3901083634342877</v>
      </c>
      <c r="C24" s="480">
        <f>'Tabelle 3.3'!J21</f>
        <v>-9.1081593927893731</v>
      </c>
      <c r="D24" s="481">
        <f t="shared" si="3"/>
        <v>4.3901083634342877</v>
      </c>
      <c r="E24" s="481">
        <f t="shared" si="3"/>
        <v>-9.1081593927893731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1.2987012987012987</v>
      </c>
      <c r="C25" s="480">
        <f>'Tabelle 3.3'!J22</f>
        <v>3.7037037037037037</v>
      </c>
      <c r="D25" s="481">
        <f t="shared" si="3"/>
        <v>1.2987012987012987</v>
      </c>
      <c r="E25" s="481">
        <f t="shared" si="3"/>
        <v>3.7037037037037037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-3.8350910834132312</v>
      </c>
      <c r="C26" s="480">
        <f>'Tabelle 3.3'!J23</f>
        <v>3.125</v>
      </c>
      <c r="D26" s="481">
        <f t="shared" si="3"/>
        <v>-3.8350910834132312</v>
      </c>
      <c r="E26" s="481">
        <f t="shared" si="3"/>
        <v>3.125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2.904238618524333</v>
      </c>
      <c r="C27" s="480">
        <f>'Tabelle 3.3'!J24</f>
        <v>-0.56390977443609025</v>
      </c>
      <c r="D27" s="481">
        <f t="shared" si="3"/>
        <v>2.904238618524333</v>
      </c>
      <c r="E27" s="481">
        <f t="shared" si="3"/>
        <v>-0.56390977443609025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3.2575757575757578</v>
      </c>
      <c r="C28" s="480">
        <f>'Tabelle 3.3'!J25</f>
        <v>-6.5588499550763704</v>
      </c>
      <c r="D28" s="481">
        <f t="shared" si="3"/>
        <v>3.2575757575757578</v>
      </c>
      <c r="E28" s="481">
        <f t="shared" si="3"/>
        <v>-6.5588499550763704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1.0031048483401004</v>
      </c>
      <c r="C29" s="480">
        <f>'Tabelle 3.3'!J26</f>
        <v>91.525423728813564</v>
      </c>
      <c r="D29" s="481">
        <f t="shared" si="3"/>
        <v>1.0031048483401004</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2.5244975917621657</v>
      </c>
      <c r="C30" s="480">
        <f>'Tabelle 3.3'!J27</f>
        <v>14.754098360655737</v>
      </c>
      <c r="D30" s="481">
        <f t="shared" si="3"/>
        <v>2.5244975917621657</v>
      </c>
      <c r="E30" s="481">
        <f t="shared" si="3"/>
        <v>14.754098360655737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-2.5881470367591897</v>
      </c>
      <c r="C31" s="480">
        <f>'Tabelle 3.3'!J28</f>
        <v>-0.55865921787709494</v>
      </c>
      <c r="D31" s="481">
        <f t="shared" si="3"/>
        <v>-2.5881470367591897</v>
      </c>
      <c r="E31" s="481">
        <f t="shared" si="3"/>
        <v>-0.55865921787709494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1.4051214707813526</v>
      </c>
      <c r="C32" s="480">
        <f>'Tabelle 3.3'!J29</f>
        <v>-0.92402464065708423</v>
      </c>
      <c r="D32" s="481">
        <f t="shared" si="3"/>
        <v>1.4051214707813526</v>
      </c>
      <c r="E32" s="481">
        <f t="shared" si="3"/>
        <v>-0.92402464065708423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2.1585411239300334</v>
      </c>
      <c r="C33" s="480">
        <f>'Tabelle 3.3'!J30</f>
        <v>0.57636887608069165</v>
      </c>
      <c r="D33" s="481">
        <f t="shared" si="3"/>
        <v>2.1585411239300334</v>
      </c>
      <c r="E33" s="481">
        <f t="shared" si="3"/>
        <v>0.57636887608069165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2.2326674500587544</v>
      </c>
      <c r="C34" s="480">
        <f>'Tabelle 3.3'!J31</f>
        <v>-2.9069767441860463</v>
      </c>
      <c r="D34" s="481">
        <f t="shared" si="3"/>
        <v>2.2326674500587544</v>
      </c>
      <c r="E34" s="481">
        <f t="shared" si="3"/>
        <v>-2.9069767441860463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-2.4671916010498687</v>
      </c>
      <c r="C37" s="480">
        <f>'Tabelle 3.3'!J34</f>
        <v>-0.66889632107023411</v>
      </c>
      <c r="D37" s="481">
        <f t="shared" si="3"/>
        <v>-2.4671916010498687</v>
      </c>
      <c r="E37" s="481">
        <f t="shared" si="3"/>
        <v>-0.66889632107023411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0.23034134627165576</v>
      </c>
      <c r="C38" s="480">
        <f>'Tabelle 3.3'!J35</f>
        <v>-3.9904229848363926</v>
      </c>
      <c r="D38" s="481">
        <f t="shared" si="3"/>
        <v>0.23034134627165576</v>
      </c>
      <c r="E38" s="481">
        <f t="shared" si="3"/>
        <v>-3.9904229848363926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1.5038662724584944</v>
      </c>
      <c r="C39" s="480">
        <f>'Tabelle 3.3'!J36</f>
        <v>-2.4331096920216635</v>
      </c>
      <c r="D39" s="481">
        <f t="shared" si="3"/>
        <v>1.5038662724584944</v>
      </c>
      <c r="E39" s="481">
        <f t="shared" si="3"/>
        <v>-2.4331096920216635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1.5038662724584944</v>
      </c>
      <c r="C45" s="480">
        <f>'Tabelle 3.3'!J36</f>
        <v>-2.4331096920216635</v>
      </c>
      <c r="D45" s="481">
        <f t="shared" si="3"/>
        <v>1.5038662724584944</v>
      </c>
      <c r="E45" s="481">
        <f t="shared" si="3"/>
        <v>-2.4331096920216635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106869</v>
      </c>
      <c r="C51" s="487">
        <v>13075</v>
      </c>
      <c r="D51" s="487">
        <v>3610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108312</v>
      </c>
      <c r="C52" s="487">
        <v>13048</v>
      </c>
      <c r="D52" s="487">
        <v>3689</v>
      </c>
      <c r="E52" s="488">
        <f t="shared" ref="E52:G70" si="11">IF($A$51=37802,IF(COUNTBLANK(B$51:B$70)&gt;0,#N/A,B52/B$51*100),IF(COUNTBLANK(B$51:B$75)&gt;0,#N/A,B52/B$51*100))</f>
        <v>101.35025124217501</v>
      </c>
      <c r="F52" s="488">
        <f t="shared" si="11"/>
        <v>99.79349904397705</v>
      </c>
      <c r="G52" s="488">
        <f t="shared" si="11"/>
        <v>102.18836565096953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109671</v>
      </c>
      <c r="C53" s="487">
        <v>12985</v>
      </c>
      <c r="D53" s="487">
        <v>3821</v>
      </c>
      <c r="E53" s="488">
        <f t="shared" si="11"/>
        <v>102.6219015804396</v>
      </c>
      <c r="F53" s="488">
        <f t="shared" si="11"/>
        <v>99.311663479923524</v>
      </c>
      <c r="G53" s="488">
        <f t="shared" si="11"/>
        <v>105.84487534626039</v>
      </c>
      <c r="H53" s="489">
        <f>IF(ISERROR(L53)=TRUE,IF(MONTH(A53)=MONTH(MAX(A$51:A$75)),A53,""),"")</f>
        <v>41883</v>
      </c>
      <c r="I53" s="488">
        <f t="shared" si="12"/>
        <v>102.6219015804396</v>
      </c>
      <c r="J53" s="488">
        <f t="shared" si="10"/>
        <v>99.311663479923524</v>
      </c>
      <c r="K53" s="488">
        <f t="shared" si="10"/>
        <v>105.84487534626039</v>
      </c>
      <c r="L53" s="488" t="e">
        <f t="shared" si="13"/>
        <v>#N/A</v>
      </c>
    </row>
    <row r="54" spans="1:14" ht="15" customHeight="1" x14ac:dyDescent="0.2">
      <c r="A54" s="490" t="s">
        <v>462</v>
      </c>
      <c r="B54" s="487">
        <v>107729</v>
      </c>
      <c r="C54" s="487">
        <v>12988</v>
      </c>
      <c r="D54" s="487">
        <v>3716</v>
      </c>
      <c r="E54" s="488">
        <f t="shared" si="11"/>
        <v>100.804723540035</v>
      </c>
      <c r="F54" s="488">
        <f t="shared" si="11"/>
        <v>99.334608030592733</v>
      </c>
      <c r="G54" s="488">
        <f t="shared" si="11"/>
        <v>102.93628808864266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107922</v>
      </c>
      <c r="C55" s="487">
        <v>12945</v>
      </c>
      <c r="D55" s="487">
        <v>3789</v>
      </c>
      <c r="E55" s="488">
        <f t="shared" si="11"/>
        <v>100.98531847401959</v>
      </c>
      <c r="F55" s="488">
        <f t="shared" si="11"/>
        <v>99.005736137667299</v>
      </c>
      <c r="G55" s="488">
        <f t="shared" si="11"/>
        <v>104.9584487534626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109093</v>
      </c>
      <c r="C56" s="487">
        <v>12986</v>
      </c>
      <c r="D56" s="487">
        <v>3993</v>
      </c>
      <c r="E56" s="488">
        <f t="shared" si="11"/>
        <v>102.08105250353236</v>
      </c>
      <c r="F56" s="488">
        <f t="shared" si="11"/>
        <v>99.319311663479922</v>
      </c>
      <c r="G56" s="488">
        <f t="shared" si="11"/>
        <v>110.60941828254846</v>
      </c>
      <c r="H56" s="489" t="str">
        <f t="shared" si="14"/>
        <v/>
      </c>
      <c r="I56" s="488" t="str">
        <f t="shared" si="12"/>
        <v/>
      </c>
      <c r="J56" s="488" t="str">
        <f t="shared" si="10"/>
        <v/>
      </c>
      <c r="K56" s="488" t="str">
        <f t="shared" si="10"/>
        <v/>
      </c>
      <c r="L56" s="488" t="e">
        <f t="shared" si="13"/>
        <v>#N/A</v>
      </c>
    </row>
    <row r="57" spans="1:14" ht="15" customHeight="1" x14ac:dyDescent="0.2">
      <c r="A57" s="490">
        <v>42248</v>
      </c>
      <c r="B57" s="487">
        <v>110722</v>
      </c>
      <c r="C57" s="487">
        <v>12545</v>
      </c>
      <c r="D57" s="487">
        <v>4058</v>
      </c>
      <c r="E57" s="488">
        <f t="shared" si="11"/>
        <v>103.6053486043661</v>
      </c>
      <c r="F57" s="488">
        <f t="shared" si="11"/>
        <v>95.946462715105156</v>
      </c>
      <c r="G57" s="488">
        <f t="shared" si="11"/>
        <v>112.40997229916898</v>
      </c>
      <c r="H57" s="489">
        <f t="shared" si="14"/>
        <v>42248</v>
      </c>
      <c r="I57" s="488">
        <f t="shared" si="12"/>
        <v>103.6053486043661</v>
      </c>
      <c r="J57" s="488">
        <f t="shared" si="10"/>
        <v>95.946462715105156</v>
      </c>
      <c r="K57" s="488">
        <f t="shared" si="10"/>
        <v>112.40997229916898</v>
      </c>
      <c r="L57" s="488" t="e">
        <f t="shared" si="13"/>
        <v>#N/A</v>
      </c>
    </row>
    <row r="58" spans="1:14" ht="15" customHeight="1" x14ac:dyDescent="0.2">
      <c r="A58" s="490" t="s">
        <v>465</v>
      </c>
      <c r="B58" s="487">
        <v>109587</v>
      </c>
      <c r="C58" s="487">
        <v>12311</v>
      </c>
      <c r="D58" s="487">
        <v>4014</v>
      </c>
      <c r="E58" s="488">
        <f t="shared" si="11"/>
        <v>102.54330067652921</v>
      </c>
      <c r="F58" s="488">
        <f t="shared" si="11"/>
        <v>94.156787762906319</v>
      </c>
      <c r="G58" s="488">
        <f t="shared" si="11"/>
        <v>111.19113573407202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109495</v>
      </c>
      <c r="C59" s="487">
        <v>12162</v>
      </c>
      <c r="D59" s="487">
        <v>3996</v>
      </c>
      <c r="E59" s="488">
        <f t="shared" si="11"/>
        <v>102.45721397224639</v>
      </c>
      <c r="F59" s="488">
        <f t="shared" si="11"/>
        <v>93.017208413001924</v>
      </c>
      <c r="G59" s="488">
        <f t="shared" si="11"/>
        <v>110.69252077562327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110590</v>
      </c>
      <c r="C60" s="487">
        <v>11610</v>
      </c>
      <c r="D60" s="487">
        <v>3908</v>
      </c>
      <c r="E60" s="488">
        <f t="shared" si="11"/>
        <v>103.4818328982212</v>
      </c>
      <c r="F60" s="488">
        <f t="shared" si="11"/>
        <v>88.795411089866164</v>
      </c>
      <c r="G60" s="488">
        <f t="shared" si="11"/>
        <v>108.25484764542936</v>
      </c>
      <c r="H60" s="489" t="str">
        <f t="shared" si="14"/>
        <v/>
      </c>
      <c r="I60" s="488" t="str">
        <f t="shared" si="12"/>
        <v/>
      </c>
      <c r="J60" s="488" t="str">
        <f t="shared" si="10"/>
        <v/>
      </c>
      <c r="K60" s="488" t="str">
        <f t="shared" si="10"/>
        <v/>
      </c>
      <c r="L60" s="488" t="e">
        <f t="shared" si="13"/>
        <v>#N/A</v>
      </c>
    </row>
    <row r="61" spans="1:14" ht="15" customHeight="1" x14ac:dyDescent="0.2">
      <c r="A61" s="490">
        <v>42614</v>
      </c>
      <c r="B61" s="487">
        <v>112151</v>
      </c>
      <c r="C61" s="487">
        <v>11469</v>
      </c>
      <c r="D61" s="487">
        <v>4016</v>
      </c>
      <c r="E61" s="488">
        <f t="shared" si="11"/>
        <v>104.94249969588935</v>
      </c>
      <c r="F61" s="488">
        <f t="shared" si="11"/>
        <v>87.717017208413012</v>
      </c>
      <c r="G61" s="488">
        <f t="shared" si="11"/>
        <v>111.24653739612189</v>
      </c>
      <c r="H61" s="489">
        <f t="shared" si="14"/>
        <v>42614</v>
      </c>
      <c r="I61" s="488">
        <f t="shared" si="12"/>
        <v>104.94249969588935</v>
      </c>
      <c r="J61" s="488">
        <f t="shared" si="10"/>
        <v>87.717017208413012</v>
      </c>
      <c r="K61" s="488">
        <f t="shared" si="10"/>
        <v>111.24653739612189</v>
      </c>
      <c r="L61" s="488" t="e">
        <f t="shared" si="13"/>
        <v>#N/A</v>
      </c>
    </row>
    <row r="62" spans="1:14" ht="15" customHeight="1" x14ac:dyDescent="0.2">
      <c r="A62" s="490" t="s">
        <v>468</v>
      </c>
      <c r="B62" s="487">
        <v>111094</v>
      </c>
      <c r="C62" s="487">
        <v>11478</v>
      </c>
      <c r="D62" s="487">
        <v>3952</v>
      </c>
      <c r="E62" s="488">
        <f t="shared" si="11"/>
        <v>103.95343832168355</v>
      </c>
      <c r="F62" s="488">
        <f t="shared" si="11"/>
        <v>87.785850860420652</v>
      </c>
      <c r="G62" s="488">
        <f t="shared" si="11"/>
        <v>109.47368421052633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111035</v>
      </c>
      <c r="C63" s="487">
        <v>11266</v>
      </c>
      <c r="D63" s="487">
        <v>3910</v>
      </c>
      <c r="E63" s="488">
        <f t="shared" si="11"/>
        <v>103.89823054393696</v>
      </c>
      <c r="F63" s="488">
        <f t="shared" si="11"/>
        <v>86.164435946462717</v>
      </c>
      <c r="G63" s="488">
        <f t="shared" si="11"/>
        <v>108.31024930747924</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112029</v>
      </c>
      <c r="C64" s="487">
        <v>11138</v>
      </c>
      <c r="D64" s="487">
        <v>4097</v>
      </c>
      <c r="E64" s="488">
        <f t="shared" si="11"/>
        <v>104.82834124020997</v>
      </c>
      <c r="F64" s="488">
        <f t="shared" si="11"/>
        <v>85.185468451242826</v>
      </c>
      <c r="G64" s="488">
        <f t="shared" si="11"/>
        <v>113.49030470914127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114164</v>
      </c>
      <c r="C65" s="487">
        <v>11077</v>
      </c>
      <c r="D65" s="487">
        <v>4217</v>
      </c>
      <c r="E65" s="488">
        <f t="shared" si="11"/>
        <v>106.82611421459917</v>
      </c>
      <c r="F65" s="488">
        <f t="shared" si="11"/>
        <v>84.718929254302097</v>
      </c>
      <c r="G65" s="488">
        <f t="shared" si="11"/>
        <v>116.81440443213296</v>
      </c>
      <c r="H65" s="489">
        <f t="shared" si="14"/>
        <v>42979</v>
      </c>
      <c r="I65" s="488">
        <f t="shared" si="12"/>
        <v>106.82611421459917</v>
      </c>
      <c r="J65" s="488">
        <f t="shared" si="10"/>
        <v>84.718929254302097</v>
      </c>
      <c r="K65" s="488">
        <f t="shared" si="10"/>
        <v>116.81440443213296</v>
      </c>
      <c r="L65" s="488" t="e">
        <f t="shared" si="13"/>
        <v>#N/A</v>
      </c>
    </row>
    <row r="66" spans="1:12" ht="15" customHeight="1" x14ac:dyDescent="0.2">
      <c r="A66" s="490" t="s">
        <v>471</v>
      </c>
      <c r="B66" s="487">
        <v>113497</v>
      </c>
      <c r="C66" s="487">
        <v>11069</v>
      </c>
      <c r="D66" s="487">
        <v>4219</v>
      </c>
      <c r="E66" s="488">
        <f t="shared" si="11"/>
        <v>106.20198560854878</v>
      </c>
      <c r="F66" s="488">
        <f t="shared" si="11"/>
        <v>84.657743785850855</v>
      </c>
      <c r="G66" s="488">
        <f t="shared" si="11"/>
        <v>116.86980609418282</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112572</v>
      </c>
      <c r="C67" s="487">
        <v>11014</v>
      </c>
      <c r="D67" s="487">
        <v>4149</v>
      </c>
      <c r="E67" s="488">
        <f t="shared" si="11"/>
        <v>105.33643994048789</v>
      </c>
      <c r="F67" s="488">
        <f t="shared" si="11"/>
        <v>84.237093690248571</v>
      </c>
      <c r="G67" s="488">
        <f t="shared" si="11"/>
        <v>114.93074792243767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113106</v>
      </c>
      <c r="C68" s="487">
        <v>10987</v>
      </c>
      <c r="D68" s="487">
        <v>4312</v>
      </c>
      <c r="E68" s="488">
        <f t="shared" si="11"/>
        <v>105.83611711534682</v>
      </c>
      <c r="F68" s="488">
        <f t="shared" si="11"/>
        <v>84.030592734225621</v>
      </c>
      <c r="G68" s="488">
        <f t="shared" si="11"/>
        <v>119.44598337950139</v>
      </c>
      <c r="H68" s="489" t="str">
        <f t="shared" si="14"/>
        <v/>
      </c>
      <c r="I68" s="488" t="str">
        <f t="shared" si="12"/>
        <v/>
      </c>
      <c r="J68" s="488" t="str">
        <f t="shared" si="12"/>
        <v/>
      </c>
      <c r="K68" s="488" t="str">
        <f t="shared" si="12"/>
        <v/>
      </c>
      <c r="L68" s="488" t="e">
        <f t="shared" si="13"/>
        <v>#N/A</v>
      </c>
    </row>
    <row r="69" spans="1:12" ht="15" customHeight="1" x14ac:dyDescent="0.2">
      <c r="A69" s="490">
        <v>43344</v>
      </c>
      <c r="B69" s="487">
        <v>114658</v>
      </c>
      <c r="C69" s="487">
        <v>11036</v>
      </c>
      <c r="D69" s="487">
        <v>4426</v>
      </c>
      <c r="E69" s="488">
        <f t="shared" si="11"/>
        <v>107.28836238759602</v>
      </c>
      <c r="F69" s="488">
        <f t="shared" si="11"/>
        <v>84.405353728489487</v>
      </c>
      <c r="G69" s="488">
        <f t="shared" si="11"/>
        <v>122.60387811634349</v>
      </c>
      <c r="H69" s="489">
        <f t="shared" si="14"/>
        <v>43344</v>
      </c>
      <c r="I69" s="488">
        <f t="shared" si="12"/>
        <v>107.28836238759602</v>
      </c>
      <c r="J69" s="488">
        <f t="shared" si="12"/>
        <v>84.405353728489487</v>
      </c>
      <c r="K69" s="488">
        <f t="shared" si="12"/>
        <v>122.60387811634349</v>
      </c>
      <c r="L69" s="488" t="e">
        <f t="shared" si="13"/>
        <v>#N/A</v>
      </c>
    </row>
    <row r="70" spans="1:12" ht="15" customHeight="1" x14ac:dyDescent="0.2">
      <c r="A70" s="490" t="s">
        <v>474</v>
      </c>
      <c r="B70" s="487">
        <v>113843</v>
      </c>
      <c r="C70" s="487">
        <v>10924</v>
      </c>
      <c r="D70" s="487">
        <v>4451</v>
      </c>
      <c r="E70" s="488">
        <f t="shared" si="11"/>
        <v>106.52574647465589</v>
      </c>
      <c r="F70" s="488">
        <f t="shared" si="11"/>
        <v>83.548757170172081</v>
      </c>
      <c r="G70" s="488">
        <f t="shared" si="11"/>
        <v>123.29639889196675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113066</v>
      </c>
      <c r="C71" s="487">
        <v>10788</v>
      </c>
      <c r="D71" s="487">
        <v>4388</v>
      </c>
      <c r="E71" s="491">
        <f t="shared" ref="E71:G75" si="15">IF($A$51=37802,IF(COUNTBLANK(B$51:B$70)&gt;0,#N/A,IF(ISBLANK(B71)=FALSE,B71/B$51*100,#N/A)),IF(COUNTBLANK(B$51:B$75)&gt;0,#N/A,B71/B$51*100))</f>
        <v>105.79868811348474</v>
      </c>
      <c r="F71" s="491">
        <f t="shared" si="15"/>
        <v>82.508604206500962</v>
      </c>
      <c r="G71" s="491">
        <f t="shared" si="15"/>
        <v>121.55124653739612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113660</v>
      </c>
      <c r="C72" s="487">
        <v>10872</v>
      </c>
      <c r="D72" s="487">
        <v>4542</v>
      </c>
      <c r="E72" s="491">
        <f t="shared" si="15"/>
        <v>106.35450879113681</v>
      </c>
      <c r="F72" s="491">
        <f t="shared" si="15"/>
        <v>83.151051625239006</v>
      </c>
      <c r="G72" s="491">
        <f t="shared" si="15"/>
        <v>125.81717451523546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115699</v>
      </c>
      <c r="C73" s="487">
        <v>10660</v>
      </c>
      <c r="D73" s="487">
        <v>4642</v>
      </c>
      <c r="E73" s="491">
        <f t="shared" si="15"/>
        <v>108.26245216105698</v>
      </c>
      <c r="F73" s="491">
        <f t="shared" si="15"/>
        <v>81.529636711281071</v>
      </c>
      <c r="G73" s="491">
        <f t="shared" si="15"/>
        <v>128.58725761772854</v>
      </c>
      <c r="H73" s="492">
        <f>IF(A$51=37802,IF(ISERROR(L73)=TRUE,IF(ISBLANK(A73)=FALSE,IF(MONTH(A73)=MONTH(MAX(A$51:A$75)),A73,""),""),""),IF(ISERROR(L73)=TRUE,IF(MONTH(A73)=MONTH(MAX(A$51:A$75)),A73,""),""))</f>
        <v>43709</v>
      </c>
      <c r="I73" s="488">
        <f t="shared" si="12"/>
        <v>108.26245216105698</v>
      </c>
      <c r="J73" s="488">
        <f t="shared" si="12"/>
        <v>81.529636711281071</v>
      </c>
      <c r="K73" s="488">
        <f t="shared" si="12"/>
        <v>128.58725761772854</v>
      </c>
      <c r="L73" s="488" t="e">
        <f t="shared" si="13"/>
        <v>#N/A</v>
      </c>
    </row>
    <row r="74" spans="1:12" ht="15" customHeight="1" x14ac:dyDescent="0.2">
      <c r="A74" s="490" t="s">
        <v>477</v>
      </c>
      <c r="B74" s="487">
        <v>114810</v>
      </c>
      <c r="C74" s="487">
        <v>10559</v>
      </c>
      <c r="D74" s="487">
        <v>4663</v>
      </c>
      <c r="E74" s="491">
        <f t="shared" si="15"/>
        <v>107.43059259467198</v>
      </c>
      <c r="F74" s="491">
        <f t="shared" si="15"/>
        <v>80.75717017208413</v>
      </c>
      <c r="G74" s="491">
        <f t="shared" si="15"/>
        <v>129.16897506925207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114171</v>
      </c>
      <c r="C75" s="493">
        <v>10309</v>
      </c>
      <c r="D75" s="493">
        <v>4464</v>
      </c>
      <c r="E75" s="491">
        <f t="shared" si="15"/>
        <v>106.83266428992503</v>
      </c>
      <c r="F75" s="491">
        <f t="shared" si="15"/>
        <v>78.845124282982795</v>
      </c>
      <c r="G75" s="491">
        <f t="shared" si="15"/>
        <v>123.65650969529085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108.26245216105698</v>
      </c>
      <c r="J77" s="488">
        <f>IF(J75&lt;&gt;"",J75,IF(J74&lt;&gt;"",J74,IF(J73&lt;&gt;"",J73,IF(J72&lt;&gt;"",J72,IF(J71&lt;&gt;"",J71,IF(J70&lt;&gt;"",J70,""))))))</f>
        <v>81.529636711281071</v>
      </c>
      <c r="K77" s="488">
        <f>IF(K75&lt;&gt;"",K75,IF(K74&lt;&gt;"",K74,IF(K73&lt;&gt;"",K73,IF(K72&lt;&gt;"",K72,IF(K71&lt;&gt;"",K71,IF(K70&lt;&gt;"",K70,""))))))</f>
        <v>128.58725761772854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+8,3%</v>
      </c>
      <c r="J79" s="488" t="str">
        <f>"GeB - ausschließlich: "&amp;IF(J77&gt;100,"+","")&amp;TEXT(J77-100,"0,0")&amp;"%"</f>
        <v>GeB - ausschließlich: -18,5%</v>
      </c>
      <c r="K79" s="488" t="str">
        <f>"GeB - im Nebenjob: "&amp;IF(K77&gt;100,"+","")&amp;TEXT(K77-100,"0,0")&amp;"%"</f>
        <v>GeB - im Nebenjob: +28,6%</v>
      </c>
    </row>
    <row r="81" spans="9:9" ht="15" customHeight="1" x14ac:dyDescent="0.2">
      <c r="I81" s="488" t="str">
        <f>IF(ISERROR(HLOOKUP(1,I$78:K$79,2,FALSE)),"",HLOOKUP(1,I$78:K$79,2,FALSE))</f>
        <v>GeB - im Nebenjob: +28,6%</v>
      </c>
    </row>
    <row r="82" spans="9:9" ht="15" customHeight="1" x14ac:dyDescent="0.2">
      <c r="I82" s="488" t="str">
        <f>IF(ISERROR(HLOOKUP(2,I$78:K$79,2,FALSE)),"",HLOOKUP(2,I$78:K$79,2,FALSE))</f>
        <v>SvB: +8,3%</v>
      </c>
    </row>
    <row r="83" spans="9:9" ht="15" customHeight="1" x14ac:dyDescent="0.2">
      <c r="I83" s="488" t="str">
        <f>IF(ISERROR(HLOOKUP(3,I$78:K$79,2,FALSE)),"",HLOOKUP(3,I$78:K$79,2,FALSE))</f>
        <v>GeB - ausschließlich: -18,5%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114171</v>
      </c>
      <c r="E12" s="114">
        <v>114810</v>
      </c>
      <c r="F12" s="114">
        <v>115699</v>
      </c>
      <c r="G12" s="114">
        <v>113660</v>
      </c>
      <c r="H12" s="114">
        <v>113066</v>
      </c>
      <c r="I12" s="115">
        <v>1105</v>
      </c>
      <c r="J12" s="116">
        <v>0.97730529071515748</v>
      </c>
      <c r="N12" s="117"/>
    </row>
    <row r="13" spans="1:15" s="110" customFormat="1" ht="13.5" customHeight="1" x14ac:dyDescent="0.2">
      <c r="A13" s="118" t="s">
        <v>105</v>
      </c>
      <c r="B13" s="119" t="s">
        <v>106</v>
      </c>
      <c r="C13" s="113">
        <v>52.07977507423076</v>
      </c>
      <c r="D13" s="114">
        <v>59460</v>
      </c>
      <c r="E13" s="114">
        <v>59716</v>
      </c>
      <c r="F13" s="114">
        <v>60327</v>
      </c>
      <c r="G13" s="114">
        <v>59188</v>
      </c>
      <c r="H13" s="114">
        <v>58629</v>
      </c>
      <c r="I13" s="115">
        <v>831</v>
      </c>
      <c r="J13" s="116">
        <v>1.41738729980044</v>
      </c>
    </row>
    <row r="14" spans="1:15" s="110" customFormat="1" ht="13.5" customHeight="1" x14ac:dyDescent="0.2">
      <c r="A14" s="120"/>
      <c r="B14" s="119" t="s">
        <v>107</v>
      </c>
      <c r="C14" s="113">
        <v>47.92022492576924</v>
      </c>
      <c r="D14" s="114">
        <v>54711</v>
      </c>
      <c r="E14" s="114">
        <v>55094</v>
      </c>
      <c r="F14" s="114">
        <v>55372</v>
      </c>
      <c r="G14" s="114">
        <v>54472</v>
      </c>
      <c r="H14" s="114">
        <v>54437</v>
      </c>
      <c r="I14" s="115">
        <v>274</v>
      </c>
      <c r="J14" s="116">
        <v>0.50333412936054522</v>
      </c>
    </row>
    <row r="15" spans="1:15" s="110" customFormat="1" ht="13.5" customHeight="1" x14ac:dyDescent="0.2">
      <c r="A15" s="118" t="s">
        <v>105</v>
      </c>
      <c r="B15" s="121" t="s">
        <v>108</v>
      </c>
      <c r="C15" s="113">
        <v>7.6691979574497902</v>
      </c>
      <c r="D15" s="114">
        <v>8756</v>
      </c>
      <c r="E15" s="114">
        <v>8984</v>
      </c>
      <c r="F15" s="114">
        <v>9190</v>
      </c>
      <c r="G15" s="114">
        <v>8033</v>
      </c>
      <c r="H15" s="114">
        <v>8107</v>
      </c>
      <c r="I15" s="115">
        <v>649</v>
      </c>
      <c r="J15" s="116">
        <v>8.0054274084124835</v>
      </c>
    </row>
    <row r="16" spans="1:15" s="110" customFormat="1" ht="13.5" customHeight="1" x14ac:dyDescent="0.2">
      <c r="A16" s="118"/>
      <c r="B16" s="121" t="s">
        <v>109</v>
      </c>
      <c r="C16" s="113">
        <v>66.746371670564329</v>
      </c>
      <c r="D16" s="114">
        <v>76205</v>
      </c>
      <c r="E16" s="114">
        <v>76633</v>
      </c>
      <c r="F16" s="114">
        <v>77499</v>
      </c>
      <c r="G16" s="114">
        <v>77093</v>
      </c>
      <c r="H16" s="114">
        <v>77004</v>
      </c>
      <c r="I16" s="115">
        <v>-799</v>
      </c>
      <c r="J16" s="116">
        <v>-1.0376084359254065</v>
      </c>
    </row>
    <row r="17" spans="1:10" s="110" customFormat="1" ht="13.5" customHeight="1" x14ac:dyDescent="0.2">
      <c r="A17" s="118"/>
      <c r="B17" s="121" t="s">
        <v>110</v>
      </c>
      <c r="C17" s="113">
        <v>24.726944670713227</v>
      </c>
      <c r="D17" s="114">
        <v>28231</v>
      </c>
      <c r="E17" s="114">
        <v>28196</v>
      </c>
      <c r="F17" s="114">
        <v>28041</v>
      </c>
      <c r="G17" s="114">
        <v>27623</v>
      </c>
      <c r="H17" s="114">
        <v>27094</v>
      </c>
      <c r="I17" s="115">
        <v>1137</v>
      </c>
      <c r="J17" s="116">
        <v>4.1965010703476784</v>
      </c>
    </row>
    <row r="18" spans="1:10" s="110" customFormat="1" ht="13.5" customHeight="1" x14ac:dyDescent="0.2">
      <c r="A18" s="120"/>
      <c r="B18" s="121" t="s">
        <v>111</v>
      </c>
      <c r="C18" s="113">
        <v>0.85748570127265245</v>
      </c>
      <c r="D18" s="114">
        <v>979</v>
      </c>
      <c r="E18" s="114">
        <v>997</v>
      </c>
      <c r="F18" s="114">
        <v>969</v>
      </c>
      <c r="G18" s="114">
        <v>911</v>
      </c>
      <c r="H18" s="114">
        <v>861</v>
      </c>
      <c r="I18" s="115">
        <v>118</v>
      </c>
      <c r="J18" s="116">
        <v>13.70499419279907</v>
      </c>
    </row>
    <row r="19" spans="1:10" s="110" customFormat="1" ht="13.5" customHeight="1" x14ac:dyDescent="0.2">
      <c r="A19" s="120"/>
      <c r="B19" s="121" t="s">
        <v>112</v>
      </c>
      <c r="C19" s="113">
        <v>0.28553660736964731</v>
      </c>
      <c r="D19" s="114">
        <v>326</v>
      </c>
      <c r="E19" s="114">
        <v>321</v>
      </c>
      <c r="F19" s="114">
        <v>321</v>
      </c>
      <c r="G19" s="114">
        <v>275</v>
      </c>
      <c r="H19" s="114">
        <v>251</v>
      </c>
      <c r="I19" s="115">
        <v>75</v>
      </c>
      <c r="J19" s="116">
        <v>29.880478087649401</v>
      </c>
    </row>
    <row r="20" spans="1:10" s="110" customFormat="1" ht="13.5" customHeight="1" x14ac:dyDescent="0.2">
      <c r="A20" s="118" t="s">
        <v>113</v>
      </c>
      <c r="B20" s="122" t="s">
        <v>114</v>
      </c>
      <c r="C20" s="113">
        <v>68.380762190048259</v>
      </c>
      <c r="D20" s="114">
        <v>78071</v>
      </c>
      <c r="E20" s="114">
        <v>78848</v>
      </c>
      <c r="F20" s="114">
        <v>79750</v>
      </c>
      <c r="G20" s="114">
        <v>78587</v>
      </c>
      <c r="H20" s="114">
        <v>78395</v>
      </c>
      <c r="I20" s="115">
        <v>-324</v>
      </c>
      <c r="J20" s="116">
        <v>-0.41329166400918427</v>
      </c>
    </row>
    <row r="21" spans="1:10" s="110" customFormat="1" ht="13.5" customHeight="1" x14ac:dyDescent="0.2">
      <c r="A21" s="120"/>
      <c r="B21" s="122" t="s">
        <v>115</v>
      </c>
      <c r="C21" s="113">
        <v>31.619237809951738</v>
      </c>
      <c r="D21" s="114">
        <v>36100</v>
      </c>
      <c r="E21" s="114">
        <v>35962</v>
      </c>
      <c r="F21" s="114">
        <v>35949</v>
      </c>
      <c r="G21" s="114">
        <v>35073</v>
      </c>
      <c r="H21" s="114">
        <v>34671</v>
      </c>
      <c r="I21" s="115">
        <v>1429</v>
      </c>
      <c r="J21" s="116">
        <v>4.1216001845923103</v>
      </c>
    </row>
    <row r="22" spans="1:10" s="110" customFormat="1" ht="13.5" customHeight="1" x14ac:dyDescent="0.2">
      <c r="A22" s="118" t="s">
        <v>113</v>
      </c>
      <c r="B22" s="122" t="s">
        <v>116</v>
      </c>
      <c r="C22" s="113">
        <v>94.438167310437848</v>
      </c>
      <c r="D22" s="114">
        <v>107821</v>
      </c>
      <c r="E22" s="114">
        <v>108509</v>
      </c>
      <c r="F22" s="114">
        <v>109276</v>
      </c>
      <c r="G22" s="114">
        <v>107748</v>
      </c>
      <c r="H22" s="114">
        <v>107497</v>
      </c>
      <c r="I22" s="115">
        <v>324</v>
      </c>
      <c r="J22" s="116">
        <v>0.30140376010493314</v>
      </c>
    </row>
    <row r="23" spans="1:10" s="110" customFormat="1" ht="13.5" customHeight="1" x14ac:dyDescent="0.2">
      <c r="A23" s="123"/>
      <c r="B23" s="124" t="s">
        <v>117</v>
      </c>
      <c r="C23" s="125">
        <v>5.5592050520710163</v>
      </c>
      <c r="D23" s="114">
        <v>6347</v>
      </c>
      <c r="E23" s="114">
        <v>6297</v>
      </c>
      <c r="F23" s="114">
        <v>6420</v>
      </c>
      <c r="G23" s="114">
        <v>5909</v>
      </c>
      <c r="H23" s="114">
        <v>5567</v>
      </c>
      <c r="I23" s="115">
        <v>780</v>
      </c>
      <c r="J23" s="116">
        <v>14.011137057661218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14773</v>
      </c>
      <c r="E26" s="114">
        <v>15222</v>
      </c>
      <c r="F26" s="114">
        <v>15302</v>
      </c>
      <c r="G26" s="114">
        <v>15414</v>
      </c>
      <c r="H26" s="140">
        <v>15176</v>
      </c>
      <c r="I26" s="115">
        <v>-403</v>
      </c>
      <c r="J26" s="116">
        <v>-2.6555086979441223</v>
      </c>
    </row>
    <row r="27" spans="1:10" s="110" customFormat="1" ht="13.5" customHeight="1" x14ac:dyDescent="0.2">
      <c r="A27" s="118" t="s">
        <v>105</v>
      </c>
      <c r="B27" s="119" t="s">
        <v>106</v>
      </c>
      <c r="C27" s="113">
        <v>43.47119745481622</v>
      </c>
      <c r="D27" s="115">
        <v>6422</v>
      </c>
      <c r="E27" s="114">
        <v>6484</v>
      </c>
      <c r="F27" s="114">
        <v>6497</v>
      </c>
      <c r="G27" s="114">
        <v>6520</v>
      </c>
      <c r="H27" s="140">
        <v>6444</v>
      </c>
      <c r="I27" s="115">
        <v>-22</v>
      </c>
      <c r="J27" s="116">
        <v>-0.34140285536933579</v>
      </c>
    </row>
    <row r="28" spans="1:10" s="110" customFormat="1" ht="13.5" customHeight="1" x14ac:dyDescent="0.2">
      <c r="A28" s="120"/>
      <c r="B28" s="119" t="s">
        <v>107</v>
      </c>
      <c r="C28" s="113">
        <v>56.52880254518378</v>
      </c>
      <c r="D28" s="115">
        <v>8351</v>
      </c>
      <c r="E28" s="114">
        <v>8738</v>
      </c>
      <c r="F28" s="114">
        <v>8805</v>
      </c>
      <c r="G28" s="114">
        <v>8894</v>
      </c>
      <c r="H28" s="140">
        <v>8732</v>
      </c>
      <c r="I28" s="115">
        <v>-381</v>
      </c>
      <c r="J28" s="116">
        <v>-4.3632615666513974</v>
      </c>
    </row>
    <row r="29" spans="1:10" s="110" customFormat="1" ht="13.5" customHeight="1" x14ac:dyDescent="0.2">
      <c r="A29" s="118" t="s">
        <v>105</v>
      </c>
      <c r="B29" s="121" t="s">
        <v>108</v>
      </c>
      <c r="C29" s="113">
        <v>10.864414810803494</v>
      </c>
      <c r="D29" s="115">
        <v>1605</v>
      </c>
      <c r="E29" s="114">
        <v>1642</v>
      </c>
      <c r="F29" s="114">
        <v>1642</v>
      </c>
      <c r="G29" s="114">
        <v>1692</v>
      </c>
      <c r="H29" s="140">
        <v>1503</v>
      </c>
      <c r="I29" s="115">
        <v>102</v>
      </c>
      <c r="J29" s="116">
        <v>6.7864271457085827</v>
      </c>
    </row>
    <row r="30" spans="1:10" s="110" customFormat="1" ht="13.5" customHeight="1" x14ac:dyDescent="0.2">
      <c r="A30" s="118"/>
      <c r="B30" s="121" t="s">
        <v>109</v>
      </c>
      <c r="C30" s="113">
        <v>35.855953428552091</v>
      </c>
      <c r="D30" s="115">
        <v>5297</v>
      </c>
      <c r="E30" s="114">
        <v>5500</v>
      </c>
      <c r="F30" s="114">
        <v>5541</v>
      </c>
      <c r="G30" s="114">
        <v>5656</v>
      </c>
      <c r="H30" s="140">
        <v>5682</v>
      </c>
      <c r="I30" s="115">
        <v>-385</v>
      </c>
      <c r="J30" s="116">
        <v>-6.7757831749384021</v>
      </c>
    </row>
    <row r="31" spans="1:10" s="110" customFormat="1" ht="13.5" customHeight="1" x14ac:dyDescent="0.2">
      <c r="A31" s="118"/>
      <c r="B31" s="121" t="s">
        <v>110</v>
      </c>
      <c r="C31" s="113">
        <v>25.005076829350841</v>
      </c>
      <c r="D31" s="115">
        <v>3694</v>
      </c>
      <c r="E31" s="114">
        <v>3787</v>
      </c>
      <c r="F31" s="114">
        <v>3839</v>
      </c>
      <c r="G31" s="114">
        <v>3884</v>
      </c>
      <c r="H31" s="140">
        <v>3939</v>
      </c>
      <c r="I31" s="115">
        <v>-245</v>
      </c>
      <c r="J31" s="116">
        <v>-6.2198527545062197</v>
      </c>
    </row>
    <row r="32" spans="1:10" s="110" customFormat="1" ht="13.5" customHeight="1" x14ac:dyDescent="0.2">
      <c r="A32" s="120"/>
      <c r="B32" s="121" t="s">
        <v>111</v>
      </c>
      <c r="C32" s="113">
        <v>28.274554931293576</v>
      </c>
      <c r="D32" s="115">
        <v>4177</v>
      </c>
      <c r="E32" s="114">
        <v>4293</v>
      </c>
      <c r="F32" s="114">
        <v>4280</v>
      </c>
      <c r="G32" s="114">
        <v>4182</v>
      </c>
      <c r="H32" s="140">
        <v>4052</v>
      </c>
      <c r="I32" s="115">
        <v>125</v>
      </c>
      <c r="J32" s="116">
        <v>3.0848963474827245</v>
      </c>
    </row>
    <row r="33" spans="1:10" s="110" customFormat="1" ht="13.5" customHeight="1" x14ac:dyDescent="0.2">
      <c r="A33" s="120"/>
      <c r="B33" s="121" t="s">
        <v>112</v>
      </c>
      <c r="C33" s="113">
        <v>3.1544033033236309</v>
      </c>
      <c r="D33" s="115">
        <v>466</v>
      </c>
      <c r="E33" s="114">
        <v>492</v>
      </c>
      <c r="F33" s="114">
        <v>520</v>
      </c>
      <c r="G33" s="114">
        <v>458</v>
      </c>
      <c r="H33" s="140">
        <v>451</v>
      </c>
      <c r="I33" s="115">
        <v>15</v>
      </c>
      <c r="J33" s="116">
        <v>3.3259423503325944</v>
      </c>
    </row>
    <row r="34" spans="1:10" s="110" customFormat="1" ht="13.5" customHeight="1" x14ac:dyDescent="0.2">
      <c r="A34" s="118" t="s">
        <v>113</v>
      </c>
      <c r="B34" s="122" t="s">
        <v>116</v>
      </c>
      <c r="C34" s="113">
        <v>97.793271508833683</v>
      </c>
      <c r="D34" s="115">
        <v>14447</v>
      </c>
      <c r="E34" s="114">
        <v>14898</v>
      </c>
      <c r="F34" s="114">
        <v>14979</v>
      </c>
      <c r="G34" s="114">
        <v>15091</v>
      </c>
      <c r="H34" s="140">
        <v>14876</v>
      </c>
      <c r="I34" s="115">
        <v>-429</v>
      </c>
      <c r="J34" s="116">
        <v>-2.883839741866093</v>
      </c>
    </row>
    <row r="35" spans="1:10" s="110" customFormat="1" ht="13.5" customHeight="1" x14ac:dyDescent="0.2">
      <c r="A35" s="118"/>
      <c r="B35" s="119" t="s">
        <v>117</v>
      </c>
      <c r="C35" s="113">
        <v>2.1525756447573277</v>
      </c>
      <c r="D35" s="115">
        <v>318</v>
      </c>
      <c r="E35" s="114">
        <v>317</v>
      </c>
      <c r="F35" s="114">
        <v>316</v>
      </c>
      <c r="G35" s="114">
        <v>316</v>
      </c>
      <c r="H35" s="140">
        <v>293</v>
      </c>
      <c r="I35" s="115">
        <v>25</v>
      </c>
      <c r="J35" s="116">
        <v>8.5324232081911262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10309</v>
      </c>
      <c r="E37" s="114">
        <v>10559</v>
      </c>
      <c r="F37" s="114">
        <v>10660</v>
      </c>
      <c r="G37" s="114">
        <v>10872</v>
      </c>
      <c r="H37" s="140">
        <v>10788</v>
      </c>
      <c r="I37" s="115">
        <v>-479</v>
      </c>
      <c r="J37" s="116">
        <v>-4.4401186503522432</v>
      </c>
    </row>
    <row r="38" spans="1:10" s="110" customFormat="1" ht="13.5" customHeight="1" x14ac:dyDescent="0.2">
      <c r="A38" s="118" t="s">
        <v>105</v>
      </c>
      <c r="B38" s="119" t="s">
        <v>106</v>
      </c>
      <c r="C38" s="113">
        <v>45.145018915510718</v>
      </c>
      <c r="D38" s="115">
        <v>4654</v>
      </c>
      <c r="E38" s="114">
        <v>4667</v>
      </c>
      <c r="F38" s="114">
        <v>4701</v>
      </c>
      <c r="G38" s="114">
        <v>4796</v>
      </c>
      <c r="H38" s="140">
        <v>4763</v>
      </c>
      <c r="I38" s="115">
        <v>-109</v>
      </c>
      <c r="J38" s="116">
        <v>-2.2884736510602561</v>
      </c>
    </row>
    <row r="39" spans="1:10" s="110" customFormat="1" ht="13.5" customHeight="1" x14ac:dyDescent="0.2">
      <c r="A39" s="120"/>
      <c r="B39" s="119" t="s">
        <v>107</v>
      </c>
      <c r="C39" s="113">
        <v>54.854981084489282</v>
      </c>
      <c r="D39" s="115">
        <v>5655</v>
      </c>
      <c r="E39" s="114">
        <v>5892</v>
      </c>
      <c r="F39" s="114">
        <v>5959</v>
      </c>
      <c r="G39" s="114">
        <v>6076</v>
      </c>
      <c r="H39" s="140">
        <v>6025</v>
      </c>
      <c r="I39" s="115">
        <v>-370</v>
      </c>
      <c r="J39" s="116">
        <v>-6.1410788381742742</v>
      </c>
    </row>
    <row r="40" spans="1:10" s="110" customFormat="1" ht="13.5" customHeight="1" x14ac:dyDescent="0.2">
      <c r="A40" s="118" t="s">
        <v>105</v>
      </c>
      <c r="B40" s="121" t="s">
        <v>108</v>
      </c>
      <c r="C40" s="113">
        <v>11.708216121835289</v>
      </c>
      <c r="D40" s="115">
        <v>1207</v>
      </c>
      <c r="E40" s="114">
        <v>1212</v>
      </c>
      <c r="F40" s="114">
        <v>1223</v>
      </c>
      <c r="G40" s="114">
        <v>1319</v>
      </c>
      <c r="H40" s="140">
        <v>1146</v>
      </c>
      <c r="I40" s="115">
        <v>61</v>
      </c>
      <c r="J40" s="116">
        <v>5.3228621291448519</v>
      </c>
    </row>
    <row r="41" spans="1:10" s="110" customFormat="1" ht="13.5" customHeight="1" x14ac:dyDescent="0.2">
      <c r="A41" s="118"/>
      <c r="B41" s="121" t="s">
        <v>109</v>
      </c>
      <c r="C41" s="113">
        <v>21.660684838490639</v>
      </c>
      <c r="D41" s="115">
        <v>2233</v>
      </c>
      <c r="E41" s="114">
        <v>2312</v>
      </c>
      <c r="F41" s="114">
        <v>2350</v>
      </c>
      <c r="G41" s="114">
        <v>2484</v>
      </c>
      <c r="H41" s="140">
        <v>2627</v>
      </c>
      <c r="I41" s="115">
        <v>-394</v>
      </c>
      <c r="J41" s="116">
        <v>-14.998096688237533</v>
      </c>
    </row>
    <row r="42" spans="1:10" s="110" customFormat="1" ht="13.5" customHeight="1" x14ac:dyDescent="0.2">
      <c r="A42" s="118"/>
      <c r="B42" s="121" t="s">
        <v>110</v>
      </c>
      <c r="C42" s="113">
        <v>26.636919196818315</v>
      </c>
      <c r="D42" s="115">
        <v>2746</v>
      </c>
      <c r="E42" s="114">
        <v>2806</v>
      </c>
      <c r="F42" s="114">
        <v>2865</v>
      </c>
      <c r="G42" s="114">
        <v>2942</v>
      </c>
      <c r="H42" s="140">
        <v>3016</v>
      </c>
      <c r="I42" s="115">
        <v>-270</v>
      </c>
      <c r="J42" s="116">
        <v>-8.9522546419098141</v>
      </c>
    </row>
    <row r="43" spans="1:10" s="110" customFormat="1" ht="13.5" customHeight="1" x14ac:dyDescent="0.2">
      <c r="A43" s="120"/>
      <c r="B43" s="121" t="s">
        <v>111</v>
      </c>
      <c r="C43" s="113">
        <v>39.994179842855758</v>
      </c>
      <c r="D43" s="115">
        <v>4123</v>
      </c>
      <c r="E43" s="114">
        <v>4229</v>
      </c>
      <c r="F43" s="114">
        <v>4222</v>
      </c>
      <c r="G43" s="114">
        <v>4127</v>
      </c>
      <c r="H43" s="140">
        <v>3999</v>
      </c>
      <c r="I43" s="115">
        <v>124</v>
      </c>
      <c r="J43" s="116">
        <v>3.1007751937984498</v>
      </c>
    </row>
    <row r="44" spans="1:10" s="110" customFormat="1" ht="13.5" customHeight="1" x14ac:dyDescent="0.2">
      <c r="A44" s="120"/>
      <c r="B44" s="121" t="s">
        <v>112</v>
      </c>
      <c r="C44" s="113">
        <v>4.4039189058104569</v>
      </c>
      <c r="D44" s="115">
        <v>454</v>
      </c>
      <c r="E44" s="114">
        <v>481</v>
      </c>
      <c r="F44" s="114">
        <v>511</v>
      </c>
      <c r="G44" s="114">
        <v>448</v>
      </c>
      <c r="H44" s="140">
        <v>440</v>
      </c>
      <c r="I44" s="115">
        <v>14</v>
      </c>
      <c r="J44" s="116">
        <v>3.1818181818181817</v>
      </c>
    </row>
    <row r="45" spans="1:10" s="110" customFormat="1" ht="13.5" customHeight="1" x14ac:dyDescent="0.2">
      <c r="A45" s="118" t="s">
        <v>113</v>
      </c>
      <c r="B45" s="122" t="s">
        <v>116</v>
      </c>
      <c r="C45" s="113">
        <v>97.604035308953343</v>
      </c>
      <c r="D45" s="115">
        <v>10062</v>
      </c>
      <c r="E45" s="114">
        <v>10318</v>
      </c>
      <c r="F45" s="114">
        <v>10422</v>
      </c>
      <c r="G45" s="114">
        <v>10633</v>
      </c>
      <c r="H45" s="140">
        <v>10564</v>
      </c>
      <c r="I45" s="115">
        <v>-502</v>
      </c>
      <c r="J45" s="116">
        <v>-4.7519878833775087</v>
      </c>
    </row>
    <row r="46" spans="1:10" s="110" customFormat="1" ht="13.5" customHeight="1" x14ac:dyDescent="0.2">
      <c r="A46" s="118"/>
      <c r="B46" s="119" t="s">
        <v>117</v>
      </c>
      <c r="C46" s="113">
        <v>2.3183625957900862</v>
      </c>
      <c r="D46" s="115">
        <v>239</v>
      </c>
      <c r="E46" s="114">
        <v>234</v>
      </c>
      <c r="F46" s="114">
        <v>231</v>
      </c>
      <c r="G46" s="114">
        <v>232</v>
      </c>
      <c r="H46" s="140">
        <v>217</v>
      </c>
      <c r="I46" s="115">
        <v>22</v>
      </c>
      <c r="J46" s="116">
        <v>10.138248847926267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4464</v>
      </c>
      <c r="E48" s="114">
        <v>4663</v>
      </c>
      <c r="F48" s="114">
        <v>4642</v>
      </c>
      <c r="G48" s="114">
        <v>4542</v>
      </c>
      <c r="H48" s="140">
        <v>4388</v>
      </c>
      <c r="I48" s="115">
        <v>76</v>
      </c>
      <c r="J48" s="116">
        <v>1.731996353691887</v>
      </c>
    </row>
    <row r="49" spans="1:12" s="110" customFormat="1" ht="13.5" customHeight="1" x14ac:dyDescent="0.2">
      <c r="A49" s="118" t="s">
        <v>105</v>
      </c>
      <c r="B49" s="119" t="s">
        <v>106</v>
      </c>
      <c r="C49" s="113">
        <v>39.605734767025091</v>
      </c>
      <c r="D49" s="115">
        <v>1768</v>
      </c>
      <c r="E49" s="114">
        <v>1817</v>
      </c>
      <c r="F49" s="114">
        <v>1796</v>
      </c>
      <c r="G49" s="114">
        <v>1724</v>
      </c>
      <c r="H49" s="140">
        <v>1681</v>
      </c>
      <c r="I49" s="115">
        <v>87</v>
      </c>
      <c r="J49" s="116">
        <v>5.1754907792980367</v>
      </c>
    </row>
    <row r="50" spans="1:12" s="110" customFormat="1" ht="13.5" customHeight="1" x14ac:dyDescent="0.2">
      <c r="A50" s="120"/>
      <c r="B50" s="119" t="s">
        <v>107</v>
      </c>
      <c r="C50" s="113">
        <v>60.394265232974909</v>
      </c>
      <c r="D50" s="115">
        <v>2696</v>
      </c>
      <c r="E50" s="114">
        <v>2846</v>
      </c>
      <c r="F50" s="114">
        <v>2846</v>
      </c>
      <c r="G50" s="114">
        <v>2818</v>
      </c>
      <c r="H50" s="140">
        <v>2707</v>
      </c>
      <c r="I50" s="115">
        <v>-11</v>
      </c>
      <c r="J50" s="116">
        <v>-0.40635389730328775</v>
      </c>
    </row>
    <row r="51" spans="1:12" s="110" customFormat="1" ht="13.5" customHeight="1" x14ac:dyDescent="0.2">
      <c r="A51" s="118" t="s">
        <v>105</v>
      </c>
      <c r="B51" s="121" t="s">
        <v>108</v>
      </c>
      <c r="C51" s="113">
        <v>8.9157706093189972</v>
      </c>
      <c r="D51" s="115">
        <v>398</v>
      </c>
      <c r="E51" s="114">
        <v>430</v>
      </c>
      <c r="F51" s="114">
        <v>419</v>
      </c>
      <c r="G51" s="114">
        <v>373</v>
      </c>
      <c r="H51" s="140">
        <v>357</v>
      </c>
      <c r="I51" s="115">
        <v>41</v>
      </c>
      <c r="J51" s="116">
        <v>11.484593837535014</v>
      </c>
    </row>
    <row r="52" spans="1:12" s="110" customFormat="1" ht="13.5" customHeight="1" x14ac:dyDescent="0.2">
      <c r="A52" s="118"/>
      <c r="B52" s="121" t="s">
        <v>109</v>
      </c>
      <c r="C52" s="113">
        <v>68.637992831541212</v>
      </c>
      <c r="D52" s="115">
        <v>3064</v>
      </c>
      <c r="E52" s="114">
        <v>3188</v>
      </c>
      <c r="F52" s="114">
        <v>3191</v>
      </c>
      <c r="G52" s="114">
        <v>3172</v>
      </c>
      <c r="H52" s="140">
        <v>3055</v>
      </c>
      <c r="I52" s="115">
        <v>9</v>
      </c>
      <c r="J52" s="116">
        <v>0.29459901800327332</v>
      </c>
    </row>
    <row r="53" spans="1:12" s="110" customFormat="1" ht="13.5" customHeight="1" x14ac:dyDescent="0.2">
      <c r="A53" s="118"/>
      <c r="B53" s="121" t="s">
        <v>110</v>
      </c>
      <c r="C53" s="113">
        <v>21.236559139784948</v>
      </c>
      <c r="D53" s="115">
        <v>948</v>
      </c>
      <c r="E53" s="114">
        <v>981</v>
      </c>
      <c r="F53" s="114">
        <v>974</v>
      </c>
      <c r="G53" s="114">
        <v>942</v>
      </c>
      <c r="H53" s="140">
        <v>923</v>
      </c>
      <c r="I53" s="115">
        <v>25</v>
      </c>
      <c r="J53" s="116">
        <v>2.7085590465872156</v>
      </c>
    </row>
    <row r="54" spans="1:12" s="110" customFormat="1" ht="13.5" customHeight="1" x14ac:dyDescent="0.2">
      <c r="A54" s="120"/>
      <c r="B54" s="121" t="s">
        <v>111</v>
      </c>
      <c r="C54" s="113">
        <v>1.2096774193548387</v>
      </c>
      <c r="D54" s="115">
        <v>54</v>
      </c>
      <c r="E54" s="114">
        <v>64</v>
      </c>
      <c r="F54" s="114">
        <v>58</v>
      </c>
      <c r="G54" s="114">
        <v>55</v>
      </c>
      <c r="H54" s="140">
        <v>53</v>
      </c>
      <c r="I54" s="115">
        <v>1</v>
      </c>
      <c r="J54" s="116">
        <v>1.8867924528301887</v>
      </c>
    </row>
    <row r="55" spans="1:12" s="110" customFormat="1" ht="13.5" customHeight="1" x14ac:dyDescent="0.2">
      <c r="A55" s="120"/>
      <c r="B55" s="121" t="s">
        <v>112</v>
      </c>
      <c r="C55" s="113">
        <v>0.26881720430107525</v>
      </c>
      <c r="D55" s="115">
        <v>12</v>
      </c>
      <c r="E55" s="114">
        <v>11</v>
      </c>
      <c r="F55" s="114">
        <v>9</v>
      </c>
      <c r="G55" s="114">
        <v>10</v>
      </c>
      <c r="H55" s="140">
        <v>11</v>
      </c>
      <c r="I55" s="115">
        <v>1</v>
      </c>
      <c r="J55" s="116">
        <v>9.0909090909090917</v>
      </c>
    </row>
    <row r="56" spans="1:12" s="110" customFormat="1" ht="13.5" customHeight="1" x14ac:dyDescent="0.2">
      <c r="A56" s="118" t="s">
        <v>113</v>
      </c>
      <c r="B56" s="122" t="s">
        <v>116</v>
      </c>
      <c r="C56" s="113">
        <v>98.230286738351253</v>
      </c>
      <c r="D56" s="115">
        <v>4385</v>
      </c>
      <c r="E56" s="114">
        <v>4580</v>
      </c>
      <c r="F56" s="114">
        <v>4557</v>
      </c>
      <c r="G56" s="114">
        <v>4458</v>
      </c>
      <c r="H56" s="140">
        <v>4312</v>
      </c>
      <c r="I56" s="115">
        <v>73</v>
      </c>
      <c r="J56" s="116">
        <v>1.6929499072356216</v>
      </c>
    </row>
    <row r="57" spans="1:12" s="110" customFormat="1" ht="13.5" customHeight="1" x14ac:dyDescent="0.2">
      <c r="A57" s="142"/>
      <c r="B57" s="124" t="s">
        <v>117</v>
      </c>
      <c r="C57" s="125">
        <v>1.7697132616487454</v>
      </c>
      <c r="D57" s="143">
        <v>79</v>
      </c>
      <c r="E57" s="144">
        <v>83</v>
      </c>
      <c r="F57" s="144">
        <v>85</v>
      </c>
      <c r="G57" s="144">
        <v>84</v>
      </c>
      <c r="H57" s="145">
        <v>76</v>
      </c>
      <c r="I57" s="143">
        <v>3</v>
      </c>
      <c r="J57" s="146">
        <v>3.9473684210526314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114171</v>
      </c>
      <c r="E12" s="236">
        <v>114810</v>
      </c>
      <c r="F12" s="114">
        <v>115699</v>
      </c>
      <c r="G12" s="114">
        <v>113660</v>
      </c>
      <c r="H12" s="140">
        <v>113066</v>
      </c>
      <c r="I12" s="115">
        <v>1105</v>
      </c>
      <c r="J12" s="116">
        <v>0.97730529071515748</v>
      </c>
    </row>
    <row r="13" spans="1:15" s="110" customFormat="1" ht="12" customHeight="1" x14ac:dyDescent="0.2">
      <c r="A13" s="118" t="s">
        <v>105</v>
      </c>
      <c r="B13" s="119" t="s">
        <v>106</v>
      </c>
      <c r="C13" s="113">
        <v>52.07977507423076</v>
      </c>
      <c r="D13" s="115">
        <v>59460</v>
      </c>
      <c r="E13" s="114">
        <v>59716</v>
      </c>
      <c r="F13" s="114">
        <v>60327</v>
      </c>
      <c r="G13" s="114">
        <v>59188</v>
      </c>
      <c r="H13" s="140">
        <v>58629</v>
      </c>
      <c r="I13" s="115">
        <v>831</v>
      </c>
      <c r="J13" s="116">
        <v>1.41738729980044</v>
      </c>
    </row>
    <row r="14" spans="1:15" s="110" customFormat="1" ht="12" customHeight="1" x14ac:dyDescent="0.2">
      <c r="A14" s="118"/>
      <c r="B14" s="119" t="s">
        <v>107</v>
      </c>
      <c r="C14" s="113">
        <v>47.92022492576924</v>
      </c>
      <c r="D14" s="115">
        <v>54711</v>
      </c>
      <c r="E14" s="114">
        <v>55094</v>
      </c>
      <c r="F14" s="114">
        <v>55372</v>
      </c>
      <c r="G14" s="114">
        <v>54472</v>
      </c>
      <c r="H14" s="140">
        <v>54437</v>
      </c>
      <c r="I14" s="115">
        <v>274</v>
      </c>
      <c r="J14" s="116">
        <v>0.50333412936054522</v>
      </c>
    </row>
    <row r="15" spans="1:15" s="110" customFormat="1" ht="12" customHeight="1" x14ac:dyDescent="0.2">
      <c r="A15" s="118" t="s">
        <v>105</v>
      </c>
      <c r="B15" s="121" t="s">
        <v>108</v>
      </c>
      <c r="C15" s="113">
        <v>7.6691979574497902</v>
      </c>
      <c r="D15" s="115">
        <v>8756</v>
      </c>
      <c r="E15" s="114">
        <v>8984</v>
      </c>
      <c r="F15" s="114">
        <v>9190</v>
      </c>
      <c r="G15" s="114">
        <v>8033</v>
      </c>
      <c r="H15" s="140">
        <v>8107</v>
      </c>
      <c r="I15" s="115">
        <v>649</v>
      </c>
      <c r="J15" s="116">
        <v>8.0054274084124835</v>
      </c>
    </row>
    <row r="16" spans="1:15" s="110" customFormat="1" ht="12" customHeight="1" x14ac:dyDescent="0.2">
      <c r="A16" s="118"/>
      <c r="B16" s="121" t="s">
        <v>109</v>
      </c>
      <c r="C16" s="113">
        <v>66.746371670564329</v>
      </c>
      <c r="D16" s="115">
        <v>76205</v>
      </c>
      <c r="E16" s="114">
        <v>76633</v>
      </c>
      <c r="F16" s="114">
        <v>77499</v>
      </c>
      <c r="G16" s="114">
        <v>77093</v>
      </c>
      <c r="H16" s="140">
        <v>77004</v>
      </c>
      <c r="I16" s="115">
        <v>-799</v>
      </c>
      <c r="J16" s="116">
        <v>-1.0376084359254065</v>
      </c>
    </row>
    <row r="17" spans="1:10" s="110" customFormat="1" ht="12" customHeight="1" x14ac:dyDescent="0.2">
      <c r="A17" s="118"/>
      <c r="B17" s="121" t="s">
        <v>110</v>
      </c>
      <c r="C17" s="113">
        <v>24.726944670713227</v>
      </c>
      <c r="D17" s="115">
        <v>28231</v>
      </c>
      <c r="E17" s="114">
        <v>28196</v>
      </c>
      <c r="F17" s="114">
        <v>28041</v>
      </c>
      <c r="G17" s="114">
        <v>27623</v>
      </c>
      <c r="H17" s="140">
        <v>27094</v>
      </c>
      <c r="I17" s="115">
        <v>1137</v>
      </c>
      <c r="J17" s="116">
        <v>4.1965010703476784</v>
      </c>
    </row>
    <row r="18" spans="1:10" s="110" customFormat="1" ht="12" customHeight="1" x14ac:dyDescent="0.2">
      <c r="A18" s="120"/>
      <c r="B18" s="121" t="s">
        <v>111</v>
      </c>
      <c r="C18" s="113">
        <v>0.85748570127265245</v>
      </c>
      <c r="D18" s="115">
        <v>979</v>
      </c>
      <c r="E18" s="114">
        <v>997</v>
      </c>
      <c r="F18" s="114">
        <v>969</v>
      </c>
      <c r="G18" s="114">
        <v>911</v>
      </c>
      <c r="H18" s="140">
        <v>861</v>
      </c>
      <c r="I18" s="115">
        <v>118</v>
      </c>
      <c r="J18" s="116">
        <v>13.70499419279907</v>
      </c>
    </row>
    <row r="19" spans="1:10" s="110" customFormat="1" ht="12" customHeight="1" x14ac:dyDescent="0.2">
      <c r="A19" s="120"/>
      <c r="B19" s="121" t="s">
        <v>112</v>
      </c>
      <c r="C19" s="113">
        <v>0.28553660736964731</v>
      </c>
      <c r="D19" s="115">
        <v>326</v>
      </c>
      <c r="E19" s="114">
        <v>321</v>
      </c>
      <c r="F19" s="114">
        <v>321</v>
      </c>
      <c r="G19" s="114">
        <v>275</v>
      </c>
      <c r="H19" s="140">
        <v>251</v>
      </c>
      <c r="I19" s="115">
        <v>75</v>
      </c>
      <c r="J19" s="116">
        <v>29.880478087649401</v>
      </c>
    </row>
    <row r="20" spans="1:10" s="110" customFormat="1" ht="12" customHeight="1" x14ac:dyDescent="0.2">
      <c r="A20" s="118" t="s">
        <v>113</v>
      </c>
      <c r="B20" s="119" t="s">
        <v>181</v>
      </c>
      <c r="C20" s="113">
        <v>68.380762190048259</v>
      </c>
      <c r="D20" s="115">
        <v>78071</v>
      </c>
      <c r="E20" s="114">
        <v>78848</v>
      </c>
      <c r="F20" s="114">
        <v>79750</v>
      </c>
      <c r="G20" s="114">
        <v>78587</v>
      </c>
      <c r="H20" s="140">
        <v>78395</v>
      </c>
      <c r="I20" s="115">
        <v>-324</v>
      </c>
      <c r="J20" s="116">
        <v>-0.41329166400918427</v>
      </c>
    </row>
    <row r="21" spans="1:10" s="110" customFormat="1" ht="12" customHeight="1" x14ac:dyDescent="0.2">
      <c r="A21" s="118"/>
      <c r="B21" s="119" t="s">
        <v>182</v>
      </c>
      <c r="C21" s="113">
        <v>31.619237809951738</v>
      </c>
      <c r="D21" s="115">
        <v>36100</v>
      </c>
      <c r="E21" s="114">
        <v>35962</v>
      </c>
      <c r="F21" s="114">
        <v>35949</v>
      </c>
      <c r="G21" s="114">
        <v>35073</v>
      </c>
      <c r="H21" s="140">
        <v>34671</v>
      </c>
      <c r="I21" s="115">
        <v>1429</v>
      </c>
      <c r="J21" s="116">
        <v>4.1216001845923103</v>
      </c>
    </row>
    <row r="22" spans="1:10" s="110" customFormat="1" ht="12" customHeight="1" x14ac:dyDescent="0.2">
      <c r="A22" s="118" t="s">
        <v>113</v>
      </c>
      <c r="B22" s="119" t="s">
        <v>116</v>
      </c>
      <c r="C22" s="113">
        <v>94.438167310437848</v>
      </c>
      <c r="D22" s="115">
        <v>107821</v>
      </c>
      <c r="E22" s="114">
        <v>108509</v>
      </c>
      <c r="F22" s="114">
        <v>109276</v>
      </c>
      <c r="G22" s="114">
        <v>107748</v>
      </c>
      <c r="H22" s="140">
        <v>107497</v>
      </c>
      <c r="I22" s="115">
        <v>324</v>
      </c>
      <c r="J22" s="116">
        <v>0.30140376010493314</v>
      </c>
    </row>
    <row r="23" spans="1:10" s="110" customFormat="1" ht="12" customHeight="1" x14ac:dyDescent="0.2">
      <c r="A23" s="118"/>
      <c r="B23" s="119" t="s">
        <v>117</v>
      </c>
      <c r="C23" s="113">
        <v>5.5592050520710163</v>
      </c>
      <c r="D23" s="115">
        <v>6347</v>
      </c>
      <c r="E23" s="114">
        <v>6297</v>
      </c>
      <c r="F23" s="114">
        <v>6420</v>
      </c>
      <c r="G23" s="114">
        <v>5909</v>
      </c>
      <c r="H23" s="140">
        <v>5567</v>
      </c>
      <c r="I23" s="115">
        <v>780</v>
      </c>
      <c r="J23" s="116">
        <v>14.011137057661218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120278</v>
      </c>
      <c r="E64" s="236">
        <v>121065</v>
      </c>
      <c r="F64" s="236">
        <v>121948</v>
      </c>
      <c r="G64" s="236">
        <v>120193</v>
      </c>
      <c r="H64" s="140">
        <v>119903</v>
      </c>
      <c r="I64" s="115">
        <v>375</v>
      </c>
      <c r="J64" s="116">
        <v>0.31275280852022053</v>
      </c>
    </row>
    <row r="65" spans="1:12" s="110" customFormat="1" ht="12" customHeight="1" x14ac:dyDescent="0.2">
      <c r="A65" s="118" t="s">
        <v>105</v>
      </c>
      <c r="B65" s="119" t="s">
        <v>106</v>
      </c>
      <c r="C65" s="113">
        <v>52.008679891584499</v>
      </c>
      <c r="D65" s="235">
        <v>62555</v>
      </c>
      <c r="E65" s="236">
        <v>62825</v>
      </c>
      <c r="F65" s="236">
        <v>63479</v>
      </c>
      <c r="G65" s="236">
        <v>62478</v>
      </c>
      <c r="H65" s="140">
        <v>62191</v>
      </c>
      <c r="I65" s="115">
        <v>364</v>
      </c>
      <c r="J65" s="116">
        <v>0.58529369201331383</v>
      </c>
    </row>
    <row r="66" spans="1:12" s="110" customFormat="1" ht="12" customHeight="1" x14ac:dyDescent="0.2">
      <c r="A66" s="118"/>
      <c r="B66" s="119" t="s">
        <v>107</v>
      </c>
      <c r="C66" s="113">
        <v>47.991320108415501</v>
      </c>
      <c r="D66" s="235">
        <v>57723</v>
      </c>
      <c r="E66" s="236">
        <v>58240</v>
      </c>
      <c r="F66" s="236">
        <v>58469</v>
      </c>
      <c r="G66" s="236">
        <v>57715</v>
      </c>
      <c r="H66" s="140">
        <v>57712</v>
      </c>
      <c r="I66" s="115">
        <v>11</v>
      </c>
      <c r="J66" s="116">
        <v>1.9060160798447464E-2</v>
      </c>
    </row>
    <row r="67" spans="1:12" s="110" customFormat="1" ht="12" customHeight="1" x14ac:dyDescent="0.2">
      <c r="A67" s="118" t="s">
        <v>105</v>
      </c>
      <c r="B67" s="121" t="s">
        <v>108</v>
      </c>
      <c r="C67" s="113">
        <v>7.4394319825737041</v>
      </c>
      <c r="D67" s="235">
        <v>8948</v>
      </c>
      <c r="E67" s="236">
        <v>9199</v>
      </c>
      <c r="F67" s="236">
        <v>9407</v>
      </c>
      <c r="G67" s="236">
        <v>8207</v>
      </c>
      <c r="H67" s="140">
        <v>8414</v>
      </c>
      <c r="I67" s="115">
        <v>534</v>
      </c>
      <c r="J67" s="116">
        <v>6.3465652483955308</v>
      </c>
    </row>
    <row r="68" spans="1:12" s="110" customFormat="1" ht="12" customHeight="1" x14ac:dyDescent="0.2">
      <c r="A68" s="118"/>
      <c r="B68" s="121" t="s">
        <v>109</v>
      </c>
      <c r="C68" s="113">
        <v>65.568931974259627</v>
      </c>
      <c r="D68" s="235">
        <v>78865</v>
      </c>
      <c r="E68" s="236">
        <v>79376</v>
      </c>
      <c r="F68" s="236">
        <v>80250</v>
      </c>
      <c r="G68" s="236">
        <v>80202</v>
      </c>
      <c r="H68" s="140">
        <v>80266</v>
      </c>
      <c r="I68" s="115">
        <v>-1401</v>
      </c>
      <c r="J68" s="116">
        <v>-1.7454463907507538</v>
      </c>
    </row>
    <row r="69" spans="1:12" s="110" customFormat="1" ht="12" customHeight="1" x14ac:dyDescent="0.2">
      <c r="A69" s="118"/>
      <c r="B69" s="121" t="s">
        <v>110</v>
      </c>
      <c r="C69" s="113">
        <v>26.128635328156438</v>
      </c>
      <c r="D69" s="235">
        <v>31427</v>
      </c>
      <c r="E69" s="236">
        <v>31416</v>
      </c>
      <c r="F69" s="236">
        <v>31273</v>
      </c>
      <c r="G69" s="236">
        <v>30821</v>
      </c>
      <c r="H69" s="140">
        <v>30316</v>
      </c>
      <c r="I69" s="115">
        <v>1111</v>
      </c>
      <c r="J69" s="116">
        <v>3.6647314949201744</v>
      </c>
    </row>
    <row r="70" spans="1:12" s="110" customFormat="1" ht="12" customHeight="1" x14ac:dyDescent="0.2">
      <c r="A70" s="120"/>
      <c r="B70" s="121" t="s">
        <v>111</v>
      </c>
      <c r="C70" s="113">
        <v>0.86300071501022635</v>
      </c>
      <c r="D70" s="235">
        <v>1038</v>
      </c>
      <c r="E70" s="236">
        <v>1074</v>
      </c>
      <c r="F70" s="236">
        <v>1018</v>
      </c>
      <c r="G70" s="236">
        <v>963</v>
      </c>
      <c r="H70" s="140">
        <v>907</v>
      </c>
      <c r="I70" s="115">
        <v>131</v>
      </c>
      <c r="J70" s="116">
        <v>14.44321940463065</v>
      </c>
    </row>
    <row r="71" spans="1:12" s="110" customFormat="1" ht="12" customHeight="1" x14ac:dyDescent="0.2">
      <c r="A71" s="120"/>
      <c r="B71" s="121" t="s">
        <v>112</v>
      </c>
      <c r="C71" s="113">
        <v>0.30762067876087063</v>
      </c>
      <c r="D71" s="235">
        <v>370</v>
      </c>
      <c r="E71" s="236">
        <v>367</v>
      </c>
      <c r="F71" s="236">
        <v>359</v>
      </c>
      <c r="G71" s="236">
        <v>305</v>
      </c>
      <c r="H71" s="140">
        <v>276</v>
      </c>
      <c r="I71" s="115">
        <v>94</v>
      </c>
      <c r="J71" s="116">
        <v>34.05797101449275</v>
      </c>
    </row>
    <row r="72" spans="1:12" s="110" customFormat="1" ht="12" customHeight="1" x14ac:dyDescent="0.2">
      <c r="A72" s="118" t="s">
        <v>113</v>
      </c>
      <c r="B72" s="119" t="s">
        <v>181</v>
      </c>
      <c r="C72" s="113">
        <v>69.261211526629978</v>
      </c>
      <c r="D72" s="235">
        <v>83306</v>
      </c>
      <c r="E72" s="236">
        <v>84170</v>
      </c>
      <c r="F72" s="236">
        <v>85044</v>
      </c>
      <c r="G72" s="236">
        <v>84189</v>
      </c>
      <c r="H72" s="140">
        <v>84373</v>
      </c>
      <c r="I72" s="115">
        <v>-1067</v>
      </c>
      <c r="J72" s="116">
        <v>-1.2646225688312611</v>
      </c>
    </row>
    <row r="73" spans="1:12" s="110" customFormat="1" ht="12" customHeight="1" x14ac:dyDescent="0.2">
      <c r="A73" s="118"/>
      <c r="B73" s="119" t="s">
        <v>182</v>
      </c>
      <c r="C73" s="113">
        <v>30.738788473370025</v>
      </c>
      <c r="D73" s="115">
        <v>36972</v>
      </c>
      <c r="E73" s="114">
        <v>36895</v>
      </c>
      <c r="F73" s="114">
        <v>36904</v>
      </c>
      <c r="G73" s="114">
        <v>36004</v>
      </c>
      <c r="H73" s="140">
        <v>35530</v>
      </c>
      <c r="I73" s="115">
        <v>1442</v>
      </c>
      <c r="J73" s="116">
        <v>4.0585420771179281</v>
      </c>
    </row>
    <row r="74" spans="1:12" s="110" customFormat="1" ht="12" customHeight="1" x14ac:dyDescent="0.2">
      <c r="A74" s="118" t="s">
        <v>113</v>
      </c>
      <c r="B74" s="119" t="s">
        <v>116</v>
      </c>
      <c r="C74" s="113">
        <v>97.878248723789881</v>
      </c>
      <c r="D74" s="115">
        <v>117726</v>
      </c>
      <c r="E74" s="114">
        <v>118633</v>
      </c>
      <c r="F74" s="114">
        <v>119561</v>
      </c>
      <c r="G74" s="114">
        <v>117977</v>
      </c>
      <c r="H74" s="140">
        <v>117771</v>
      </c>
      <c r="I74" s="115">
        <v>-45</v>
      </c>
      <c r="J74" s="116">
        <v>-3.8209746032554705E-2</v>
      </c>
    </row>
    <row r="75" spans="1:12" s="110" customFormat="1" ht="12" customHeight="1" x14ac:dyDescent="0.2">
      <c r="A75" s="142"/>
      <c r="B75" s="124" t="s">
        <v>117</v>
      </c>
      <c r="C75" s="125">
        <v>2.1167628327707479</v>
      </c>
      <c r="D75" s="143">
        <v>2546</v>
      </c>
      <c r="E75" s="144">
        <v>2428</v>
      </c>
      <c r="F75" s="144">
        <v>2382</v>
      </c>
      <c r="G75" s="144">
        <v>2211</v>
      </c>
      <c r="H75" s="145">
        <v>2128</v>
      </c>
      <c r="I75" s="143">
        <v>418</v>
      </c>
      <c r="J75" s="146">
        <v>19.642857142857142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114171</v>
      </c>
      <c r="G11" s="114">
        <v>114810</v>
      </c>
      <c r="H11" s="114">
        <v>115699</v>
      </c>
      <c r="I11" s="114">
        <v>113660</v>
      </c>
      <c r="J11" s="140">
        <v>113066</v>
      </c>
      <c r="K11" s="114">
        <v>1105</v>
      </c>
      <c r="L11" s="116">
        <v>0.97730529071515748</v>
      </c>
    </row>
    <row r="12" spans="1:17" s="110" customFormat="1" ht="24.95" customHeight="1" x14ac:dyDescent="0.2">
      <c r="A12" s="604" t="s">
        <v>185</v>
      </c>
      <c r="B12" s="605"/>
      <c r="C12" s="605"/>
      <c r="D12" s="606"/>
      <c r="E12" s="113">
        <v>52.07977507423076</v>
      </c>
      <c r="F12" s="115">
        <v>59460</v>
      </c>
      <c r="G12" s="114">
        <v>59716</v>
      </c>
      <c r="H12" s="114">
        <v>60327</v>
      </c>
      <c r="I12" s="114">
        <v>59188</v>
      </c>
      <c r="J12" s="140">
        <v>58629</v>
      </c>
      <c r="K12" s="114">
        <v>831</v>
      </c>
      <c r="L12" s="116">
        <v>1.41738729980044</v>
      </c>
    </row>
    <row r="13" spans="1:17" s="110" customFormat="1" ht="15" customHeight="1" x14ac:dyDescent="0.2">
      <c r="A13" s="120"/>
      <c r="B13" s="612" t="s">
        <v>107</v>
      </c>
      <c r="C13" s="612"/>
      <c r="E13" s="113">
        <v>47.92022492576924</v>
      </c>
      <c r="F13" s="115">
        <v>54711</v>
      </c>
      <c r="G13" s="114">
        <v>55094</v>
      </c>
      <c r="H13" s="114">
        <v>55372</v>
      </c>
      <c r="I13" s="114">
        <v>54472</v>
      </c>
      <c r="J13" s="140">
        <v>54437</v>
      </c>
      <c r="K13" s="114">
        <v>274</v>
      </c>
      <c r="L13" s="116">
        <v>0.50333412936054522</v>
      </c>
    </row>
    <row r="14" spans="1:17" s="110" customFormat="1" ht="24.95" customHeight="1" x14ac:dyDescent="0.2">
      <c r="A14" s="604" t="s">
        <v>186</v>
      </c>
      <c r="B14" s="605"/>
      <c r="C14" s="605"/>
      <c r="D14" s="606"/>
      <c r="E14" s="113">
        <v>7.6691979574497902</v>
      </c>
      <c r="F14" s="115">
        <v>8756</v>
      </c>
      <c r="G14" s="114">
        <v>8984</v>
      </c>
      <c r="H14" s="114">
        <v>9190</v>
      </c>
      <c r="I14" s="114">
        <v>8033</v>
      </c>
      <c r="J14" s="140">
        <v>8107</v>
      </c>
      <c r="K14" s="114">
        <v>649</v>
      </c>
      <c r="L14" s="116">
        <v>8.0054274084124835</v>
      </c>
    </row>
    <row r="15" spans="1:17" s="110" customFormat="1" ht="15" customHeight="1" x14ac:dyDescent="0.2">
      <c r="A15" s="120"/>
      <c r="B15" s="119"/>
      <c r="C15" s="258" t="s">
        <v>106</v>
      </c>
      <c r="E15" s="113">
        <v>61.957514846962084</v>
      </c>
      <c r="F15" s="115">
        <v>5425</v>
      </c>
      <c r="G15" s="114">
        <v>5572</v>
      </c>
      <c r="H15" s="114">
        <v>5707</v>
      </c>
      <c r="I15" s="114">
        <v>5001</v>
      </c>
      <c r="J15" s="140">
        <v>5026</v>
      </c>
      <c r="K15" s="114">
        <v>399</v>
      </c>
      <c r="L15" s="116">
        <v>7.9387186629526463</v>
      </c>
    </row>
    <row r="16" spans="1:17" s="110" customFormat="1" ht="15" customHeight="1" x14ac:dyDescent="0.2">
      <c r="A16" s="120"/>
      <c r="B16" s="119"/>
      <c r="C16" s="258" t="s">
        <v>107</v>
      </c>
      <c r="E16" s="113">
        <v>38.042485153037916</v>
      </c>
      <c r="F16" s="115">
        <v>3331</v>
      </c>
      <c r="G16" s="114">
        <v>3412</v>
      </c>
      <c r="H16" s="114">
        <v>3483</v>
      </c>
      <c r="I16" s="114">
        <v>3032</v>
      </c>
      <c r="J16" s="140">
        <v>3081</v>
      </c>
      <c r="K16" s="114">
        <v>250</v>
      </c>
      <c r="L16" s="116">
        <v>8.1142486205777349</v>
      </c>
    </row>
    <row r="17" spans="1:12" s="110" customFormat="1" ht="15" customHeight="1" x14ac:dyDescent="0.2">
      <c r="A17" s="120"/>
      <c r="B17" s="121" t="s">
        <v>109</v>
      </c>
      <c r="C17" s="258"/>
      <c r="E17" s="113">
        <v>66.746371670564329</v>
      </c>
      <c r="F17" s="115">
        <v>76205</v>
      </c>
      <c r="G17" s="114">
        <v>76633</v>
      </c>
      <c r="H17" s="114">
        <v>77499</v>
      </c>
      <c r="I17" s="114">
        <v>77093</v>
      </c>
      <c r="J17" s="140">
        <v>77004</v>
      </c>
      <c r="K17" s="114">
        <v>-799</v>
      </c>
      <c r="L17" s="116">
        <v>-1.0376084359254065</v>
      </c>
    </row>
    <row r="18" spans="1:12" s="110" customFormat="1" ht="15" customHeight="1" x14ac:dyDescent="0.2">
      <c r="A18" s="120"/>
      <c r="B18" s="119"/>
      <c r="C18" s="258" t="s">
        <v>106</v>
      </c>
      <c r="E18" s="113">
        <v>52.61203333114625</v>
      </c>
      <c r="F18" s="115">
        <v>40093</v>
      </c>
      <c r="G18" s="114">
        <v>40254</v>
      </c>
      <c r="H18" s="114">
        <v>40766</v>
      </c>
      <c r="I18" s="114">
        <v>40596</v>
      </c>
      <c r="J18" s="140">
        <v>40352</v>
      </c>
      <c r="K18" s="114">
        <v>-259</v>
      </c>
      <c r="L18" s="116">
        <v>-0.64185170499603494</v>
      </c>
    </row>
    <row r="19" spans="1:12" s="110" customFormat="1" ht="15" customHeight="1" x14ac:dyDescent="0.2">
      <c r="A19" s="120"/>
      <c r="B19" s="119"/>
      <c r="C19" s="258" t="s">
        <v>107</v>
      </c>
      <c r="E19" s="113">
        <v>47.38796666885375</v>
      </c>
      <c r="F19" s="115">
        <v>36112</v>
      </c>
      <c r="G19" s="114">
        <v>36379</v>
      </c>
      <c r="H19" s="114">
        <v>36733</v>
      </c>
      <c r="I19" s="114">
        <v>36497</v>
      </c>
      <c r="J19" s="140">
        <v>36652</v>
      </c>
      <c r="K19" s="114">
        <v>-540</v>
      </c>
      <c r="L19" s="116">
        <v>-1.4733165993670196</v>
      </c>
    </row>
    <row r="20" spans="1:12" s="110" customFormat="1" ht="15" customHeight="1" x14ac:dyDescent="0.2">
      <c r="A20" s="120"/>
      <c r="B20" s="121" t="s">
        <v>110</v>
      </c>
      <c r="C20" s="258"/>
      <c r="E20" s="113">
        <v>24.726944670713227</v>
      </c>
      <c r="F20" s="115">
        <v>28231</v>
      </c>
      <c r="G20" s="114">
        <v>28196</v>
      </c>
      <c r="H20" s="114">
        <v>28041</v>
      </c>
      <c r="I20" s="114">
        <v>27623</v>
      </c>
      <c r="J20" s="140">
        <v>27094</v>
      </c>
      <c r="K20" s="114">
        <v>1137</v>
      </c>
      <c r="L20" s="116">
        <v>4.1965010703476784</v>
      </c>
    </row>
    <row r="21" spans="1:12" s="110" customFormat="1" ht="15" customHeight="1" x14ac:dyDescent="0.2">
      <c r="A21" s="120"/>
      <c r="B21" s="119"/>
      <c r="C21" s="258" t="s">
        <v>106</v>
      </c>
      <c r="E21" s="113">
        <v>47.433672204314405</v>
      </c>
      <c r="F21" s="115">
        <v>13391</v>
      </c>
      <c r="G21" s="114">
        <v>13328</v>
      </c>
      <c r="H21" s="114">
        <v>13297</v>
      </c>
      <c r="I21" s="114">
        <v>13072</v>
      </c>
      <c r="J21" s="140">
        <v>12753</v>
      </c>
      <c r="K21" s="114">
        <v>638</v>
      </c>
      <c r="L21" s="116">
        <v>5.0027444522857367</v>
      </c>
    </row>
    <row r="22" spans="1:12" s="110" customFormat="1" ht="15" customHeight="1" x14ac:dyDescent="0.2">
      <c r="A22" s="120"/>
      <c r="B22" s="119"/>
      <c r="C22" s="258" t="s">
        <v>107</v>
      </c>
      <c r="E22" s="113">
        <v>52.566327795685595</v>
      </c>
      <c r="F22" s="115">
        <v>14840</v>
      </c>
      <c r="G22" s="114">
        <v>14868</v>
      </c>
      <c r="H22" s="114">
        <v>14744</v>
      </c>
      <c r="I22" s="114">
        <v>14551</v>
      </c>
      <c r="J22" s="140">
        <v>14341</v>
      </c>
      <c r="K22" s="114">
        <v>499</v>
      </c>
      <c r="L22" s="116">
        <v>3.4795342026357994</v>
      </c>
    </row>
    <row r="23" spans="1:12" s="110" customFormat="1" ht="15" customHeight="1" x14ac:dyDescent="0.2">
      <c r="A23" s="120"/>
      <c r="B23" s="121" t="s">
        <v>111</v>
      </c>
      <c r="C23" s="258"/>
      <c r="E23" s="113">
        <v>0.85748570127265245</v>
      </c>
      <c r="F23" s="115">
        <v>979</v>
      </c>
      <c r="G23" s="114">
        <v>997</v>
      </c>
      <c r="H23" s="114">
        <v>969</v>
      </c>
      <c r="I23" s="114">
        <v>911</v>
      </c>
      <c r="J23" s="140">
        <v>861</v>
      </c>
      <c r="K23" s="114">
        <v>118</v>
      </c>
      <c r="L23" s="116">
        <v>13.70499419279907</v>
      </c>
    </row>
    <row r="24" spans="1:12" s="110" customFormat="1" ht="15" customHeight="1" x14ac:dyDescent="0.2">
      <c r="A24" s="120"/>
      <c r="B24" s="119"/>
      <c r="C24" s="258" t="s">
        <v>106</v>
      </c>
      <c r="E24" s="113">
        <v>56.281920326864146</v>
      </c>
      <c r="F24" s="115">
        <v>551</v>
      </c>
      <c r="G24" s="114">
        <v>562</v>
      </c>
      <c r="H24" s="114">
        <v>557</v>
      </c>
      <c r="I24" s="114">
        <v>519</v>
      </c>
      <c r="J24" s="140">
        <v>498</v>
      </c>
      <c r="K24" s="114">
        <v>53</v>
      </c>
      <c r="L24" s="116">
        <v>10.642570281124499</v>
      </c>
    </row>
    <row r="25" spans="1:12" s="110" customFormat="1" ht="15" customHeight="1" x14ac:dyDescent="0.2">
      <c r="A25" s="120"/>
      <c r="B25" s="119"/>
      <c r="C25" s="258" t="s">
        <v>107</v>
      </c>
      <c r="E25" s="113">
        <v>43.718079673135854</v>
      </c>
      <c r="F25" s="115">
        <v>428</v>
      </c>
      <c r="G25" s="114">
        <v>435</v>
      </c>
      <c r="H25" s="114">
        <v>412</v>
      </c>
      <c r="I25" s="114">
        <v>392</v>
      </c>
      <c r="J25" s="140">
        <v>363</v>
      </c>
      <c r="K25" s="114">
        <v>65</v>
      </c>
      <c r="L25" s="116">
        <v>17.906336088154269</v>
      </c>
    </row>
    <row r="26" spans="1:12" s="110" customFormat="1" ht="15" customHeight="1" x14ac:dyDescent="0.2">
      <c r="A26" s="120"/>
      <c r="C26" s="121" t="s">
        <v>187</v>
      </c>
      <c r="D26" s="110" t="s">
        <v>188</v>
      </c>
      <c r="E26" s="113">
        <v>0.28553660736964731</v>
      </c>
      <c r="F26" s="115">
        <v>326</v>
      </c>
      <c r="G26" s="114">
        <v>321</v>
      </c>
      <c r="H26" s="114">
        <v>321</v>
      </c>
      <c r="I26" s="114">
        <v>275</v>
      </c>
      <c r="J26" s="140">
        <v>251</v>
      </c>
      <c r="K26" s="114">
        <v>75</v>
      </c>
      <c r="L26" s="116">
        <v>29.880478087649401</v>
      </c>
    </row>
    <row r="27" spans="1:12" s="110" customFormat="1" ht="15" customHeight="1" x14ac:dyDescent="0.2">
      <c r="A27" s="120"/>
      <c r="B27" s="119"/>
      <c r="D27" s="259" t="s">
        <v>106</v>
      </c>
      <c r="E27" s="113">
        <v>50</v>
      </c>
      <c r="F27" s="115">
        <v>163</v>
      </c>
      <c r="G27" s="114">
        <v>158</v>
      </c>
      <c r="H27" s="114">
        <v>159</v>
      </c>
      <c r="I27" s="114">
        <v>132</v>
      </c>
      <c r="J27" s="140">
        <v>132</v>
      </c>
      <c r="K27" s="114">
        <v>31</v>
      </c>
      <c r="L27" s="116">
        <v>23.484848484848484</v>
      </c>
    </row>
    <row r="28" spans="1:12" s="110" customFormat="1" ht="15" customHeight="1" x14ac:dyDescent="0.2">
      <c r="A28" s="120"/>
      <c r="B28" s="119"/>
      <c r="D28" s="259" t="s">
        <v>107</v>
      </c>
      <c r="E28" s="113">
        <v>50</v>
      </c>
      <c r="F28" s="115">
        <v>163</v>
      </c>
      <c r="G28" s="114">
        <v>163</v>
      </c>
      <c r="H28" s="114">
        <v>162</v>
      </c>
      <c r="I28" s="114">
        <v>143</v>
      </c>
      <c r="J28" s="140">
        <v>119</v>
      </c>
      <c r="K28" s="114">
        <v>44</v>
      </c>
      <c r="L28" s="116">
        <v>36.974789915966383</v>
      </c>
    </row>
    <row r="29" spans="1:12" s="110" customFormat="1" ht="24.95" customHeight="1" x14ac:dyDescent="0.2">
      <c r="A29" s="604" t="s">
        <v>189</v>
      </c>
      <c r="B29" s="605"/>
      <c r="C29" s="605"/>
      <c r="D29" s="606"/>
      <c r="E29" s="113">
        <v>94.438167310437848</v>
      </c>
      <c r="F29" s="115">
        <v>107821</v>
      </c>
      <c r="G29" s="114">
        <v>108509</v>
      </c>
      <c r="H29" s="114">
        <v>109276</v>
      </c>
      <c r="I29" s="114">
        <v>107748</v>
      </c>
      <c r="J29" s="140">
        <v>107497</v>
      </c>
      <c r="K29" s="114">
        <v>324</v>
      </c>
      <c r="L29" s="116">
        <v>0.30140376010493314</v>
      </c>
    </row>
    <row r="30" spans="1:12" s="110" customFormat="1" ht="15" customHeight="1" x14ac:dyDescent="0.2">
      <c r="A30" s="120"/>
      <c r="B30" s="119"/>
      <c r="C30" s="258" t="s">
        <v>106</v>
      </c>
      <c r="E30" s="113">
        <v>51.028092857606588</v>
      </c>
      <c r="F30" s="115">
        <v>55019</v>
      </c>
      <c r="G30" s="114">
        <v>55322</v>
      </c>
      <c r="H30" s="114">
        <v>55838</v>
      </c>
      <c r="I30" s="114">
        <v>55055</v>
      </c>
      <c r="J30" s="140">
        <v>54724</v>
      </c>
      <c r="K30" s="114">
        <v>295</v>
      </c>
      <c r="L30" s="116">
        <v>0.53906878152181859</v>
      </c>
    </row>
    <row r="31" spans="1:12" s="110" customFormat="1" ht="15" customHeight="1" x14ac:dyDescent="0.2">
      <c r="A31" s="120"/>
      <c r="B31" s="119"/>
      <c r="C31" s="258" t="s">
        <v>107</v>
      </c>
      <c r="E31" s="113">
        <v>48.971907142393412</v>
      </c>
      <c r="F31" s="115">
        <v>52802</v>
      </c>
      <c r="G31" s="114">
        <v>53187</v>
      </c>
      <c r="H31" s="114">
        <v>53438</v>
      </c>
      <c r="I31" s="114">
        <v>52693</v>
      </c>
      <c r="J31" s="140">
        <v>52773</v>
      </c>
      <c r="K31" s="114">
        <v>29</v>
      </c>
      <c r="L31" s="116">
        <v>5.4952343054213329E-2</v>
      </c>
    </row>
    <row r="32" spans="1:12" s="110" customFormat="1" ht="15" customHeight="1" x14ac:dyDescent="0.2">
      <c r="A32" s="120"/>
      <c r="B32" s="119" t="s">
        <v>117</v>
      </c>
      <c r="C32" s="258"/>
      <c r="E32" s="113">
        <v>5.5592050520710163</v>
      </c>
      <c r="F32" s="115">
        <v>6347</v>
      </c>
      <c r="G32" s="114">
        <v>6297</v>
      </c>
      <c r="H32" s="114">
        <v>6420</v>
      </c>
      <c r="I32" s="114">
        <v>5909</v>
      </c>
      <c r="J32" s="140">
        <v>5567</v>
      </c>
      <c r="K32" s="114">
        <v>780</v>
      </c>
      <c r="L32" s="116">
        <v>14.011137057661218</v>
      </c>
    </row>
    <row r="33" spans="1:12" s="110" customFormat="1" ht="15" customHeight="1" x14ac:dyDescent="0.2">
      <c r="A33" s="120"/>
      <c r="B33" s="119"/>
      <c r="C33" s="258" t="s">
        <v>106</v>
      </c>
      <c r="E33" s="113">
        <v>69.938553647392467</v>
      </c>
      <c r="F33" s="115">
        <v>4439</v>
      </c>
      <c r="G33" s="114">
        <v>4392</v>
      </c>
      <c r="H33" s="114">
        <v>4487</v>
      </c>
      <c r="I33" s="114">
        <v>4132</v>
      </c>
      <c r="J33" s="140">
        <v>3905</v>
      </c>
      <c r="K33" s="114">
        <v>534</v>
      </c>
      <c r="L33" s="116">
        <v>13.674775928297056</v>
      </c>
    </row>
    <row r="34" spans="1:12" s="110" customFormat="1" ht="15" customHeight="1" x14ac:dyDescent="0.2">
      <c r="A34" s="120"/>
      <c r="B34" s="119"/>
      <c r="C34" s="258" t="s">
        <v>107</v>
      </c>
      <c r="E34" s="113">
        <v>30.061446352607533</v>
      </c>
      <c r="F34" s="115">
        <v>1908</v>
      </c>
      <c r="G34" s="114">
        <v>1905</v>
      </c>
      <c r="H34" s="114">
        <v>1933</v>
      </c>
      <c r="I34" s="114">
        <v>1777</v>
      </c>
      <c r="J34" s="140">
        <v>1662</v>
      </c>
      <c r="K34" s="114">
        <v>246</v>
      </c>
      <c r="L34" s="116">
        <v>14.8014440433213</v>
      </c>
    </row>
    <row r="35" spans="1:12" s="110" customFormat="1" ht="24.95" customHeight="1" x14ac:dyDescent="0.2">
      <c r="A35" s="604" t="s">
        <v>190</v>
      </c>
      <c r="B35" s="605"/>
      <c r="C35" s="605"/>
      <c r="D35" s="606"/>
      <c r="E35" s="113">
        <v>68.380762190048259</v>
      </c>
      <c r="F35" s="115">
        <v>78071</v>
      </c>
      <c r="G35" s="114">
        <v>78848</v>
      </c>
      <c r="H35" s="114">
        <v>79750</v>
      </c>
      <c r="I35" s="114">
        <v>78587</v>
      </c>
      <c r="J35" s="140">
        <v>78395</v>
      </c>
      <c r="K35" s="114">
        <v>-324</v>
      </c>
      <c r="L35" s="116">
        <v>-0.41329166400918427</v>
      </c>
    </row>
    <row r="36" spans="1:12" s="110" customFormat="1" ht="15" customHeight="1" x14ac:dyDescent="0.2">
      <c r="A36" s="120"/>
      <c r="B36" s="119"/>
      <c r="C36" s="258" t="s">
        <v>106</v>
      </c>
      <c r="E36" s="113">
        <v>67.685824441854209</v>
      </c>
      <c r="F36" s="115">
        <v>52843</v>
      </c>
      <c r="G36" s="114">
        <v>53156</v>
      </c>
      <c r="H36" s="114">
        <v>53777</v>
      </c>
      <c r="I36" s="114">
        <v>52868</v>
      </c>
      <c r="J36" s="140">
        <v>52505</v>
      </c>
      <c r="K36" s="114">
        <v>338</v>
      </c>
      <c r="L36" s="116">
        <v>0.64374821445576613</v>
      </c>
    </row>
    <row r="37" spans="1:12" s="110" customFormat="1" ht="15" customHeight="1" x14ac:dyDescent="0.2">
      <c r="A37" s="120"/>
      <c r="B37" s="119"/>
      <c r="C37" s="258" t="s">
        <v>107</v>
      </c>
      <c r="E37" s="113">
        <v>32.314175558145791</v>
      </c>
      <c r="F37" s="115">
        <v>25228</v>
      </c>
      <c r="G37" s="114">
        <v>25692</v>
      </c>
      <c r="H37" s="114">
        <v>25973</v>
      </c>
      <c r="I37" s="114">
        <v>25719</v>
      </c>
      <c r="J37" s="140">
        <v>25890</v>
      </c>
      <c r="K37" s="114">
        <v>-662</v>
      </c>
      <c r="L37" s="116">
        <v>-2.5569718037852454</v>
      </c>
    </row>
    <row r="38" spans="1:12" s="110" customFormat="1" ht="15" customHeight="1" x14ac:dyDescent="0.2">
      <c r="A38" s="120"/>
      <c r="B38" s="119" t="s">
        <v>182</v>
      </c>
      <c r="C38" s="258"/>
      <c r="E38" s="113">
        <v>31.619237809951738</v>
      </c>
      <c r="F38" s="115">
        <v>36100</v>
      </c>
      <c r="G38" s="114">
        <v>35962</v>
      </c>
      <c r="H38" s="114">
        <v>35949</v>
      </c>
      <c r="I38" s="114">
        <v>35073</v>
      </c>
      <c r="J38" s="140">
        <v>34671</v>
      </c>
      <c r="K38" s="114">
        <v>1429</v>
      </c>
      <c r="L38" s="116">
        <v>4.1216001845923103</v>
      </c>
    </row>
    <row r="39" spans="1:12" s="110" customFormat="1" ht="15" customHeight="1" x14ac:dyDescent="0.2">
      <c r="A39" s="120"/>
      <c r="B39" s="119"/>
      <c r="C39" s="258" t="s">
        <v>106</v>
      </c>
      <c r="E39" s="113">
        <v>18.329639889196677</v>
      </c>
      <c r="F39" s="115">
        <v>6617</v>
      </c>
      <c r="G39" s="114">
        <v>6560</v>
      </c>
      <c r="H39" s="114">
        <v>6550</v>
      </c>
      <c r="I39" s="114">
        <v>6320</v>
      </c>
      <c r="J39" s="140">
        <v>6124</v>
      </c>
      <c r="K39" s="114">
        <v>493</v>
      </c>
      <c r="L39" s="116">
        <v>8.0502939255388632</v>
      </c>
    </row>
    <row r="40" spans="1:12" s="110" customFormat="1" ht="15" customHeight="1" x14ac:dyDescent="0.2">
      <c r="A40" s="120"/>
      <c r="B40" s="119"/>
      <c r="C40" s="258" t="s">
        <v>107</v>
      </c>
      <c r="E40" s="113">
        <v>81.67036011080333</v>
      </c>
      <c r="F40" s="115">
        <v>29483</v>
      </c>
      <c r="G40" s="114">
        <v>29402</v>
      </c>
      <c r="H40" s="114">
        <v>29399</v>
      </c>
      <c r="I40" s="114">
        <v>28753</v>
      </c>
      <c r="J40" s="140">
        <v>28547</v>
      </c>
      <c r="K40" s="114">
        <v>936</v>
      </c>
      <c r="L40" s="116">
        <v>3.2788033768872387</v>
      </c>
    </row>
    <row r="41" spans="1:12" s="110" customFormat="1" ht="24.75" customHeight="1" x14ac:dyDescent="0.2">
      <c r="A41" s="604" t="s">
        <v>517</v>
      </c>
      <c r="B41" s="605"/>
      <c r="C41" s="605"/>
      <c r="D41" s="606"/>
      <c r="E41" s="113">
        <v>3.3029403263525765</v>
      </c>
      <c r="F41" s="115">
        <v>3771</v>
      </c>
      <c r="G41" s="114">
        <v>4101</v>
      </c>
      <c r="H41" s="114">
        <v>4161</v>
      </c>
      <c r="I41" s="114">
        <v>3408</v>
      </c>
      <c r="J41" s="140">
        <v>3629</v>
      </c>
      <c r="K41" s="114">
        <v>142</v>
      </c>
      <c r="L41" s="116">
        <v>3.912923670432626</v>
      </c>
    </row>
    <row r="42" spans="1:12" s="110" customFormat="1" ht="15" customHeight="1" x14ac:dyDescent="0.2">
      <c r="A42" s="120"/>
      <c r="B42" s="119"/>
      <c r="C42" s="258" t="s">
        <v>106</v>
      </c>
      <c r="E42" s="113">
        <v>64.173959162025994</v>
      </c>
      <c r="F42" s="115">
        <v>2420</v>
      </c>
      <c r="G42" s="114">
        <v>2691</v>
      </c>
      <c r="H42" s="114">
        <v>2721</v>
      </c>
      <c r="I42" s="114">
        <v>2155</v>
      </c>
      <c r="J42" s="140">
        <v>2262</v>
      </c>
      <c r="K42" s="114">
        <v>158</v>
      </c>
      <c r="L42" s="116">
        <v>6.984969053934571</v>
      </c>
    </row>
    <row r="43" spans="1:12" s="110" customFormat="1" ht="15" customHeight="1" x14ac:dyDescent="0.2">
      <c r="A43" s="123"/>
      <c r="B43" s="124"/>
      <c r="C43" s="260" t="s">
        <v>107</v>
      </c>
      <c r="D43" s="261"/>
      <c r="E43" s="125">
        <v>35.826040837974013</v>
      </c>
      <c r="F43" s="143">
        <v>1351</v>
      </c>
      <c r="G43" s="144">
        <v>1410</v>
      </c>
      <c r="H43" s="144">
        <v>1440</v>
      </c>
      <c r="I43" s="144">
        <v>1253</v>
      </c>
      <c r="J43" s="145">
        <v>1367</v>
      </c>
      <c r="K43" s="144">
        <v>-16</v>
      </c>
      <c r="L43" s="146">
        <v>-1.1704462326261886</v>
      </c>
    </row>
    <row r="44" spans="1:12" s="110" customFormat="1" ht="45.75" customHeight="1" x14ac:dyDescent="0.2">
      <c r="A44" s="604" t="s">
        <v>191</v>
      </c>
      <c r="B44" s="605"/>
      <c r="C44" s="605"/>
      <c r="D44" s="606"/>
      <c r="E44" s="113">
        <v>1.6834397526517242</v>
      </c>
      <c r="F44" s="115">
        <v>1922</v>
      </c>
      <c r="G44" s="114">
        <v>1947</v>
      </c>
      <c r="H44" s="114">
        <v>1960</v>
      </c>
      <c r="I44" s="114">
        <v>1927</v>
      </c>
      <c r="J44" s="140">
        <v>1944</v>
      </c>
      <c r="K44" s="114">
        <v>-22</v>
      </c>
      <c r="L44" s="116">
        <v>-1.131687242798354</v>
      </c>
    </row>
    <row r="45" spans="1:12" s="110" customFormat="1" ht="15" customHeight="1" x14ac:dyDescent="0.2">
      <c r="A45" s="120"/>
      <c r="B45" s="119"/>
      <c r="C45" s="258" t="s">
        <v>106</v>
      </c>
      <c r="E45" s="113">
        <v>57.440166493236212</v>
      </c>
      <c r="F45" s="115">
        <v>1104</v>
      </c>
      <c r="G45" s="114">
        <v>1121</v>
      </c>
      <c r="H45" s="114">
        <v>1128</v>
      </c>
      <c r="I45" s="114">
        <v>1119</v>
      </c>
      <c r="J45" s="140">
        <v>1133</v>
      </c>
      <c r="K45" s="114">
        <v>-29</v>
      </c>
      <c r="L45" s="116">
        <v>-2.5595763459841128</v>
      </c>
    </row>
    <row r="46" spans="1:12" s="110" customFormat="1" ht="15" customHeight="1" x14ac:dyDescent="0.2">
      <c r="A46" s="123"/>
      <c r="B46" s="124"/>
      <c r="C46" s="260" t="s">
        <v>107</v>
      </c>
      <c r="D46" s="261"/>
      <c r="E46" s="125">
        <v>42.559833506763788</v>
      </c>
      <c r="F46" s="143">
        <v>818</v>
      </c>
      <c r="G46" s="144">
        <v>826</v>
      </c>
      <c r="H46" s="144">
        <v>832</v>
      </c>
      <c r="I46" s="144">
        <v>808</v>
      </c>
      <c r="J46" s="145">
        <v>811</v>
      </c>
      <c r="K46" s="144">
        <v>7</v>
      </c>
      <c r="L46" s="146">
        <v>0.86313193588162762</v>
      </c>
    </row>
    <row r="47" spans="1:12" s="110" customFormat="1" ht="39" customHeight="1" x14ac:dyDescent="0.2">
      <c r="A47" s="604" t="s">
        <v>518</v>
      </c>
      <c r="B47" s="607"/>
      <c r="C47" s="607"/>
      <c r="D47" s="608"/>
      <c r="E47" s="113">
        <v>0.31093710311725392</v>
      </c>
      <c r="F47" s="115">
        <v>355</v>
      </c>
      <c r="G47" s="114">
        <v>358</v>
      </c>
      <c r="H47" s="114">
        <v>337</v>
      </c>
      <c r="I47" s="114">
        <v>356</v>
      </c>
      <c r="J47" s="140">
        <v>379</v>
      </c>
      <c r="K47" s="114">
        <v>-24</v>
      </c>
      <c r="L47" s="116">
        <v>-6.3324538258575194</v>
      </c>
    </row>
    <row r="48" spans="1:12" s="110" customFormat="1" ht="15" customHeight="1" x14ac:dyDescent="0.2">
      <c r="A48" s="120"/>
      <c r="B48" s="119"/>
      <c r="C48" s="258" t="s">
        <v>106</v>
      </c>
      <c r="E48" s="113">
        <v>39.436619718309856</v>
      </c>
      <c r="F48" s="115">
        <v>140</v>
      </c>
      <c r="G48" s="114">
        <v>149</v>
      </c>
      <c r="H48" s="114">
        <v>148</v>
      </c>
      <c r="I48" s="114">
        <v>158</v>
      </c>
      <c r="J48" s="140">
        <v>172</v>
      </c>
      <c r="K48" s="114">
        <v>-32</v>
      </c>
      <c r="L48" s="116">
        <v>-18.604651162790699</v>
      </c>
    </row>
    <row r="49" spans="1:12" s="110" customFormat="1" ht="15" customHeight="1" x14ac:dyDescent="0.2">
      <c r="A49" s="123"/>
      <c r="B49" s="124"/>
      <c r="C49" s="260" t="s">
        <v>107</v>
      </c>
      <c r="D49" s="261"/>
      <c r="E49" s="125">
        <v>60.563380281690144</v>
      </c>
      <c r="F49" s="143">
        <v>215</v>
      </c>
      <c r="G49" s="144">
        <v>209</v>
      </c>
      <c r="H49" s="144">
        <v>189</v>
      </c>
      <c r="I49" s="144">
        <v>198</v>
      </c>
      <c r="J49" s="145">
        <v>207</v>
      </c>
      <c r="K49" s="144">
        <v>8</v>
      </c>
      <c r="L49" s="146">
        <v>3.8647342995169081</v>
      </c>
    </row>
    <row r="50" spans="1:12" s="110" customFormat="1" ht="24.95" customHeight="1" x14ac:dyDescent="0.2">
      <c r="A50" s="609" t="s">
        <v>192</v>
      </c>
      <c r="B50" s="610"/>
      <c r="C50" s="610"/>
      <c r="D50" s="611"/>
      <c r="E50" s="262">
        <v>6.3676415201758765</v>
      </c>
      <c r="F50" s="263">
        <v>7270</v>
      </c>
      <c r="G50" s="264">
        <v>7582</v>
      </c>
      <c r="H50" s="264">
        <v>7713</v>
      </c>
      <c r="I50" s="264">
        <v>6706</v>
      </c>
      <c r="J50" s="265">
        <v>6821</v>
      </c>
      <c r="K50" s="263">
        <v>449</v>
      </c>
      <c r="L50" s="266">
        <v>6.5826125201583343</v>
      </c>
    </row>
    <row r="51" spans="1:12" s="110" customFormat="1" ht="15" customHeight="1" x14ac:dyDescent="0.2">
      <c r="A51" s="120"/>
      <c r="B51" s="119"/>
      <c r="C51" s="258" t="s">
        <v>106</v>
      </c>
      <c r="E51" s="113">
        <v>61.334250343878956</v>
      </c>
      <c r="F51" s="115">
        <v>4459</v>
      </c>
      <c r="G51" s="114">
        <v>4669</v>
      </c>
      <c r="H51" s="114">
        <v>4764</v>
      </c>
      <c r="I51" s="114">
        <v>4124</v>
      </c>
      <c r="J51" s="140">
        <v>4134</v>
      </c>
      <c r="K51" s="114">
        <v>325</v>
      </c>
      <c r="L51" s="116">
        <v>7.8616352201257858</v>
      </c>
    </row>
    <row r="52" spans="1:12" s="110" customFormat="1" ht="15" customHeight="1" x14ac:dyDescent="0.2">
      <c r="A52" s="120"/>
      <c r="B52" s="119"/>
      <c r="C52" s="258" t="s">
        <v>107</v>
      </c>
      <c r="E52" s="113">
        <v>38.665749656121044</v>
      </c>
      <c r="F52" s="115">
        <v>2811</v>
      </c>
      <c r="G52" s="114">
        <v>2913</v>
      </c>
      <c r="H52" s="114">
        <v>2949</v>
      </c>
      <c r="I52" s="114">
        <v>2582</v>
      </c>
      <c r="J52" s="140">
        <v>2687</v>
      </c>
      <c r="K52" s="114">
        <v>124</v>
      </c>
      <c r="L52" s="116">
        <v>4.6148120580573133</v>
      </c>
    </row>
    <row r="53" spans="1:12" s="110" customFormat="1" ht="15" customHeight="1" x14ac:dyDescent="0.2">
      <c r="A53" s="120"/>
      <c r="B53" s="119"/>
      <c r="C53" s="258" t="s">
        <v>187</v>
      </c>
      <c r="D53" s="110" t="s">
        <v>193</v>
      </c>
      <c r="E53" s="113">
        <v>39.312242090784046</v>
      </c>
      <c r="F53" s="115">
        <v>2858</v>
      </c>
      <c r="G53" s="114">
        <v>3225</v>
      </c>
      <c r="H53" s="114">
        <v>3305</v>
      </c>
      <c r="I53" s="114">
        <v>2441</v>
      </c>
      <c r="J53" s="140">
        <v>2724</v>
      </c>
      <c r="K53" s="114">
        <v>134</v>
      </c>
      <c r="L53" s="116">
        <v>4.9192364170337735</v>
      </c>
    </row>
    <row r="54" spans="1:12" s="110" customFormat="1" ht="15" customHeight="1" x14ac:dyDescent="0.2">
      <c r="A54" s="120"/>
      <c r="B54" s="119"/>
      <c r="D54" s="267" t="s">
        <v>194</v>
      </c>
      <c r="E54" s="113">
        <v>67.494751574527641</v>
      </c>
      <c r="F54" s="115">
        <v>1929</v>
      </c>
      <c r="G54" s="114">
        <v>2169</v>
      </c>
      <c r="H54" s="114">
        <v>2230</v>
      </c>
      <c r="I54" s="114">
        <v>1661</v>
      </c>
      <c r="J54" s="140">
        <v>1793</v>
      </c>
      <c r="K54" s="114">
        <v>136</v>
      </c>
      <c r="L54" s="116">
        <v>7.5850529838259897</v>
      </c>
    </row>
    <row r="55" spans="1:12" s="110" customFormat="1" ht="15" customHeight="1" x14ac:dyDescent="0.2">
      <c r="A55" s="120"/>
      <c r="B55" s="119"/>
      <c r="D55" s="267" t="s">
        <v>195</v>
      </c>
      <c r="E55" s="113">
        <v>32.505248425472359</v>
      </c>
      <c r="F55" s="115">
        <v>929</v>
      </c>
      <c r="G55" s="114">
        <v>1056</v>
      </c>
      <c r="H55" s="114">
        <v>1075</v>
      </c>
      <c r="I55" s="114">
        <v>780</v>
      </c>
      <c r="J55" s="140">
        <v>931</v>
      </c>
      <c r="K55" s="114">
        <v>-2</v>
      </c>
      <c r="L55" s="116">
        <v>-0.21482277121374865</v>
      </c>
    </row>
    <row r="56" spans="1:12" s="110" customFormat="1" ht="15" customHeight="1" x14ac:dyDescent="0.2">
      <c r="A56" s="120"/>
      <c r="B56" s="119" t="s">
        <v>196</v>
      </c>
      <c r="C56" s="258"/>
      <c r="E56" s="113">
        <v>74.683588652109549</v>
      </c>
      <c r="F56" s="115">
        <v>85267</v>
      </c>
      <c r="G56" s="114">
        <v>85452</v>
      </c>
      <c r="H56" s="114">
        <v>86066</v>
      </c>
      <c r="I56" s="114">
        <v>85275</v>
      </c>
      <c r="J56" s="140">
        <v>84601</v>
      </c>
      <c r="K56" s="114">
        <v>666</v>
      </c>
      <c r="L56" s="116">
        <v>0.78722473729624942</v>
      </c>
    </row>
    <row r="57" spans="1:12" s="110" customFormat="1" ht="15" customHeight="1" x14ac:dyDescent="0.2">
      <c r="A57" s="120"/>
      <c r="B57" s="119"/>
      <c r="C57" s="258" t="s">
        <v>106</v>
      </c>
      <c r="E57" s="113">
        <v>52.173760071305431</v>
      </c>
      <c r="F57" s="115">
        <v>44487</v>
      </c>
      <c r="G57" s="114">
        <v>44522</v>
      </c>
      <c r="H57" s="114">
        <v>44942</v>
      </c>
      <c r="I57" s="114">
        <v>44580</v>
      </c>
      <c r="J57" s="140">
        <v>44080</v>
      </c>
      <c r="K57" s="114">
        <v>407</v>
      </c>
      <c r="L57" s="116">
        <v>0.92332123411978217</v>
      </c>
    </row>
    <row r="58" spans="1:12" s="110" customFormat="1" ht="15" customHeight="1" x14ac:dyDescent="0.2">
      <c r="A58" s="120"/>
      <c r="B58" s="119"/>
      <c r="C58" s="258" t="s">
        <v>107</v>
      </c>
      <c r="E58" s="113">
        <v>47.826239928694569</v>
      </c>
      <c r="F58" s="115">
        <v>40780</v>
      </c>
      <c r="G58" s="114">
        <v>40930</v>
      </c>
      <c r="H58" s="114">
        <v>41124</v>
      </c>
      <c r="I58" s="114">
        <v>40695</v>
      </c>
      <c r="J58" s="140">
        <v>40521</v>
      </c>
      <c r="K58" s="114">
        <v>259</v>
      </c>
      <c r="L58" s="116">
        <v>0.63917474889563441</v>
      </c>
    </row>
    <row r="59" spans="1:12" s="110" customFormat="1" ht="15" customHeight="1" x14ac:dyDescent="0.2">
      <c r="A59" s="120"/>
      <c r="B59" s="119"/>
      <c r="C59" s="258" t="s">
        <v>105</v>
      </c>
      <c r="D59" s="110" t="s">
        <v>197</v>
      </c>
      <c r="E59" s="113">
        <v>91.2263830086669</v>
      </c>
      <c r="F59" s="115">
        <v>77786</v>
      </c>
      <c r="G59" s="114">
        <v>77997</v>
      </c>
      <c r="H59" s="114">
        <v>78640</v>
      </c>
      <c r="I59" s="114">
        <v>77954</v>
      </c>
      <c r="J59" s="140">
        <v>77324</v>
      </c>
      <c r="K59" s="114">
        <v>462</v>
      </c>
      <c r="L59" s="116">
        <v>0.59748590347110864</v>
      </c>
    </row>
    <row r="60" spans="1:12" s="110" customFormat="1" ht="15" customHeight="1" x14ac:dyDescent="0.2">
      <c r="A60" s="120"/>
      <c r="B60" s="119"/>
      <c r="C60" s="258"/>
      <c r="D60" s="267" t="s">
        <v>198</v>
      </c>
      <c r="E60" s="113">
        <v>51.915511788753761</v>
      </c>
      <c r="F60" s="115">
        <v>40383</v>
      </c>
      <c r="G60" s="114">
        <v>40442</v>
      </c>
      <c r="H60" s="114">
        <v>40883</v>
      </c>
      <c r="I60" s="114">
        <v>40615</v>
      </c>
      <c r="J60" s="140">
        <v>40144</v>
      </c>
      <c r="K60" s="114">
        <v>239</v>
      </c>
      <c r="L60" s="116">
        <v>0.59535671582303706</v>
      </c>
    </row>
    <row r="61" spans="1:12" s="110" customFormat="1" ht="15" customHeight="1" x14ac:dyDescent="0.2">
      <c r="A61" s="120"/>
      <c r="B61" s="119"/>
      <c r="C61" s="258"/>
      <c r="D61" s="267" t="s">
        <v>199</v>
      </c>
      <c r="E61" s="113">
        <v>48.084488211246239</v>
      </c>
      <c r="F61" s="115">
        <v>37403</v>
      </c>
      <c r="G61" s="114">
        <v>37555</v>
      </c>
      <c r="H61" s="114">
        <v>37757</v>
      </c>
      <c r="I61" s="114">
        <v>37339</v>
      </c>
      <c r="J61" s="140">
        <v>37180</v>
      </c>
      <c r="K61" s="114">
        <v>223</v>
      </c>
      <c r="L61" s="116">
        <v>0.59978483055406129</v>
      </c>
    </row>
    <row r="62" spans="1:12" s="110" customFormat="1" ht="15" customHeight="1" x14ac:dyDescent="0.2">
      <c r="A62" s="120"/>
      <c r="B62" s="119"/>
      <c r="C62" s="258"/>
      <c r="D62" s="258" t="s">
        <v>200</v>
      </c>
      <c r="E62" s="113">
        <v>8.7736169913331068</v>
      </c>
      <c r="F62" s="115">
        <v>7481</v>
      </c>
      <c r="G62" s="114">
        <v>7455</v>
      </c>
      <c r="H62" s="114">
        <v>7426</v>
      </c>
      <c r="I62" s="114">
        <v>7321</v>
      </c>
      <c r="J62" s="140">
        <v>7277</v>
      </c>
      <c r="K62" s="114">
        <v>204</v>
      </c>
      <c r="L62" s="116">
        <v>2.8033530300948195</v>
      </c>
    </row>
    <row r="63" spans="1:12" s="110" customFormat="1" ht="15" customHeight="1" x14ac:dyDescent="0.2">
      <c r="A63" s="120"/>
      <c r="B63" s="119"/>
      <c r="C63" s="258"/>
      <c r="D63" s="267" t="s">
        <v>198</v>
      </c>
      <c r="E63" s="113">
        <v>54.858976072717553</v>
      </c>
      <c r="F63" s="115">
        <v>4104</v>
      </c>
      <c r="G63" s="114">
        <v>4080</v>
      </c>
      <c r="H63" s="114">
        <v>4059</v>
      </c>
      <c r="I63" s="114">
        <v>3965</v>
      </c>
      <c r="J63" s="140">
        <v>3936</v>
      </c>
      <c r="K63" s="114">
        <v>168</v>
      </c>
      <c r="L63" s="116">
        <v>4.2682926829268295</v>
      </c>
    </row>
    <row r="64" spans="1:12" s="110" customFormat="1" ht="15" customHeight="1" x14ac:dyDescent="0.2">
      <c r="A64" s="120"/>
      <c r="B64" s="119"/>
      <c r="C64" s="258"/>
      <c r="D64" s="267" t="s">
        <v>199</v>
      </c>
      <c r="E64" s="113">
        <v>45.141023927282447</v>
      </c>
      <c r="F64" s="115">
        <v>3377</v>
      </c>
      <c r="G64" s="114">
        <v>3375</v>
      </c>
      <c r="H64" s="114">
        <v>3367</v>
      </c>
      <c r="I64" s="114">
        <v>3356</v>
      </c>
      <c r="J64" s="140">
        <v>3341</v>
      </c>
      <c r="K64" s="114">
        <v>36</v>
      </c>
      <c r="L64" s="116">
        <v>1.0775217000897934</v>
      </c>
    </row>
    <row r="65" spans="1:12" s="110" customFormat="1" ht="15" customHeight="1" x14ac:dyDescent="0.2">
      <c r="A65" s="120"/>
      <c r="B65" s="119" t="s">
        <v>201</v>
      </c>
      <c r="C65" s="258"/>
      <c r="E65" s="113">
        <v>12.51718912858782</v>
      </c>
      <c r="F65" s="115">
        <v>14291</v>
      </c>
      <c r="G65" s="114">
        <v>14350</v>
      </c>
      <c r="H65" s="114">
        <v>14364</v>
      </c>
      <c r="I65" s="114">
        <v>14286</v>
      </c>
      <c r="J65" s="140">
        <v>14219</v>
      </c>
      <c r="K65" s="114">
        <v>72</v>
      </c>
      <c r="L65" s="116">
        <v>0.50636472325761306</v>
      </c>
    </row>
    <row r="66" spans="1:12" s="110" customFormat="1" ht="15" customHeight="1" x14ac:dyDescent="0.2">
      <c r="A66" s="120"/>
      <c r="B66" s="119"/>
      <c r="C66" s="258" t="s">
        <v>106</v>
      </c>
      <c r="E66" s="113">
        <v>44.587502624029106</v>
      </c>
      <c r="F66" s="115">
        <v>6372</v>
      </c>
      <c r="G66" s="114">
        <v>6365</v>
      </c>
      <c r="H66" s="114">
        <v>6369</v>
      </c>
      <c r="I66" s="114">
        <v>6323</v>
      </c>
      <c r="J66" s="140">
        <v>6269</v>
      </c>
      <c r="K66" s="114">
        <v>103</v>
      </c>
      <c r="L66" s="116">
        <v>1.6430052639974477</v>
      </c>
    </row>
    <row r="67" spans="1:12" s="110" customFormat="1" ht="15" customHeight="1" x14ac:dyDescent="0.2">
      <c r="A67" s="120"/>
      <c r="B67" s="119"/>
      <c r="C67" s="258" t="s">
        <v>107</v>
      </c>
      <c r="E67" s="113">
        <v>55.412497375970894</v>
      </c>
      <c r="F67" s="115">
        <v>7919</v>
      </c>
      <c r="G67" s="114">
        <v>7985</v>
      </c>
      <c r="H67" s="114">
        <v>7995</v>
      </c>
      <c r="I67" s="114">
        <v>7963</v>
      </c>
      <c r="J67" s="140">
        <v>7950</v>
      </c>
      <c r="K67" s="114">
        <v>-31</v>
      </c>
      <c r="L67" s="116">
        <v>-0.38993710691823902</v>
      </c>
    </row>
    <row r="68" spans="1:12" s="110" customFormat="1" ht="15" customHeight="1" x14ac:dyDescent="0.2">
      <c r="A68" s="120"/>
      <c r="B68" s="119"/>
      <c r="C68" s="258" t="s">
        <v>105</v>
      </c>
      <c r="D68" s="110" t="s">
        <v>202</v>
      </c>
      <c r="E68" s="113">
        <v>10.433139738296831</v>
      </c>
      <c r="F68" s="115">
        <v>1491</v>
      </c>
      <c r="G68" s="114">
        <v>1462</v>
      </c>
      <c r="H68" s="114">
        <v>1451</v>
      </c>
      <c r="I68" s="114">
        <v>1399</v>
      </c>
      <c r="J68" s="140">
        <v>1338</v>
      </c>
      <c r="K68" s="114">
        <v>153</v>
      </c>
      <c r="L68" s="116">
        <v>11.434977578475337</v>
      </c>
    </row>
    <row r="69" spans="1:12" s="110" customFormat="1" ht="15" customHeight="1" x14ac:dyDescent="0.2">
      <c r="A69" s="120"/>
      <c r="B69" s="119"/>
      <c r="C69" s="258"/>
      <c r="D69" s="267" t="s">
        <v>198</v>
      </c>
      <c r="E69" s="113">
        <v>41.649899396378267</v>
      </c>
      <c r="F69" s="115">
        <v>621</v>
      </c>
      <c r="G69" s="114">
        <v>599</v>
      </c>
      <c r="H69" s="114">
        <v>603</v>
      </c>
      <c r="I69" s="114">
        <v>576</v>
      </c>
      <c r="J69" s="140">
        <v>556</v>
      </c>
      <c r="K69" s="114">
        <v>65</v>
      </c>
      <c r="L69" s="116">
        <v>11.690647482014388</v>
      </c>
    </row>
    <row r="70" spans="1:12" s="110" customFormat="1" ht="15" customHeight="1" x14ac:dyDescent="0.2">
      <c r="A70" s="120"/>
      <c r="B70" s="119"/>
      <c r="C70" s="258"/>
      <c r="D70" s="267" t="s">
        <v>199</v>
      </c>
      <c r="E70" s="113">
        <v>58.350100603621733</v>
      </c>
      <c r="F70" s="115">
        <v>870</v>
      </c>
      <c r="G70" s="114">
        <v>863</v>
      </c>
      <c r="H70" s="114">
        <v>848</v>
      </c>
      <c r="I70" s="114">
        <v>823</v>
      </c>
      <c r="J70" s="140">
        <v>782</v>
      </c>
      <c r="K70" s="114">
        <v>88</v>
      </c>
      <c r="L70" s="116">
        <v>11.253196930946292</v>
      </c>
    </row>
    <row r="71" spans="1:12" s="110" customFormat="1" ht="15" customHeight="1" x14ac:dyDescent="0.2">
      <c r="A71" s="120"/>
      <c r="B71" s="119"/>
      <c r="C71" s="258"/>
      <c r="D71" s="110" t="s">
        <v>203</v>
      </c>
      <c r="E71" s="113">
        <v>85.200475823945141</v>
      </c>
      <c r="F71" s="115">
        <v>12176</v>
      </c>
      <c r="G71" s="114">
        <v>12273</v>
      </c>
      <c r="H71" s="114">
        <v>12303</v>
      </c>
      <c r="I71" s="114">
        <v>12288</v>
      </c>
      <c r="J71" s="140">
        <v>12276</v>
      </c>
      <c r="K71" s="114">
        <v>-100</v>
      </c>
      <c r="L71" s="116">
        <v>-0.81459758879113719</v>
      </c>
    </row>
    <row r="72" spans="1:12" s="110" customFormat="1" ht="15" customHeight="1" x14ac:dyDescent="0.2">
      <c r="A72" s="120"/>
      <c r="B72" s="119"/>
      <c r="C72" s="258"/>
      <c r="D72" s="267" t="s">
        <v>198</v>
      </c>
      <c r="E72" s="113">
        <v>44.316688567674113</v>
      </c>
      <c r="F72" s="115">
        <v>5396</v>
      </c>
      <c r="G72" s="114">
        <v>5420</v>
      </c>
      <c r="H72" s="114">
        <v>5419</v>
      </c>
      <c r="I72" s="114">
        <v>5403</v>
      </c>
      <c r="J72" s="140">
        <v>5370</v>
      </c>
      <c r="K72" s="114">
        <v>26</v>
      </c>
      <c r="L72" s="116">
        <v>0.48417132216014896</v>
      </c>
    </row>
    <row r="73" spans="1:12" s="110" customFormat="1" ht="15" customHeight="1" x14ac:dyDescent="0.2">
      <c r="A73" s="120"/>
      <c r="B73" s="119"/>
      <c r="C73" s="258"/>
      <c r="D73" s="267" t="s">
        <v>199</v>
      </c>
      <c r="E73" s="113">
        <v>55.683311432325887</v>
      </c>
      <c r="F73" s="115">
        <v>6780</v>
      </c>
      <c r="G73" s="114">
        <v>6853</v>
      </c>
      <c r="H73" s="114">
        <v>6884</v>
      </c>
      <c r="I73" s="114">
        <v>6885</v>
      </c>
      <c r="J73" s="140">
        <v>6906</v>
      </c>
      <c r="K73" s="114">
        <v>-126</v>
      </c>
      <c r="L73" s="116">
        <v>-1.8245004344048654</v>
      </c>
    </row>
    <row r="74" spans="1:12" s="110" customFormat="1" ht="15" customHeight="1" x14ac:dyDescent="0.2">
      <c r="A74" s="120"/>
      <c r="B74" s="119"/>
      <c r="C74" s="258"/>
      <c r="D74" s="110" t="s">
        <v>204</v>
      </c>
      <c r="E74" s="113">
        <v>4.3663844377580299</v>
      </c>
      <c r="F74" s="115">
        <v>624</v>
      </c>
      <c r="G74" s="114">
        <v>615</v>
      </c>
      <c r="H74" s="114">
        <v>610</v>
      </c>
      <c r="I74" s="114">
        <v>599</v>
      </c>
      <c r="J74" s="140">
        <v>605</v>
      </c>
      <c r="K74" s="114">
        <v>19</v>
      </c>
      <c r="L74" s="116">
        <v>3.1404958677685952</v>
      </c>
    </row>
    <row r="75" spans="1:12" s="110" customFormat="1" ht="15" customHeight="1" x14ac:dyDescent="0.2">
      <c r="A75" s="120"/>
      <c r="B75" s="119"/>
      <c r="C75" s="258"/>
      <c r="D75" s="267" t="s">
        <v>198</v>
      </c>
      <c r="E75" s="113">
        <v>56.891025641025642</v>
      </c>
      <c r="F75" s="115">
        <v>355</v>
      </c>
      <c r="G75" s="114">
        <v>346</v>
      </c>
      <c r="H75" s="114">
        <v>347</v>
      </c>
      <c r="I75" s="114">
        <v>344</v>
      </c>
      <c r="J75" s="140">
        <v>343</v>
      </c>
      <c r="K75" s="114">
        <v>12</v>
      </c>
      <c r="L75" s="116">
        <v>3.4985422740524781</v>
      </c>
    </row>
    <row r="76" spans="1:12" s="110" customFormat="1" ht="15" customHeight="1" x14ac:dyDescent="0.2">
      <c r="A76" s="120"/>
      <c r="B76" s="119"/>
      <c r="C76" s="258"/>
      <c r="D76" s="267" t="s">
        <v>199</v>
      </c>
      <c r="E76" s="113">
        <v>43.108974358974358</v>
      </c>
      <c r="F76" s="115">
        <v>269</v>
      </c>
      <c r="G76" s="114">
        <v>269</v>
      </c>
      <c r="H76" s="114">
        <v>263</v>
      </c>
      <c r="I76" s="114">
        <v>255</v>
      </c>
      <c r="J76" s="140">
        <v>262</v>
      </c>
      <c r="K76" s="114">
        <v>7</v>
      </c>
      <c r="L76" s="116">
        <v>2.6717557251908395</v>
      </c>
    </row>
    <row r="77" spans="1:12" s="110" customFormat="1" ht="15" customHeight="1" x14ac:dyDescent="0.2">
      <c r="A77" s="534"/>
      <c r="B77" s="119" t="s">
        <v>205</v>
      </c>
      <c r="C77" s="268"/>
      <c r="D77" s="182"/>
      <c r="E77" s="113">
        <v>6.4315806991267488</v>
      </c>
      <c r="F77" s="115">
        <v>7343</v>
      </c>
      <c r="G77" s="114">
        <v>7426</v>
      </c>
      <c r="H77" s="114">
        <v>7556</v>
      </c>
      <c r="I77" s="114">
        <v>7393</v>
      </c>
      <c r="J77" s="140">
        <v>7425</v>
      </c>
      <c r="K77" s="114">
        <v>-82</v>
      </c>
      <c r="L77" s="116">
        <v>-1.1043771043771045</v>
      </c>
    </row>
    <row r="78" spans="1:12" s="110" customFormat="1" ht="15" customHeight="1" x14ac:dyDescent="0.2">
      <c r="A78" s="120"/>
      <c r="B78" s="119"/>
      <c r="C78" s="268" t="s">
        <v>106</v>
      </c>
      <c r="D78" s="182"/>
      <c r="E78" s="113">
        <v>56.407462889827045</v>
      </c>
      <c r="F78" s="115">
        <v>4142</v>
      </c>
      <c r="G78" s="114">
        <v>4160</v>
      </c>
      <c r="H78" s="114">
        <v>4252</v>
      </c>
      <c r="I78" s="114">
        <v>4161</v>
      </c>
      <c r="J78" s="140">
        <v>4146</v>
      </c>
      <c r="K78" s="114">
        <v>-4</v>
      </c>
      <c r="L78" s="116">
        <v>-9.6478533526290405E-2</v>
      </c>
    </row>
    <row r="79" spans="1:12" s="110" customFormat="1" ht="15" customHeight="1" x14ac:dyDescent="0.2">
      <c r="A79" s="123"/>
      <c r="B79" s="124"/>
      <c r="C79" s="260" t="s">
        <v>107</v>
      </c>
      <c r="D79" s="261"/>
      <c r="E79" s="125">
        <v>43.592537110172955</v>
      </c>
      <c r="F79" s="143">
        <v>3201</v>
      </c>
      <c r="G79" s="144">
        <v>3266</v>
      </c>
      <c r="H79" s="144">
        <v>3304</v>
      </c>
      <c r="I79" s="144">
        <v>3232</v>
      </c>
      <c r="J79" s="145">
        <v>3279</v>
      </c>
      <c r="K79" s="144">
        <v>-78</v>
      </c>
      <c r="L79" s="146">
        <v>-2.3787740164684354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114171</v>
      </c>
      <c r="E11" s="114">
        <v>114810</v>
      </c>
      <c r="F11" s="114">
        <v>115699</v>
      </c>
      <c r="G11" s="114">
        <v>113660</v>
      </c>
      <c r="H11" s="140">
        <v>113066</v>
      </c>
      <c r="I11" s="115">
        <v>1105</v>
      </c>
      <c r="J11" s="116">
        <v>0.97730529071515748</v>
      </c>
    </row>
    <row r="12" spans="1:15" s="110" customFormat="1" ht="24.95" customHeight="1" x14ac:dyDescent="0.2">
      <c r="A12" s="193" t="s">
        <v>132</v>
      </c>
      <c r="B12" s="194" t="s">
        <v>133</v>
      </c>
      <c r="C12" s="113">
        <v>1.6273834861742473</v>
      </c>
      <c r="D12" s="115">
        <v>1858</v>
      </c>
      <c r="E12" s="114">
        <v>1858</v>
      </c>
      <c r="F12" s="114">
        <v>1921</v>
      </c>
      <c r="G12" s="114">
        <v>1904</v>
      </c>
      <c r="H12" s="140">
        <v>1905</v>
      </c>
      <c r="I12" s="115">
        <v>-47</v>
      </c>
      <c r="J12" s="116">
        <v>-2.4671916010498687</v>
      </c>
    </row>
    <row r="13" spans="1:15" s="110" customFormat="1" ht="24.95" customHeight="1" x14ac:dyDescent="0.2">
      <c r="A13" s="193" t="s">
        <v>134</v>
      </c>
      <c r="B13" s="199" t="s">
        <v>214</v>
      </c>
      <c r="C13" s="113">
        <v>1.7429995357840433</v>
      </c>
      <c r="D13" s="115">
        <v>1990</v>
      </c>
      <c r="E13" s="114">
        <v>2029</v>
      </c>
      <c r="F13" s="114">
        <v>2052</v>
      </c>
      <c r="G13" s="114">
        <v>2043</v>
      </c>
      <c r="H13" s="140">
        <v>2034</v>
      </c>
      <c r="I13" s="115">
        <v>-44</v>
      </c>
      <c r="J13" s="116">
        <v>-2.1632251720747298</v>
      </c>
    </row>
    <row r="14" spans="1:15" s="287" customFormat="1" ht="24" customHeight="1" x14ac:dyDescent="0.2">
      <c r="A14" s="193" t="s">
        <v>215</v>
      </c>
      <c r="B14" s="199" t="s">
        <v>137</v>
      </c>
      <c r="C14" s="113">
        <v>26.278126669644656</v>
      </c>
      <c r="D14" s="115">
        <v>30002</v>
      </c>
      <c r="E14" s="114">
        <v>30271</v>
      </c>
      <c r="F14" s="114">
        <v>30437</v>
      </c>
      <c r="G14" s="114">
        <v>29911</v>
      </c>
      <c r="H14" s="140">
        <v>29876</v>
      </c>
      <c r="I14" s="115">
        <v>126</v>
      </c>
      <c r="J14" s="116">
        <v>0.4217432052483599</v>
      </c>
      <c r="K14" s="110"/>
      <c r="L14" s="110"/>
      <c r="M14" s="110"/>
      <c r="N14" s="110"/>
      <c r="O14" s="110"/>
    </row>
    <row r="15" spans="1:15" s="110" customFormat="1" ht="24.75" customHeight="1" x14ac:dyDescent="0.2">
      <c r="A15" s="193" t="s">
        <v>216</v>
      </c>
      <c r="B15" s="199" t="s">
        <v>217</v>
      </c>
      <c r="C15" s="113">
        <v>7.1673191966436312</v>
      </c>
      <c r="D15" s="115">
        <v>8183</v>
      </c>
      <c r="E15" s="114">
        <v>8256</v>
      </c>
      <c r="F15" s="114">
        <v>8306</v>
      </c>
      <c r="G15" s="114">
        <v>8186</v>
      </c>
      <c r="H15" s="140">
        <v>8209</v>
      </c>
      <c r="I15" s="115">
        <v>-26</v>
      </c>
      <c r="J15" s="116">
        <v>-0.31672554513339019</v>
      </c>
    </row>
    <row r="16" spans="1:15" s="287" customFormat="1" ht="24.95" customHeight="1" x14ac:dyDescent="0.2">
      <c r="A16" s="193" t="s">
        <v>218</v>
      </c>
      <c r="B16" s="199" t="s">
        <v>141</v>
      </c>
      <c r="C16" s="113">
        <v>14.070122885846668</v>
      </c>
      <c r="D16" s="115">
        <v>16064</v>
      </c>
      <c r="E16" s="114">
        <v>16258</v>
      </c>
      <c r="F16" s="114">
        <v>16307</v>
      </c>
      <c r="G16" s="114">
        <v>15998</v>
      </c>
      <c r="H16" s="140">
        <v>15930</v>
      </c>
      <c r="I16" s="115">
        <v>134</v>
      </c>
      <c r="J16" s="116">
        <v>0.84118016321406153</v>
      </c>
      <c r="K16" s="110"/>
      <c r="L16" s="110"/>
      <c r="M16" s="110"/>
      <c r="N16" s="110"/>
      <c r="O16" s="110"/>
    </row>
    <row r="17" spans="1:15" s="110" customFormat="1" ht="24.95" customHeight="1" x14ac:dyDescent="0.2">
      <c r="A17" s="193" t="s">
        <v>219</v>
      </c>
      <c r="B17" s="199" t="s">
        <v>220</v>
      </c>
      <c r="C17" s="113">
        <v>5.040684587154356</v>
      </c>
      <c r="D17" s="115">
        <v>5755</v>
      </c>
      <c r="E17" s="114">
        <v>5757</v>
      </c>
      <c r="F17" s="114">
        <v>5824</v>
      </c>
      <c r="G17" s="114">
        <v>5727</v>
      </c>
      <c r="H17" s="140">
        <v>5737</v>
      </c>
      <c r="I17" s="115">
        <v>18</v>
      </c>
      <c r="J17" s="116">
        <v>0.3137528324908489</v>
      </c>
    </row>
    <row r="18" spans="1:15" s="287" customFormat="1" ht="24.95" customHeight="1" x14ac:dyDescent="0.2">
      <c r="A18" s="201" t="s">
        <v>144</v>
      </c>
      <c r="B18" s="202" t="s">
        <v>145</v>
      </c>
      <c r="C18" s="113">
        <v>7.8049592278249289</v>
      </c>
      <c r="D18" s="115">
        <v>8911</v>
      </c>
      <c r="E18" s="114">
        <v>9024</v>
      </c>
      <c r="F18" s="114">
        <v>9196</v>
      </c>
      <c r="G18" s="114">
        <v>9033</v>
      </c>
      <c r="H18" s="140">
        <v>8899</v>
      </c>
      <c r="I18" s="115">
        <v>12</v>
      </c>
      <c r="J18" s="116">
        <v>0.13484661197887404</v>
      </c>
      <c r="K18" s="110"/>
      <c r="L18" s="110"/>
      <c r="M18" s="110"/>
      <c r="N18" s="110"/>
      <c r="O18" s="110"/>
    </row>
    <row r="19" spans="1:15" s="110" customFormat="1" ht="24.95" customHeight="1" x14ac:dyDescent="0.2">
      <c r="A19" s="193" t="s">
        <v>146</v>
      </c>
      <c r="B19" s="199" t="s">
        <v>147</v>
      </c>
      <c r="C19" s="113">
        <v>11.64744111902322</v>
      </c>
      <c r="D19" s="115">
        <v>13298</v>
      </c>
      <c r="E19" s="114">
        <v>13429</v>
      </c>
      <c r="F19" s="114">
        <v>13571</v>
      </c>
      <c r="G19" s="114">
        <v>13396</v>
      </c>
      <c r="H19" s="140">
        <v>13398</v>
      </c>
      <c r="I19" s="115">
        <v>-100</v>
      </c>
      <c r="J19" s="116">
        <v>-0.74638005672488428</v>
      </c>
    </row>
    <row r="20" spans="1:15" s="287" customFormat="1" ht="24.95" customHeight="1" x14ac:dyDescent="0.2">
      <c r="A20" s="193" t="s">
        <v>148</v>
      </c>
      <c r="B20" s="199" t="s">
        <v>149</v>
      </c>
      <c r="C20" s="113">
        <v>5.5215422480314613</v>
      </c>
      <c r="D20" s="115">
        <v>6304</v>
      </c>
      <c r="E20" s="114">
        <v>6240</v>
      </c>
      <c r="F20" s="114">
        <v>6165</v>
      </c>
      <c r="G20" s="114">
        <v>6014</v>
      </c>
      <c r="H20" s="140">
        <v>5991</v>
      </c>
      <c r="I20" s="115">
        <v>313</v>
      </c>
      <c r="J20" s="116">
        <v>5.2245034217993656</v>
      </c>
      <c r="K20" s="110"/>
      <c r="L20" s="110"/>
      <c r="M20" s="110"/>
      <c r="N20" s="110"/>
      <c r="O20" s="110"/>
    </row>
    <row r="21" spans="1:15" s="110" customFormat="1" ht="24.95" customHeight="1" x14ac:dyDescent="0.2">
      <c r="A21" s="201" t="s">
        <v>150</v>
      </c>
      <c r="B21" s="202" t="s">
        <v>151</v>
      </c>
      <c r="C21" s="113">
        <v>3.2906780180606283</v>
      </c>
      <c r="D21" s="115">
        <v>3757</v>
      </c>
      <c r="E21" s="114">
        <v>3745</v>
      </c>
      <c r="F21" s="114">
        <v>3782</v>
      </c>
      <c r="G21" s="114">
        <v>3641</v>
      </c>
      <c r="H21" s="140">
        <v>3599</v>
      </c>
      <c r="I21" s="115">
        <v>158</v>
      </c>
      <c r="J21" s="116">
        <v>4.3901083634342877</v>
      </c>
    </row>
    <row r="22" spans="1:15" s="110" customFormat="1" ht="24.95" customHeight="1" x14ac:dyDescent="0.2">
      <c r="A22" s="201" t="s">
        <v>152</v>
      </c>
      <c r="B22" s="199" t="s">
        <v>153</v>
      </c>
      <c r="C22" s="113">
        <v>1.0930971963107969</v>
      </c>
      <c r="D22" s="115">
        <v>1248</v>
      </c>
      <c r="E22" s="114">
        <v>1258</v>
      </c>
      <c r="F22" s="114">
        <v>1242</v>
      </c>
      <c r="G22" s="114">
        <v>1227</v>
      </c>
      <c r="H22" s="140">
        <v>1232</v>
      </c>
      <c r="I22" s="115">
        <v>16</v>
      </c>
      <c r="J22" s="116">
        <v>1.2987012987012987</v>
      </c>
    </row>
    <row r="23" spans="1:15" s="110" customFormat="1" ht="24.95" customHeight="1" x14ac:dyDescent="0.2">
      <c r="A23" s="193" t="s">
        <v>154</v>
      </c>
      <c r="B23" s="199" t="s">
        <v>155</v>
      </c>
      <c r="C23" s="113">
        <v>0.87850680120170621</v>
      </c>
      <c r="D23" s="115">
        <v>1003</v>
      </c>
      <c r="E23" s="114">
        <v>990</v>
      </c>
      <c r="F23" s="114">
        <v>1000</v>
      </c>
      <c r="G23" s="114">
        <v>1032</v>
      </c>
      <c r="H23" s="140">
        <v>1043</v>
      </c>
      <c r="I23" s="115">
        <v>-40</v>
      </c>
      <c r="J23" s="116">
        <v>-3.8350910834132312</v>
      </c>
    </row>
    <row r="24" spans="1:15" s="110" customFormat="1" ht="24.95" customHeight="1" x14ac:dyDescent="0.2">
      <c r="A24" s="193" t="s">
        <v>156</v>
      </c>
      <c r="B24" s="199" t="s">
        <v>221</v>
      </c>
      <c r="C24" s="113">
        <v>3.4448327508736893</v>
      </c>
      <c r="D24" s="115">
        <v>3933</v>
      </c>
      <c r="E24" s="114">
        <v>3921</v>
      </c>
      <c r="F24" s="114">
        <v>3872</v>
      </c>
      <c r="G24" s="114">
        <v>3818</v>
      </c>
      <c r="H24" s="140">
        <v>3822</v>
      </c>
      <c r="I24" s="115">
        <v>111</v>
      </c>
      <c r="J24" s="116">
        <v>2.904238618524333</v>
      </c>
    </row>
    <row r="25" spans="1:15" s="110" customFormat="1" ht="24.95" customHeight="1" x14ac:dyDescent="0.2">
      <c r="A25" s="193" t="s">
        <v>222</v>
      </c>
      <c r="B25" s="204" t="s">
        <v>159</v>
      </c>
      <c r="C25" s="113">
        <v>3.581469900412539</v>
      </c>
      <c r="D25" s="115">
        <v>4089</v>
      </c>
      <c r="E25" s="114">
        <v>4051</v>
      </c>
      <c r="F25" s="114">
        <v>4072</v>
      </c>
      <c r="G25" s="114">
        <v>4037</v>
      </c>
      <c r="H25" s="140">
        <v>3960</v>
      </c>
      <c r="I25" s="115">
        <v>129</v>
      </c>
      <c r="J25" s="116">
        <v>3.2575757575757578</v>
      </c>
    </row>
    <row r="26" spans="1:15" s="110" customFormat="1" ht="24.95" customHeight="1" x14ac:dyDescent="0.2">
      <c r="A26" s="201">
        <v>782.78300000000002</v>
      </c>
      <c r="B26" s="203" t="s">
        <v>160</v>
      </c>
      <c r="C26" s="113">
        <v>3.7040929833320195</v>
      </c>
      <c r="D26" s="115">
        <v>4229</v>
      </c>
      <c r="E26" s="114">
        <v>4300</v>
      </c>
      <c r="F26" s="114">
        <v>4697</v>
      </c>
      <c r="G26" s="114">
        <v>4417</v>
      </c>
      <c r="H26" s="140">
        <v>4187</v>
      </c>
      <c r="I26" s="115">
        <v>42</v>
      </c>
      <c r="J26" s="116">
        <v>1.0031048483401004</v>
      </c>
    </row>
    <row r="27" spans="1:15" s="110" customFormat="1" ht="24.95" customHeight="1" x14ac:dyDescent="0.2">
      <c r="A27" s="193" t="s">
        <v>161</v>
      </c>
      <c r="B27" s="199" t="s">
        <v>223</v>
      </c>
      <c r="C27" s="113">
        <v>5.4068020775853762</v>
      </c>
      <c r="D27" s="115">
        <v>6173</v>
      </c>
      <c r="E27" s="114">
        <v>6229</v>
      </c>
      <c r="F27" s="114">
        <v>6197</v>
      </c>
      <c r="G27" s="114">
        <v>6073</v>
      </c>
      <c r="H27" s="140">
        <v>6021</v>
      </c>
      <c r="I27" s="115">
        <v>152</v>
      </c>
      <c r="J27" s="116">
        <v>2.5244975917621657</v>
      </c>
    </row>
    <row r="28" spans="1:15" s="110" customFormat="1" ht="24.95" customHeight="1" x14ac:dyDescent="0.2">
      <c r="A28" s="193" t="s">
        <v>163</v>
      </c>
      <c r="B28" s="199" t="s">
        <v>164</v>
      </c>
      <c r="C28" s="113">
        <v>4.5493163763127242</v>
      </c>
      <c r="D28" s="115">
        <v>5194</v>
      </c>
      <c r="E28" s="114">
        <v>5242</v>
      </c>
      <c r="F28" s="114">
        <v>5256</v>
      </c>
      <c r="G28" s="114">
        <v>5273</v>
      </c>
      <c r="H28" s="140">
        <v>5332</v>
      </c>
      <c r="I28" s="115">
        <v>-138</v>
      </c>
      <c r="J28" s="116">
        <v>-2.5881470367591897</v>
      </c>
    </row>
    <row r="29" spans="1:15" s="110" customFormat="1" ht="24.95" customHeight="1" x14ac:dyDescent="0.2">
      <c r="A29" s="193">
        <v>86</v>
      </c>
      <c r="B29" s="199" t="s">
        <v>165</v>
      </c>
      <c r="C29" s="113">
        <v>6.7635389021730559</v>
      </c>
      <c r="D29" s="115">
        <v>7722</v>
      </c>
      <c r="E29" s="114">
        <v>7739</v>
      </c>
      <c r="F29" s="114">
        <v>7713</v>
      </c>
      <c r="G29" s="114">
        <v>7601</v>
      </c>
      <c r="H29" s="140">
        <v>7615</v>
      </c>
      <c r="I29" s="115">
        <v>107</v>
      </c>
      <c r="J29" s="116">
        <v>1.4051214707813526</v>
      </c>
    </row>
    <row r="30" spans="1:15" s="110" customFormat="1" ht="24.95" customHeight="1" x14ac:dyDescent="0.2">
      <c r="A30" s="193">
        <v>87.88</v>
      </c>
      <c r="B30" s="204" t="s">
        <v>166</v>
      </c>
      <c r="C30" s="113">
        <v>9.6171532175421071</v>
      </c>
      <c r="D30" s="115">
        <v>10980</v>
      </c>
      <c r="E30" s="114">
        <v>10979</v>
      </c>
      <c r="F30" s="114">
        <v>11039</v>
      </c>
      <c r="G30" s="114">
        <v>10787</v>
      </c>
      <c r="H30" s="140">
        <v>10748</v>
      </c>
      <c r="I30" s="115">
        <v>232</v>
      </c>
      <c r="J30" s="116">
        <v>2.1585411239300334</v>
      </c>
    </row>
    <row r="31" spans="1:15" s="110" customFormat="1" ht="24.95" customHeight="1" x14ac:dyDescent="0.2">
      <c r="A31" s="193" t="s">
        <v>167</v>
      </c>
      <c r="B31" s="199" t="s">
        <v>168</v>
      </c>
      <c r="C31" s="113">
        <v>3.0480594897127991</v>
      </c>
      <c r="D31" s="115">
        <v>3480</v>
      </c>
      <c r="E31" s="114">
        <v>3505</v>
      </c>
      <c r="F31" s="114">
        <v>3487</v>
      </c>
      <c r="G31" s="114">
        <v>3453</v>
      </c>
      <c r="H31" s="140">
        <v>3404</v>
      </c>
      <c r="I31" s="115">
        <v>76</v>
      </c>
      <c r="J31" s="116">
        <v>2.2326674500587544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1.6273834861742473</v>
      </c>
      <c r="D34" s="115">
        <v>1858</v>
      </c>
      <c r="E34" s="114">
        <v>1858</v>
      </c>
      <c r="F34" s="114">
        <v>1921</v>
      </c>
      <c r="G34" s="114">
        <v>1904</v>
      </c>
      <c r="H34" s="140">
        <v>1905</v>
      </c>
      <c r="I34" s="115">
        <v>-47</v>
      </c>
      <c r="J34" s="116">
        <v>-2.4671916010498687</v>
      </c>
    </row>
    <row r="35" spans="1:10" s="110" customFormat="1" ht="24.95" customHeight="1" x14ac:dyDescent="0.2">
      <c r="A35" s="292" t="s">
        <v>171</v>
      </c>
      <c r="B35" s="293" t="s">
        <v>172</v>
      </c>
      <c r="C35" s="113">
        <v>35.826085433253631</v>
      </c>
      <c r="D35" s="115">
        <v>40903</v>
      </c>
      <c r="E35" s="114">
        <v>41324</v>
      </c>
      <c r="F35" s="114">
        <v>41685</v>
      </c>
      <c r="G35" s="114">
        <v>40987</v>
      </c>
      <c r="H35" s="140">
        <v>40809</v>
      </c>
      <c r="I35" s="115">
        <v>94</v>
      </c>
      <c r="J35" s="116">
        <v>0.23034134627165576</v>
      </c>
    </row>
    <row r="36" spans="1:10" s="110" customFormat="1" ht="24.95" customHeight="1" x14ac:dyDescent="0.2">
      <c r="A36" s="294" t="s">
        <v>173</v>
      </c>
      <c r="B36" s="295" t="s">
        <v>174</v>
      </c>
      <c r="C36" s="125">
        <v>62.546531080572123</v>
      </c>
      <c r="D36" s="143">
        <v>71410</v>
      </c>
      <c r="E36" s="144">
        <v>71628</v>
      </c>
      <c r="F36" s="144">
        <v>72093</v>
      </c>
      <c r="G36" s="144">
        <v>70769</v>
      </c>
      <c r="H36" s="145">
        <v>70352</v>
      </c>
      <c r="I36" s="143">
        <v>1058</v>
      </c>
      <c r="J36" s="146">
        <v>1.5038662724584944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2020-09-25T13:06:18Z</dcterms:created>
  <dcterms:modified xsi:type="dcterms:W3CDTF">2020-09-28T08:13:21Z</dcterms:modified>
</cp:coreProperties>
</file>