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L44" i="24"/>
  <c r="I44" i="24"/>
  <c r="G44" i="24"/>
  <c r="D44" i="24"/>
  <c r="C44" i="24"/>
  <c r="M44" i="24" s="1"/>
  <c r="B44" i="24"/>
  <c r="K44" i="24" s="1"/>
  <c r="K43" i="24"/>
  <c r="H43" i="24"/>
  <c r="F43" i="24"/>
  <c r="C43" i="24"/>
  <c r="B43" i="24"/>
  <c r="D43" i="24" s="1"/>
  <c r="L42" i="24"/>
  <c r="I42" i="24"/>
  <c r="G42" i="24"/>
  <c r="D42" i="24"/>
  <c r="C42" i="24"/>
  <c r="M42" i="24" s="1"/>
  <c r="B42" i="24"/>
  <c r="K42" i="24" s="1"/>
  <c r="M41" i="24"/>
  <c r="K41" i="24"/>
  <c r="H41" i="24"/>
  <c r="F41" i="24"/>
  <c r="C41" i="24"/>
  <c r="B41" i="24"/>
  <c r="D41" i="24" s="1"/>
  <c r="L40" i="24"/>
  <c r="I40" i="24"/>
  <c r="G40" i="24"/>
  <c r="D40" i="24"/>
  <c r="C40" i="24"/>
  <c r="M40" i="24" s="1"/>
  <c r="B40" i="24"/>
  <c r="K40" i="24" s="1"/>
  <c r="M36" i="24"/>
  <c r="L36" i="24"/>
  <c r="K36" i="24"/>
  <c r="J36" i="24"/>
  <c r="I36" i="24"/>
  <c r="H36" i="24"/>
  <c r="G36" i="24"/>
  <c r="F36" i="24"/>
  <c r="E36" i="24"/>
  <c r="D36" i="24"/>
  <c r="M20" i="24"/>
  <c r="L57" i="15"/>
  <c r="K57" i="15"/>
  <c r="C45" i="24"/>
  <c r="C38" i="24"/>
  <c r="C37" i="24"/>
  <c r="E37" i="24" s="1"/>
  <c r="C35" i="24"/>
  <c r="C34" i="24"/>
  <c r="C33" i="24"/>
  <c r="C32" i="24"/>
  <c r="C31" i="24"/>
  <c r="C30" i="24"/>
  <c r="C29" i="24"/>
  <c r="I29" i="24" s="1"/>
  <c r="C28" i="24"/>
  <c r="E28" i="24" s="1"/>
  <c r="C27" i="24"/>
  <c r="C26" i="24"/>
  <c r="C25" i="24"/>
  <c r="C24" i="24"/>
  <c r="G24" i="24" s="1"/>
  <c r="C23" i="24"/>
  <c r="C22" i="24"/>
  <c r="C21" i="24"/>
  <c r="C20" i="24"/>
  <c r="G20" i="24" s="1"/>
  <c r="C19" i="24"/>
  <c r="C18" i="24"/>
  <c r="M18" i="24" s="1"/>
  <c r="C17" i="24"/>
  <c r="C16" i="24"/>
  <c r="C15" i="24"/>
  <c r="L15" i="24" s="1"/>
  <c r="C9" i="24"/>
  <c r="C8" i="24"/>
  <c r="C7" i="24"/>
  <c r="B38" i="24"/>
  <c r="B37" i="24"/>
  <c r="B35" i="24"/>
  <c r="B34" i="24"/>
  <c r="B33" i="24"/>
  <c r="B32" i="24"/>
  <c r="B31" i="24"/>
  <c r="F31" i="24" s="1"/>
  <c r="B30" i="24"/>
  <c r="B29" i="24"/>
  <c r="K29" i="24" s="1"/>
  <c r="B28" i="24"/>
  <c r="B27" i="24"/>
  <c r="B26" i="24"/>
  <c r="B25" i="24"/>
  <c r="B24" i="24"/>
  <c r="B23" i="24"/>
  <c r="B22" i="24"/>
  <c r="B21" i="24"/>
  <c r="B20" i="24"/>
  <c r="B19" i="24"/>
  <c r="B18" i="24"/>
  <c r="B17" i="24"/>
  <c r="F17" i="24" s="1"/>
  <c r="B16" i="24"/>
  <c r="B15" i="24"/>
  <c r="B9" i="24"/>
  <c r="B8" i="24"/>
  <c r="B7" i="24"/>
  <c r="J7" i="24" l="1"/>
  <c r="H7" i="24"/>
  <c r="F7" i="24"/>
  <c r="D7" i="24"/>
  <c r="K7" i="24"/>
  <c r="J9" i="24"/>
  <c r="H9" i="24"/>
  <c r="K9" i="24"/>
  <c r="F9" i="24"/>
  <c r="D9" i="24"/>
  <c r="D27" i="24"/>
  <c r="J27" i="24"/>
  <c r="H27" i="24"/>
  <c r="F27" i="24"/>
  <c r="K27" i="24"/>
  <c r="C14" i="24"/>
  <c r="C6" i="24"/>
  <c r="I30" i="24"/>
  <c r="L30" i="24"/>
  <c r="M30" i="24"/>
  <c r="G30" i="24"/>
  <c r="E30" i="24"/>
  <c r="K34" i="24"/>
  <c r="H34" i="24"/>
  <c r="F34" i="24"/>
  <c r="D34" i="24"/>
  <c r="J34" i="24"/>
  <c r="K28" i="24"/>
  <c r="H28" i="24"/>
  <c r="F28" i="24"/>
  <c r="D28" i="24"/>
  <c r="J28" i="24"/>
  <c r="B45" i="24"/>
  <c r="B39" i="24"/>
  <c r="K22" i="24"/>
  <c r="H22" i="24"/>
  <c r="F22" i="24"/>
  <c r="D22" i="24"/>
  <c r="J22" i="24"/>
  <c r="K8" i="24"/>
  <c r="F8" i="24"/>
  <c r="D8" i="24"/>
  <c r="J8" i="24"/>
  <c r="H8" i="24"/>
  <c r="K16" i="24"/>
  <c r="F16" i="24"/>
  <c r="D16" i="24"/>
  <c r="J16" i="24"/>
  <c r="H16" i="24"/>
  <c r="I22" i="24"/>
  <c r="L22" i="24"/>
  <c r="M22" i="24"/>
  <c r="E22" i="24"/>
  <c r="G22" i="24"/>
  <c r="G19" i="24"/>
  <c r="M19" i="24"/>
  <c r="E19" i="24"/>
  <c r="L19" i="24"/>
  <c r="I19" i="24"/>
  <c r="G35" i="24"/>
  <c r="M35" i="24"/>
  <c r="E35" i="24"/>
  <c r="L35" i="24"/>
  <c r="I35" i="24"/>
  <c r="B14" i="24"/>
  <c r="B6" i="24"/>
  <c r="K26" i="24"/>
  <c r="H26" i="24"/>
  <c r="F26" i="24"/>
  <c r="D26" i="24"/>
  <c r="J26" i="24"/>
  <c r="D33" i="24"/>
  <c r="J33" i="24"/>
  <c r="H33" i="24"/>
  <c r="K33" i="24"/>
  <c r="F33" i="24"/>
  <c r="I8" i="24"/>
  <c r="L8" i="24"/>
  <c r="M8" i="24"/>
  <c r="G8" i="24"/>
  <c r="E8" i="24"/>
  <c r="G33" i="24"/>
  <c r="M33" i="24"/>
  <c r="E33" i="24"/>
  <c r="L33" i="24"/>
  <c r="I33" i="24"/>
  <c r="K18" i="24"/>
  <c r="H18" i="24"/>
  <c r="F18" i="24"/>
  <c r="D18" i="24"/>
  <c r="J18" i="24"/>
  <c r="J15" i="24"/>
  <c r="H15" i="24"/>
  <c r="F15" i="24"/>
  <c r="D15" i="24"/>
  <c r="K15" i="24"/>
  <c r="D21" i="24"/>
  <c r="J21" i="24"/>
  <c r="H21" i="24"/>
  <c r="K21" i="24"/>
  <c r="F21" i="24"/>
  <c r="D35" i="24"/>
  <c r="J35" i="24"/>
  <c r="H35" i="24"/>
  <c r="K35" i="24"/>
  <c r="F35" i="24"/>
  <c r="G15" i="24"/>
  <c r="M15" i="24"/>
  <c r="E15" i="24"/>
  <c r="I15" i="24"/>
  <c r="M38" i="24"/>
  <c r="E38" i="24"/>
  <c r="I38" i="24"/>
  <c r="G38" i="24"/>
  <c r="L38" i="24"/>
  <c r="K63" i="24"/>
  <c r="I63" i="24"/>
  <c r="F37" i="24"/>
  <c r="D37" i="24"/>
  <c r="J37" i="24"/>
  <c r="K37" i="24"/>
  <c r="I16" i="24"/>
  <c r="L16" i="24"/>
  <c r="M16" i="24"/>
  <c r="G16" i="24"/>
  <c r="E16" i="24"/>
  <c r="G31" i="24"/>
  <c r="M31" i="24"/>
  <c r="E31" i="24"/>
  <c r="L31" i="24"/>
  <c r="I43" i="24"/>
  <c r="G43" i="24"/>
  <c r="L43" i="24"/>
  <c r="M43" i="24"/>
  <c r="E43" i="24"/>
  <c r="K74" i="24"/>
  <c r="I74" i="24"/>
  <c r="J74" i="24"/>
  <c r="K24" i="24"/>
  <c r="H24" i="24"/>
  <c r="F24" i="24"/>
  <c r="D24" i="24"/>
  <c r="J24" i="24"/>
  <c r="G25" i="24"/>
  <c r="M25" i="24"/>
  <c r="E25" i="24"/>
  <c r="L25" i="24"/>
  <c r="I25" i="24"/>
  <c r="K58" i="24"/>
  <c r="I58" i="24"/>
  <c r="J58" i="24"/>
  <c r="G7" i="24"/>
  <c r="M7" i="24"/>
  <c r="E7" i="24"/>
  <c r="I7" i="24"/>
  <c r="L7" i="24"/>
  <c r="D17" i="24"/>
  <c r="E24" i="24"/>
  <c r="I34" i="24"/>
  <c r="L34" i="24"/>
  <c r="G34" i="24"/>
  <c r="E34" i="24"/>
  <c r="D19" i="24"/>
  <c r="J19" i="24"/>
  <c r="H19" i="24"/>
  <c r="K19" i="24"/>
  <c r="F19" i="24"/>
  <c r="D31" i="24"/>
  <c r="J31" i="24"/>
  <c r="H31" i="24"/>
  <c r="K31" i="24"/>
  <c r="K38" i="24"/>
  <c r="J38" i="24"/>
  <c r="H38" i="24"/>
  <c r="F38" i="24"/>
  <c r="D38" i="24"/>
  <c r="G17" i="24"/>
  <c r="M17" i="24"/>
  <c r="E17" i="24"/>
  <c r="L17" i="24"/>
  <c r="I17" i="24"/>
  <c r="I26" i="24"/>
  <c r="L26" i="24"/>
  <c r="M26" i="24"/>
  <c r="G26" i="24"/>
  <c r="G29" i="24"/>
  <c r="M29" i="24"/>
  <c r="E29" i="24"/>
  <c r="L29" i="24"/>
  <c r="I32" i="24"/>
  <c r="L32" i="24"/>
  <c r="G32" i="24"/>
  <c r="E32" i="24"/>
  <c r="M32" i="24"/>
  <c r="I45" i="24"/>
  <c r="G45" i="24"/>
  <c r="L45" i="24"/>
  <c r="E45" i="24"/>
  <c r="I31" i="24"/>
  <c r="H37" i="24"/>
  <c r="M45" i="24"/>
  <c r="K55" i="24"/>
  <c r="I55" i="24"/>
  <c r="D25" i="24"/>
  <c r="J25" i="24"/>
  <c r="H25" i="24"/>
  <c r="F25" i="24"/>
  <c r="K25" i="24"/>
  <c r="G23" i="24"/>
  <c r="M23" i="24"/>
  <c r="E23" i="24"/>
  <c r="L23" i="24"/>
  <c r="I23" i="24"/>
  <c r="C39" i="24"/>
  <c r="J17" i="24"/>
  <c r="H17" i="24"/>
  <c r="K17" i="24"/>
  <c r="D29" i="24"/>
  <c r="J29" i="24"/>
  <c r="H29" i="24"/>
  <c r="F29" i="24"/>
  <c r="G9" i="24"/>
  <c r="M9" i="24"/>
  <c r="E9" i="24"/>
  <c r="L9" i="24"/>
  <c r="I9" i="24"/>
  <c r="E26" i="24"/>
  <c r="K66" i="24"/>
  <c r="I66" i="24"/>
  <c r="J66" i="24"/>
  <c r="K71" i="24"/>
  <c r="I71" i="24"/>
  <c r="K30" i="24"/>
  <c r="H30" i="24"/>
  <c r="F30" i="24"/>
  <c r="D30" i="24"/>
  <c r="J30" i="24"/>
  <c r="K20" i="24"/>
  <c r="H20" i="24"/>
  <c r="F20" i="24"/>
  <c r="D20" i="24"/>
  <c r="D23" i="24"/>
  <c r="J23" i="24"/>
  <c r="H23" i="24"/>
  <c r="K23" i="24"/>
  <c r="F23" i="24"/>
  <c r="K32" i="24"/>
  <c r="H32" i="24"/>
  <c r="F32" i="24"/>
  <c r="D32" i="24"/>
  <c r="J32" i="24"/>
  <c r="I18" i="24"/>
  <c r="L18" i="24"/>
  <c r="G18" i="24"/>
  <c r="E18" i="24"/>
  <c r="G21" i="24"/>
  <c r="M21" i="24"/>
  <c r="E21" i="24"/>
  <c r="L21" i="24"/>
  <c r="I21" i="24"/>
  <c r="I24" i="24"/>
  <c r="L24" i="24"/>
  <c r="M24" i="24"/>
  <c r="G27" i="24"/>
  <c r="M27" i="24"/>
  <c r="E27" i="24"/>
  <c r="L27" i="24"/>
  <c r="I27" i="24"/>
  <c r="I37" i="24"/>
  <c r="G37" i="24"/>
  <c r="L37" i="24"/>
  <c r="M37" i="24"/>
  <c r="J20" i="24"/>
  <c r="M34" i="24"/>
  <c r="K53" i="24"/>
  <c r="I53" i="24"/>
  <c r="K61" i="24"/>
  <c r="I61" i="24"/>
  <c r="K69" i="24"/>
  <c r="I69" i="24"/>
  <c r="K52" i="24"/>
  <c r="I52" i="24"/>
  <c r="K60" i="24"/>
  <c r="I60" i="24"/>
  <c r="K68" i="24"/>
  <c r="I68" i="24"/>
  <c r="I20" i="24"/>
  <c r="L20" i="24"/>
  <c r="I28" i="24"/>
  <c r="L28" i="24"/>
  <c r="G28" i="24"/>
  <c r="K57" i="24"/>
  <c r="I57" i="24"/>
  <c r="K65" i="24"/>
  <c r="I65" i="24"/>
  <c r="K73" i="24"/>
  <c r="I73" i="24"/>
  <c r="I41" i="24"/>
  <c r="G41" i="24"/>
  <c r="L41" i="24"/>
  <c r="K54" i="24"/>
  <c r="I54" i="24"/>
  <c r="K62" i="24"/>
  <c r="I62" i="24"/>
  <c r="K70" i="24"/>
  <c r="I70" i="24"/>
  <c r="J77" i="24"/>
  <c r="M28" i="24"/>
  <c r="E41" i="24"/>
  <c r="K51" i="24"/>
  <c r="I51" i="24"/>
  <c r="K59" i="24"/>
  <c r="I59" i="24"/>
  <c r="K67" i="24"/>
  <c r="I67" i="24"/>
  <c r="K75" i="24"/>
  <c r="K77" i="24" s="1"/>
  <c r="I75" i="24"/>
  <c r="E20" i="24"/>
  <c r="K56" i="24"/>
  <c r="I56" i="24"/>
  <c r="K64" i="24"/>
  <c r="I64" i="24"/>
  <c r="K72" i="24"/>
  <c r="I72" i="24"/>
  <c r="F40" i="24"/>
  <c r="J41" i="24"/>
  <c r="F42" i="24"/>
  <c r="J43" i="24"/>
  <c r="F44" i="24"/>
  <c r="H40" i="24"/>
  <c r="H42" i="24"/>
  <c r="H44" i="24"/>
  <c r="J40" i="24"/>
  <c r="J42" i="24"/>
  <c r="J44" i="24"/>
  <c r="E40" i="24"/>
  <c r="E42" i="24"/>
  <c r="E44" i="24"/>
  <c r="I14" i="24" l="1"/>
  <c r="L14" i="24"/>
  <c r="E14" i="24"/>
  <c r="M14" i="24"/>
  <c r="G14" i="24"/>
  <c r="I39" i="24"/>
  <c r="G39" i="24"/>
  <c r="L39" i="24"/>
  <c r="M39" i="24"/>
  <c r="E39" i="24"/>
  <c r="I77" i="24"/>
  <c r="K79" i="24"/>
  <c r="K78" i="24"/>
  <c r="K6" i="24"/>
  <c r="F6" i="24"/>
  <c r="D6" i="24"/>
  <c r="J6" i="24"/>
  <c r="H6" i="24"/>
  <c r="F39" i="24"/>
  <c r="D39" i="24"/>
  <c r="J39" i="24"/>
  <c r="K39" i="24"/>
  <c r="H39" i="24"/>
  <c r="J79" i="24"/>
  <c r="J78" i="24"/>
  <c r="K14" i="24"/>
  <c r="F14" i="24"/>
  <c r="D14" i="24"/>
  <c r="H14" i="24"/>
  <c r="J14" i="24"/>
  <c r="H45" i="24"/>
  <c r="F45" i="24"/>
  <c r="D45" i="24"/>
  <c r="J45" i="24"/>
  <c r="K45" i="24"/>
  <c r="I6" i="24"/>
  <c r="L6" i="24"/>
  <c r="E6" i="24"/>
  <c r="M6" i="24"/>
  <c r="G6" i="24"/>
  <c r="I78" i="24" l="1"/>
  <c r="I79" i="24"/>
  <c r="I83" i="24" l="1"/>
  <c r="I82" i="24"/>
  <c r="I81" i="24"/>
</calcChain>
</file>

<file path=xl/sharedStrings.xml><?xml version="1.0" encoding="utf-8"?>
<sst xmlns="http://schemas.openxmlformats.org/spreadsheetml/2006/main" count="1651" uniqueCount="521">
  <si>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</si>
  <si>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</si>
  <si>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</si>
  <si>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</si>
  <si>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</si>
  <si>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</si>
  <si>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</si>
  <si>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</si>
  <si>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</si>
  <si>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</si>
  <si>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</si>
  <si>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</si>
  <si>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</si>
  <si>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Görlitz (14626)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</si>
  <si>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</si>
  <si>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</si>
  <si>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</si>
  <si>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</si>
  <si>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</si>
  <si>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</si>
  <si>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</si>
  <si>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</si>
  <si>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</si>
  <si>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</si>
  <si>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</si>
  <si>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</si>
  <si>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</si>
  <si>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</si>
  <si>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</si>
  <si>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</si>
  <si>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</si>
  <si>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</si>
  <si>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</si>
  <si>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</si>
  <si>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</si>
  <si>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</si>
  <si>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</si>
  <si>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</si>
  <si>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</si>
  <si>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</si>
  <si>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</si>
  <si>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</si>
  <si>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</si>
  <si>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</si>
  <si>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</si>
  <si>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</si>
  <si>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</si>
  <si>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</si>
  <si>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</si>
  <si>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</si>
  <si>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</si>
  <si>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</si>
  <si>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</si>
  <si>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</si>
  <si>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</si>
  <si>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</si>
  <si>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</si>
  <si>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</si>
  <si>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</si>
  <si>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</si>
  <si>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</si>
  <si>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</si>
  <si>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</si>
  <si>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</si>
  <si>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</si>
  <si>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</si>
  <si>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</si>
  <si>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</si>
  <si>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</si>
  <si>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</si>
  <si>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</si>
  <si>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</si>
  <si>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</si>
  <si>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</si>
  <si>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</si>
  <si>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</si>
  <si>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</si>
  <si>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</si>
  <si>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</si>
  <si>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</si>
  <si>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</si>
  <si>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</si>
  <si>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</si>
  <si>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</si>
  <si>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</si>
  <si>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</si>
  <si>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</si>
  <si>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</si>
  <si>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</si>
  <si>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</si>
  <si>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</si>
  <si>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</si>
  <si>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Görlitz (14626);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</si>
  <si>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</si>
  <si>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</si>
  <si>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</si>
  <si>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</si>
  <si>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</si>
  <si>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</si>
  <si>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</si>
  <si>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</si>
  <si>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</si>
  <si>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</si>
  <si>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</si>
  <si>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</si>
  <si>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</si>
  <si>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</si>
  <si>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</si>
  <si>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</si>
  <si>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</si>
  <si>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</si>
  <si>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</si>
  <si>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</si>
  <si>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</si>
  <si>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</si>
  <si>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</si>
  <si>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</si>
  <si>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</si>
  <si>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</si>
  <si>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</si>
  <si>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</si>
  <si>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</si>
  <si>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</si>
  <si>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</si>
  <si>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</si>
  <si>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</si>
  <si>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</si>
  <si>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</si>
  <si>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</si>
  <si>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</si>
  <si>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</si>
  <si>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</si>
  <si>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</si>
  <si>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</si>
  <si>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</si>
  <si>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</si>
  <si>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</si>
  <si>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</si>
  <si>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</si>
  <si>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</si>
  <si>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</si>
  <si>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</si>
  <si>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</si>
  <si>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</si>
  <si>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</si>
  <si>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</si>
  <si>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</si>
  <si>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</si>
  <si>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</si>
  <si>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</si>
  <si>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</si>
  <si>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</si>
  <si>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</si>
  <si>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</si>
  <si>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</si>
  <si>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</si>
  <si>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</si>
  <si>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</si>
  <si>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</si>
  <si>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</si>
  <si>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</si>
  <si>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</si>
  <si>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</si>
  <si>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</si>
  <si>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</si>
  <si>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</si>
  <si>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</si>
  <si>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</si>
  <si>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</si>
  <si>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</si>
  <si>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</si>
  <si>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</si>
  <si>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</si>
  <si>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</si>
  <si>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</si>
  <si>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</si>
  <si>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</si>
  <si>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</si>
  <si>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</si>
  <si>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</si>
  <si>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</si>
  <si>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</si>
  <si>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</si>
  <si>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Görlitz (14626)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</si>
  <si>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</si>
  <si>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</si>
  <si>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</si>
  <si>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</si>
  <si>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</si>
  <si>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</si>
  <si>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</si>
  <si>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</si>
  <si>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</si>
  <si>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</si>
  <si>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</si>
  <si>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</si>
  <si>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</si>
  <si>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</si>
  <si>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</si>
  <si>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</si>
  <si>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</si>
  <si>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</si>
  <si>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</si>
  <si>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</si>
  <si>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</si>
  <si>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</si>
  <si>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</si>
  <si>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</si>
  <si>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</si>
  <si>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</si>
  <si>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</si>
  <si>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</si>
  <si>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</si>
  <si>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</si>
  <si>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</si>
  <si>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</si>
  <si>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</si>
  <si>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</si>
  <si>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</si>
  <si>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</si>
  <si>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</si>
  <si>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</si>
  <si>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</si>
  <si>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</si>
  <si>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</si>
  <si>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</si>
  <si>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</si>
  <si>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</si>
  <si>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</si>
  <si>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</si>
  <si>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</si>
  <si>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</si>
  <si>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</si>
  <si>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</si>
  <si>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</si>
  <si>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</si>
  <si>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</si>
  <si>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</si>
  <si>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</si>
  <si>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</si>
  <si>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</si>
  <si>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</si>
  <si>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</si>
  <si>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</si>
  <si>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</si>
  <si>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</si>
  <si>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</si>
  <si>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</si>
  <si>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</si>
  <si>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</si>
  <si>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</si>
  <si>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</si>
  <si>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</si>
  <si>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</si>
  <si>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</si>
  <si>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</si>
  <si>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</si>
  <si>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</si>
  <si>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</si>
  <si>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</si>
  <si>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</si>
  <si>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</si>
  <si>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</si>
  <si>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</si>
  <si>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</si>
  <si>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</si>
  <si>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</si>
  <si>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</si>
  <si>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</si>
  <si>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</si>
  <si>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</si>
  <si>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</si>
  <si>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</si>
  <si>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</si>
  <si>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</si>
  <si>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</si>
  <si>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</si>
  <si>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</si>
  <si>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</si>
  <si>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</si>
  <si>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</si>
  <si>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</si>
  <si>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</si>
  <si>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</si>
  <si>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</si>
  <si>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</si>
  <si>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</si>
  <si>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</si>
  <si>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</si>
  <si>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</si>
  <si>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</si>
  <si>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</si>
  <si>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</si>
  <si>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</si>
  <si>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</si>
  <si>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</si>
  <si>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</si>
  <si>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</si>
  <si>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</si>
  <si>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</si>
  <si>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</si>
  <si>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</si>
  <si>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</si>
  <si>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</si>
  <si>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</si>
  <si>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</si>
  <si>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</si>
  <si>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</si>
  <si>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</si>
  <si>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</si>
  <si>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</si>
  <si>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</si>
  <si>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</si>
  <si>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</si>
  <si>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</si>
  <si>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</si>
  <si>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</si>
  <si>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</si>
  <si>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</si>
  <si>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</si>
  <si>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</si>
  <si>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</si>
  <si>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</si>
  <si>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</si>
  <si>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</si>
  <si>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</si>
  <si>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</si>
  <si>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</si>
  <si>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</si>
  <si>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</si>
  <si>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</si>
  <si>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</si>
  <si>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</si>
  <si>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</si>
  <si>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</si>
  <si>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</si>
  <si>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</si>
  <si>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</si>
  <si>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</si>
  <si>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</si>
  <si>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</si>
  <si>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</si>
  <si>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</si>
  <si>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</si>
  <si>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</si>
  <si>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</si>
  <si>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</si>
  <si>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</si>
  <si>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</si>
  <si>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</si>
  <si>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</si>
  <si>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</si>
  <si>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</si>
  <si>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</si>
  <si>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</si>
  <si>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</si>
  <si>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</si>
  <si>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</si>
  <si>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</si>
  <si>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</si>
  <si>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</si>
  <si>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</si>
  <si>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</si>
  <si>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</si>
  <si>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</si>
  <si>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</si>
  <si>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</si>
  <si>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</si>
  <si>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</si>
  <si>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</si>
  <si>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</si>
  <si>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</si>
  <si>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</si>
  <si>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Görlitz (14626);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</si>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</sst>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{CA181B1A-6801-4128-A349-51F940568A36}</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D458-40B4-9A09-C0D5718DD2D7}"/>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{FB5964EB-CD1F-49C3-9A42-58891A49A0AA}</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D458-40B4-9A09-C0D5718DD2D7}"/>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{45C51A02-BF42-481A-B3B2-D89843B9450E}</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D458-40B4-9A09-C0D5718DD2D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{4F1A17E2-4B83-4FC5-A8E8-E70E63A6B844}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458-40B4-9A09-C0D5718DD2D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0.44520508343258902</c:v>
                </c:pt>
                <c:pt idx="1">
                  <c:v>0.53902318103720548</c:v>
                </c:pt>
                <c:pt idx="2">
                  <c:v>0.95490282911153723</c:v>
                </c:pt>
                <c:pt idx="3">
                  <c:v>1.0875687030768</c:v>
                </c:pt>
              </c:numCache>
            </c:numRef>
          </c:val>
          <c:extLst>
            <c:ext xmlns:c16="http://schemas.microsoft.com/office/drawing/2014/chart" uri="{C3380CC4-5D6E-409C-BE32-E72D297353CC}">
              <c16:uniqueId val="{00000004-D458-40B4-9A09-C0D5718DD2D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{BEE9AD9B-4AF8-4978-93B4-39784E2A0E9F}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458-40B4-9A09-C0D5718DD2D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{E01A0F06-F346-4854-9CEA-ADB5C54B39C7}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458-40B4-9A09-C0D5718DD2D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{EC68CB67-2FF2-467A-8FA2-18FB56A44A90}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458-40B4-9A09-C0D5718DD2D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{4B73460F-3101-4FEC-BDF1-0BF3294999EC}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458-40B4-9A09-C0D5718DD2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458-40B4-9A09-C0D5718DD2D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458-40B4-9A09-C0D5718DD2D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{B6407C23-2243-44C0-9663-8C5B04286897}</c15:txfldGUID>
                      <c15:f>Daten_Diagramme!$E$6</c15:f>
                      <c15:dlblFieldTableCache>
                        <c:ptCount val="1"/>
                        <c:pt idx="0">
                          <c:v>-4.8</c:v>
                        </c:pt>
                      </c15:dlblFieldTableCache>
                    </c15:dlblFTEntry>
                  </c15:dlblFieldTable>
                  <c15:showDataLabelsRange val="0"/>
                </c:ext>
                <c:ext xmlns:c16="http://schemas.microsoft.com/office/drawing/2014/chart" uri="{C3380CC4-5D6E-409C-BE32-E72D297353CC}">
                  <c16:uniqueId val="{00000000-37B7-48A0-83C3-BBE5C551475C}"/>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{48700979-D20F-4AC6-91E0-CDAB68FFB4B0}</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37B7-48A0-83C3-BBE5C551475C}"/>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{1A35C7B8-C5C0-4905-9518-E81F4171265C}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37B7-48A0-83C3-BBE5C551475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{292B3472-6852-4027-9CC3-59D8D91EBB7A}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7B7-48A0-83C3-BBE5C55147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-4.7541405646614603</c:v>
                </c:pt>
                <c:pt idx="1">
                  <c:v>-3.5996476124832824</c:v>
                </c:pt>
                <c:pt idx="2">
                  <c:v>-3.6279896103654186</c:v>
                </c:pt>
                <c:pt idx="3">
                  <c:v>-2.8655893304673015</c:v>
                </c:pt>
              </c:numCache>
            </c:numRef>
          </c:val>
          <c:extLst>
            <c:ext xmlns:c16="http://schemas.microsoft.com/office/drawing/2014/chart" uri="{C3380CC4-5D6E-409C-BE32-E72D297353CC}">
              <c16:uniqueId val="{00000004-37B7-48A0-83C3-BBE5C551475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{61038B51-848D-4D7B-85FA-A5A731057253}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7B7-48A0-83C3-BBE5C551475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{224E59EE-7458-4662-ADED-9F694EEA082E}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7B7-48A0-83C3-BBE5C551475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{C8C90F9D-6496-4E4D-9211-00703453589C}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7B7-48A0-83C3-BBE5C551475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{636AA094-5164-44E6-A4D2-04D8B587A575}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7B7-48A0-83C3-BBE5C55147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7B7-48A0-83C3-BBE5C551475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7B7-48A0-83C3-BBE5C551475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{4CEAE92D-C8BC-4117-AE88-A849333157C1}</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4CF9-46F1-8A8A-6172003E5C7C}"/>
                </c:ext>
              </c:extLst>
            </c:dLbl>
            <c:dLbl>
              <c:idx val="1"/>
              <c:tx>
                <c:strRef>
                  <c:f>Daten_Diagramme!$D$15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{F258D760-BBE6-4903-BDF0-418C86EA3617}</c15:txfldGUID>
                      <c15:f>Daten_Diagramme!$D$15</c15:f>
                      <c15:dlblFieldTableCache>
                        <c:ptCount val="1"/>
                        <c:pt idx="0">
                          <c:v>-1.7</c:v>
                        </c:pt>
                      </c15:dlblFieldTableCache>
                    </c15:dlblFTEntry>
                  </c15:dlblFieldTable>
                  <c15:showDataLabelsRange val="0"/>
                </c:ext>
                <c:ext xmlns:c16="http://schemas.microsoft.com/office/drawing/2014/chart" uri="{C3380CC4-5D6E-409C-BE32-E72D297353CC}">
                  <c16:uniqueId val="{00000001-4CF9-46F1-8A8A-6172003E5C7C}"/>
                </c:ext>
              </c:extLst>
            </c:dLbl>
            <c:dLbl>
              <c:idx val="2"/>
              <c:tx>
                <c:strRef>
                  <c:f>Daten_Diagramme!$D$16</c:f>
                  <c:strCache>
                    <c:ptCount val="1"/>
                    <c:pt idx="0">
                      <c:v>42.4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{3C736764-F372-407B-8FD7-90BBAB25B575}</c15:txfldGUID>
                      <c15:f>Daten_Diagramme!$D$16</c15:f>
                      <c15:dlblFieldTableCache>
                        <c:ptCount val="1"/>
                        <c:pt idx="0">
                          <c:v>42.4</c:v>
                        </c:pt>
                      </c15:dlblFieldTableCache>
                    </c15:dlblFTEntry>
                  </c15:dlblFieldTable>
                  <c15:showDataLabelsRange val="0"/>
                </c:ext>
                <c:ext xmlns:c16="http://schemas.microsoft.com/office/drawing/2014/chart" uri="{C3380CC4-5D6E-409C-BE32-E72D297353CC}">
                  <c16:uniqueId val="{00000002-4CF9-46F1-8A8A-6172003E5C7C}"/>
                </c:ext>
              </c:extLst>
            </c:dLbl>
            <c:dLbl>
              <c:idx val="3"/>
              <c:tx>
                <c:strRef>
                  <c:f>Daten_Diagramme!$D$17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{8E479D5C-519D-48F5-A239-6AF84CC6CBE0}</c15:txfldGUID>
                      <c15:f>Daten_Diagramme!$D$17</c15:f>
                      <c15:dlblFieldTableCache>
                        <c:ptCount val="1"/>
                        <c:pt idx="0">
                          <c:v>-5.5</c:v>
                        </c:pt>
                      </c15:dlblFieldTableCache>
                    </c15:dlblFTEntry>
                  </c15:dlblFieldTable>
                  <c15:showDataLabelsRange val="0"/>
                </c:ext>
                <c:ext xmlns:c16="http://schemas.microsoft.com/office/drawing/2014/chart" uri="{C3380CC4-5D6E-409C-BE32-E72D297353CC}">
                  <c16:uniqueId val="{00000003-4CF9-46F1-8A8A-6172003E5C7C}"/>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{42E88EF1-099A-435D-89B1-B8FEFBB25183}</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4CF9-46F1-8A8A-6172003E5C7C}"/>
                </c:ext>
              </c:extLst>
            </c:dLbl>
            <c:dLbl>
              <c:idx val="5"/>
              <c:tx>
                <c:strRef>
                  <c:f>Daten_Diagramme!$D$19</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{7AE81A96-EA57-40F4-8C23-11D12F73FB54}</c15:txfldGUID>
                      <c15:f>Daten_Diagramme!$D$19</c15:f>
                      <c15:dlblFieldTableCache>
                        <c:ptCount val="1"/>
                        <c:pt idx="0">
                          <c:v>-11.1</c:v>
                        </c:pt>
                      </c15:dlblFieldTableCache>
                    </c15:dlblFTEntry>
                  </c15:dlblFieldTable>
                  <c15:showDataLabelsRange val="0"/>
                </c:ext>
                <c:ext xmlns:c16="http://schemas.microsoft.com/office/drawing/2014/chart" uri="{C3380CC4-5D6E-409C-BE32-E72D297353CC}">
                  <c16:uniqueId val="{00000005-4CF9-46F1-8A8A-6172003E5C7C}"/>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{0BB20631-EAB2-4565-A76D-7A3BD85A2C79}</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4CF9-46F1-8A8A-6172003E5C7C}"/>
                </c:ext>
              </c:extLst>
            </c:dLbl>
            <c:dLbl>
              <c:idx val="7"/>
              <c:tx>
                <c:strRef>
                  <c:f>Daten_Diagramme!$D$21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{2AEBF947-53D7-4489-921E-E99393015AB4}</c15:txfldGUID>
                      <c15:f>Daten_Diagramme!$D$21</c15:f>
                      <c15:dlblFieldTableCache>
                        <c:ptCount val="1"/>
                        <c:pt idx="0">
                          <c:v>0.3</c:v>
                        </c:pt>
                      </c15:dlblFieldTableCache>
                    </c15:dlblFTEntry>
                  </c15:dlblFieldTable>
                  <c15:showDataLabelsRange val="0"/>
                </c:ext>
                <c:ext xmlns:c16="http://schemas.microsoft.com/office/drawing/2014/chart" uri="{C3380CC4-5D6E-409C-BE32-E72D297353CC}">
                  <c16:uniqueId val="{00000007-4CF9-46F1-8A8A-6172003E5C7C}"/>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{AD9C3179-546D-446C-8AC1-6E783C04E478}</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4CF9-46F1-8A8A-6172003E5C7C}"/>
                </c:ext>
              </c:extLst>
            </c:dLbl>
            <c:dLbl>
              <c:idx val="9"/>
              <c:tx>
                <c:strRef>
                  <c:f>Daten_Diagramme!$D$23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{16A6E359-BD00-4F08-A568-77960EF71D97}</c15:txfldGUID>
                      <c15:f>Daten_Diagramme!$D$23</c15:f>
                      <c15:dlblFieldTableCache>
                        <c:ptCount val="1"/>
                        <c:pt idx="0">
                          <c:v>-5.5</c:v>
                        </c:pt>
                      </c15:dlblFieldTableCache>
                    </c15:dlblFTEntry>
                  </c15:dlblFieldTable>
                  <c15:showDataLabelsRange val="0"/>
                </c:ext>
                <c:ext xmlns:c16="http://schemas.microsoft.com/office/drawing/2014/chart" uri="{C3380CC4-5D6E-409C-BE32-E72D297353CC}">
                  <c16:uniqueId val="{00000009-4CF9-46F1-8A8A-6172003E5C7C}"/>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{47EFCB75-873B-48ED-9B03-35D8B6E1A239}</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4CF9-46F1-8A8A-6172003E5C7C}"/>
                </c:ext>
              </c:extLst>
            </c:dLbl>
            <c:dLbl>
              <c:idx val="11"/>
              <c:tx>
                <c:strRef>
                  <c:f>Daten_Diagramme!$D$25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{CFFC8085-98DC-4517-8CBB-F75E58469332}</c15:txfldGUID>
                      <c15:f>Daten_Diagramme!$D$25</c15:f>
                      <c15:dlblFieldTableCache>
                        <c:ptCount val="1"/>
                        <c:pt idx="0">
                          <c:v>3.1</c:v>
                        </c:pt>
                      </c15:dlblFieldTableCache>
                    </c15:dlblFTEntry>
                  </c15:dlblFieldTable>
                  <c15:showDataLabelsRange val="0"/>
                </c:ext>
                <c:ext xmlns:c16="http://schemas.microsoft.com/office/drawing/2014/chart" uri="{C3380CC4-5D6E-409C-BE32-E72D297353CC}">
                  <c16:uniqueId val="{0000000B-4CF9-46F1-8A8A-6172003E5C7C}"/>
                </c:ext>
              </c:extLst>
            </c:dLbl>
            <c:dLbl>
              <c:idx val="12"/>
              <c:tx>
                <c:strRef>
                  <c:f>Daten_Diagramme!$D$26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{02F74068-0A73-4D55-B105-759A57183DCD}</c15:txfldGUID>
                      <c15:f>Daten_Diagramme!$D$26</c15:f>
                      <c15:dlblFieldTableCache>
                        <c:ptCount val="1"/>
                        <c:pt idx="0">
                          <c:v>-2.3</c:v>
                        </c:pt>
                      </c15:dlblFieldTableCache>
                    </c15:dlblFTEntry>
                  </c15:dlblFieldTable>
                  <c15:showDataLabelsRange val="0"/>
                </c:ext>
                <c:ext xmlns:c16="http://schemas.microsoft.com/office/drawing/2014/chart" uri="{C3380CC4-5D6E-409C-BE32-E72D297353CC}">
                  <c16:uniqueId val="{0000000C-4CF9-46F1-8A8A-6172003E5C7C}"/>
                </c:ext>
              </c:extLst>
            </c:dLbl>
            <c:dLbl>
              <c:idx val="13"/>
              <c:tx>
                <c:strRef>
                  <c:f>Daten_Diagramme!$D$27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{4FDA49F0-F4F7-4F27-9AC0-B91E7BEBDB23}</c15:txfldGUID>
                      <c15:f>Daten_Diagramme!$D$27</c15:f>
                      <c15:dlblFieldTableCache>
                        <c:ptCount val="1"/>
                        <c:pt idx="0">
                          <c:v>1.9</c:v>
                        </c:pt>
                      </c15:dlblFieldTableCache>
                    </c15:dlblFTEntry>
                  </c15:dlblFieldTable>
                  <c15:showDataLabelsRange val="0"/>
                </c:ext>
                <c:ext xmlns:c16="http://schemas.microsoft.com/office/drawing/2014/chart" uri="{C3380CC4-5D6E-409C-BE32-E72D297353CC}">
                  <c16:uniqueId val="{0000000D-4CF9-46F1-8A8A-6172003E5C7C}"/>
                </c:ext>
              </c:extLst>
            </c:dLbl>
            <c:dLbl>
              <c:idx val="14"/>
              <c:tx>
                <c:strRef>
                  <c:f>Daten_Diagramme!$D$28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{98A0B607-34F5-473B-8EAE-0E9F563523DA}</c15:txfldGUID>
                      <c15:f>Daten_Diagramme!$D$28</c15:f>
                      <c15:dlblFieldTableCache>
                        <c:ptCount val="1"/>
                        <c:pt idx="0">
                          <c:v>-2.3</c:v>
                        </c:pt>
                      </c15:dlblFieldTableCache>
                    </c15:dlblFTEntry>
                  </c15:dlblFieldTable>
                  <c15:showDataLabelsRange val="0"/>
                </c:ext>
                <c:ext xmlns:c16="http://schemas.microsoft.com/office/drawing/2014/chart" uri="{C3380CC4-5D6E-409C-BE32-E72D297353CC}">
                  <c16:uniqueId val="{0000000E-4CF9-46F1-8A8A-6172003E5C7C}"/>
                </c:ext>
              </c:extLst>
            </c:dLbl>
            <c:dLbl>
              <c:idx val="15"/>
              <c:tx>
                <c:strRef>
                  <c:f>Daten_Diagramme!$D$29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{D5024F26-1BD0-44AB-B213-C45DC7060D64}</c15:txfldGUID>
                      <c15:f>Daten_Diagramme!$D$29</c15:f>
                      <c15:dlblFieldTableCache>
                        <c:ptCount val="1"/>
                        <c:pt idx="0">
                          <c:v>0.7</c:v>
                        </c:pt>
                      </c15:dlblFieldTableCache>
                    </c15:dlblFTEntry>
                  </c15:dlblFieldTable>
                  <c15:showDataLabelsRange val="0"/>
                </c:ext>
                <c:ext xmlns:c16="http://schemas.microsoft.com/office/drawing/2014/chart" uri="{C3380CC4-5D6E-409C-BE32-E72D297353CC}">
                  <c16:uniqueId val="{0000000F-4CF9-46F1-8A8A-6172003E5C7C}"/>
                </c:ext>
              </c:extLst>
            </c:dLbl>
            <c:dLbl>
              <c:idx val="16"/>
              <c:tx>
                <c:strRef>
                  <c:f>Daten_Diagramme!$D$30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{4564AF73-9CA6-4E51-9195-D262382AB09E}</c15:txfldGUID>
                      <c15:f>Daten_Diagramme!$D$30</c15:f>
                      <c15:dlblFieldTableCache>
                        <c:ptCount val="1"/>
                        <c:pt idx="0">
                          <c:v>5.1</c:v>
                        </c:pt>
                      </c15:dlblFieldTableCache>
                    </c15:dlblFTEntry>
                  </c15:dlblFieldTable>
                  <c15:showDataLabelsRange val="0"/>
                </c:ext>
                <c:ext xmlns:c16="http://schemas.microsoft.com/office/drawing/2014/chart" uri="{C3380CC4-5D6E-409C-BE32-E72D297353CC}">
                  <c16:uniqueId val="{00000010-4CF9-46F1-8A8A-6172003E5C7C}"/>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{93676B4F-9F4A-46C6-96CC-BDEFC9B09B62}</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4CF9-46F1-8A8A-6172003E5C7C}"/>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{B4B04AD3-32EA-4616-9B22-832736DF520C}</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4CF9-46F1-8A8A-6172003E5C7C}"/>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{EE0D7A5A-6750-42A2-84A3-F764FAE9C939}</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4CF9-46F1-8A8A-6172003E5C7C}"/>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{C230EE32-B653-4A30-BC3D-30B3A8CA76BD}</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4CF9-46F1-8A8A-6172003E5C7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{730F6B6F-8230-49F9-A3D0-BB5ED14B2969}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CF9-46F1-8A8A-6172003E5C7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{DE15E1D9-DACA-470C-9462-5083330F3CB7}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CF9-46F1-8A8A-6172003E5C7C}"/>
                </c:ext>
              </c:extLst>
            </c:dLbl>
            <c:dLbl>
              <c:idx val="23"/>
              <c:tx>
                <c:strRef>
                  <c:f>Daten_Diagramme!$D$37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{39468A6D-D48D-4374-9F1D-0F1E560368C0}</c15:txfldGUID>
                      <c15:f>Daten_Diagramme!$D$37</c15:f>
                      <c15:dlblFieldTableCache>
                        <c:ptCount val="1"/>
                        <c:pt idx="0">
                          <c:v>-1.7</c:v>
                        </c:pt>
                      </c15:dlblFieldTableCache>
                    </c15:dlblFTEntry>
                  </c15:dlblFieldTable>
                  <c15:showDataLabelsRange val="0"/>
                </c:ext>
                <c:ext xmlns:c16="http://schemas.microsoft.com/office/drawing/2014/chart" uri="{C3380CC4-5D6E-409C-BE32-E72D297353CC}">
                  <c16:uniqueId val="{00000017-4CF9-46F1-8A8A-6172003E5C7C}"/>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{FDECE63C-EC45-472A-AE8A-A34075B53B2C}</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4CF9-46F1-8A8A-6172003E5C7C}"/>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{F308670A-6863-4C8E-A9AE-D1C9563820A1}</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4CF9-46F1-8A8A-6172003E5C7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{C0E047D3-E6FF-4401-8A5D-BBAA611DB410}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CF9-46F1-8A8A-6172003E5C7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{1B0BD722-2104-46BC-A469-5FEF5740E807}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CF9-46F1-8A8A-6172003E5C7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{5DCDA13E-30EA-4FBE-9E9E-C4378F2C732B}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CF9-46F1-8A8A-6172003E5C7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{D1AE2E6E-4924-4F39-95EF-27BE476222D8}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CF9-46F1-8A8A-6172003E5C7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{03BECF39-9035-485F-B161-006861080FC9}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CF9-46F1-8A8A-6172003E5C7C}"/>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{72400AA9-9DB3-4B39-BC9A-6F7B5A93622C}</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4CF9-46F1-8A8A-6172003E5C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0.44520508343258902</c:v>
                </c:pt>
                <c:pt idx="1">
                  <c:v>-1.6714697406340058</c:v>
                </c:pt>
                <c:pt idx="2">
                  <c:v>42.422779922779924</c:v>
                </c:pt>
                <c:pt idx="3">
                  <c:v>-5.5122099503495798</c:v>
                </c:pt>
                <c:pt idx="4">
                  <c:v>1.94391880268364</c:v>
                </c:pt>
                <c:pt idx="5">
                  <c:v>-11.082375478927203</c:v>
                </c:pt>
                <c:pt idx="6">
                  <c:v>-1.2625538020086082</c:v>
                </c:pt>
                <c:pt idx="7">
                  <c:v>0.31675641431738993</c:v>
                </c:pt>
                <c:pt idx="8">
                  <c:v>1.3904171251375412</c:v>
                </c:pt>
                <c:pt idx="9">
                  <c:v>-5.5425904317386232</c:v>
                </c:pt>
                <c:pt idx="10">
                  <c:v>0.80900457263454095</c:v>
                </c:pt>
                <c:pt idx="11">
                  <c:v>3.1073446327683616</c:v>
                </c:pt>
                <c:pt idx="12">
                  <c:v>-2.2522522522522523</c:v>
                </c:pt>
                <c:pt idx="13">
                  <c:v>1.8959774532410967</c:v>
                </c:pt>
                <c:pt idx="14">
                  <c:v>-2.2690437601296596</c:v>
                </c:pt>
                <c:pt idx="15">
                  <c:v>0.71942446043165464</c:v>
                </c:pt>
                <c:pt idx="16">
                  <c:v>5.1044941742186056</c:v>
                </c:pt>
                <c:pt idx="17">
                  <c:v>-0.8827238335435057</c:v>
                </c:pt>
                <c:pt idx="18">
                  <c:v>1.9652198501343137</c:v>
                </c:pt>
                <c:pt idx="19">
                  <c:v>2.6113222254701354</c:v>
                </c:pt>
                <c:pt idx="20">
                  <c:v>-0.64716541548019679</c:v>
                </c:pt>
                <c:pt idx="21">
                  <c:v>0</c:v>
                </c:pt>
                <c:pt idx="23">
                  <c:v>-1.6714697406340058</c:v>
                </c:pt>
                <c:pt idx="24">
                  <c:v>-0.67202389418290431</c:v>
                </c:pt>
                <c:pt idx="25">
                  <c:v>1.065032321876435</c:v>
                </c:pt>
              </c:numCache>
            </c:numRef>
          </c:val>
          <c:extLst>
            <c:ext xmlns:c16="http://schemas.microsoft.com/office/drawing/2014/chart" uri="{C3380CC4-5D6E-409C-BE32-E72D297353CC}">
              <c16:uniqueId val="{00000020-4CF9-46F1-8A8A-6172003E5C7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{61B2ECFB-E2C6-439C-BB70-8538F388BDBA}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CF9-46F1-8A8A-6172003E5C7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{860BA0EF-0B4F-452F-A461-2937D0BF3CB7}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CF9-46F1-8A8A-6172003E5C7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{216CA2A3-1D2A-4348-93EC-724136734FA7}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CF9-46F1-8A8A-6172003E5C7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{9333919E-4A08-4E8E-8450-B9DD3EE138BE}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CF9-46F1-8A8A-6172003E5C7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{7ED4FAC3-D9B4-441C-90F9-ECBAD18D94FD}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CF9-46F1-8A8A-6172003E5C7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{8A47E773-3328-4A86-8045-09CA14C6EFFF}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CF9-46F1-8A8A-6172003E5C7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{E4F0CFA1-51C0-40AD-8C63-B73E45DC0B19}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CF9-46F1-8A8A-6172003E5C7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{66ECC3A7-CD62-46A3-811F-704D01EEC0FD}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CF9-46F1-8A8A-6172003E5C7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{08CD3612-A329-4A7C-8003-E5688765FECA}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CF9-46F1-8A8A-6172003E5C7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{B00AF4B3-50F3-41A6-A406-3416FACEAD4E}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CF9-46F1-8A8A-6172003E5C7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{0019C1DA-EC81-47B2-9D03-23ABFC2A9986}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CF9-46F1-8A8A-6172003E5C7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{738CAD27-3860-489E-9E74-0D04FA49FECD}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CF9-46F1-8A8A-6172003E5C7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{8AF122A9-02FA-4929-A982-F337A09E8A8E}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CF9-46F1-8A8A-6172003E5C7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{17269470-078E-4A14-B3DA-F11ADEB97C6F}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CF9-46F1-8A8A-6172003E5C7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{AE4C49B2-ADB9-4FB2-96F4-920AE1CC7E0A}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CF9-46F1-8A8A-6172003E5C7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{741BD26F-3826-4A60-AC62-2C8A0F13B930}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CF9-46F1-8A8A-6172003E5C7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{91BE6469-D527-453D-8328-380882BC4995}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CF9-46F1-8A8A-6172003E5C7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{30480DDF-1C59-48B5-914D-E7584D367E13}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CF9-46F1-8A8A-6172003E5C7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{7D6B00B7-3258-4A70-89CD-543DCB71C4F0}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CF9-46F1-8A8A-6172003E5C7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{D8D95A24-AA04-4882-A6EB-1F36ECD52987}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CF9-46F1-8A8A-6172003E5C7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{099B9A2F-6B6D-4C93-858D-13664D7AB51F}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CF9-46F1-8A8A-6172003E5C7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{5ED25616-FD2C-47A1-9E08-25BEA94AF83B}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CF9-46F1-8A8A-6172003E5C7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{87DAAB3C-5E0E-4702-B4ED-07C04B4CCD77}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CF9-46F1-8A8A-6172003E5C7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{18506797-34CA-4FB5-BF39-A2129D007A73}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CF9-46F1-8A8A-6172003E5C7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{D2A9E79F-5B88-4B36-A052-3CA8D89C49C9}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CF9-46F1-8A8A-6172003E5C7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{08A7BCE9-79A3-4993-A58C-7F7462E06EFA}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CF9-46F1-8A8A-6172003E5C7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{06F062CC-F13C-4C9B-A92D-7C837B2E6C58}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CF9-46F1-8A8A-6172003E5C7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{B7EDFE94-8029-4509-B57C-E649D8445137}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CF9-46F1-8A8A-6172003E5C7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{E441A883-5413-4080-88FB-BE41BD62F247}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CF9-46F1-8A8A-6172003E5C7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{F0F3BE46-6709-4B20-B61B-A0235903E42B}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CF9-46F1-8A8A-6172003E5C7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{FF681759-DFA2-4881-8073-CF6D6302AFE8}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CF9-46F1-8A8A-6172003E5C7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{2FFD6596-746E-446C-A2FF-1AB47E05B009}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CF9-46F1-8A8A-6172003E5C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CF9-46F1-8A8A-6172003E5C7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CF9-46F1-8A8A-6172003E5C7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{FBDD0AB6-3868-454F-9EF8-799CBA35324B}</c15:txfldGUID>
                      <c15:f>Daten_Diagramme!$E$14</c15:f>
                      <c15:dlblFieldTableCache>
                        <c:ptCount val="1"/>
                        <c:pt idx="0">
                          <c:v>-4.8</c:v>
                        </c:pt>
                      </c15:dlblFieldTableCache>
                    </c15:dlblFTEntry>
                  </c15:dlblFieldTable>
                  <c15:showDataLabelsRange val="0"/>
                </c:ext>
                <c:ext xmlns:c16="http://schemas.microsoft.com/office/drawing/2014/chart" uri="{C3380CC4-5D6E-409C-BE32-E72D297353CC}">
                  <c16:uniqueId val="{00000000-58F1-41C6-9D73-C4C4068B4552}"/>
                </c:ext>
              </c:extLst>
            </c:dLbl>
            <c:dLbl>
              <c:idx val="1"/>
              <c:tx>
                <c:strRef>
                  <c:f>Daten_Diagramme!$E$15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{2DC762BB-15EA-4957-877A-DF6878133EE1}</c15:txfldGUID>
                      <c15:f>Daten_Diagramme!$E$15</c15:f>
                      <c15:dlblFieldTableCache>
                        <c:ptCount val="1"/>
                        <c:pt idx="0">
                          <c:v>-0.7</c:v>
                        </c:pt>
                      </c15:dlblFieldTableCache>
                    </c15:dlblFTEntry>
                  </c15:dlblFieldTable>
                  <c15:showDataLabelsRange val="0"/>
                </c:ext>
                <c:ext xmlns:c16="http://schemas.microsoft.com/office/drawing/2014/chart" uri="{C3380CC4-5D6E-409C-BE32-E72D297353CC}">
                  <c16:uniqueId val="{00000001-58F1-41C6-9D73-C4C4068B4552}"/>
                </c:ext>
              </c:extLst>
            </c:dLbl>
            <c:dLbl>
              <c:idx val="2"/>
              <c:tx>
                <c:strRef>
                  <c:f>Daten_Diagramme!$E$16</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{B0DC8BA9-0B5B-4AF5-8245-477A387FECB7}</c15:txfldGUID>
                      <c15:f>Daten_Diagramme!$E$16</c15:f>
                      <c15:dlblFieldTableCache>
                        <c:ptCount val="1"/>
                        <c:pt idx="0">
                          <c:v>-16.1</c:v>
                        </c:pt>
                      </c15:dlblFieldTableCache>
                    </c15:dlblFTEntry>
                  </c15:dlblFieldTable>
                  <c15:showDataLabelsRange val="0"/>
                </c:ext>
                <c:ext xmlns:c16="http://schemas.microsoft.com/office/drawing/2014/chart" uri="{C3380CC4-5D6E-409C-BE32-E72D297353CC}">
                  <c16:uniqueId val="{00000002-58F1-41C6-9D73-C4C4068B4552}"/>
                </c:ext>
              </c:extLst>
            </c:dLbl>
            <c:dLbl>
              <c:idx val="3"/>
              <c:tx>
                <c:strRef>
                  <c:f>Daten_Diagramme!$E$17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{489AAB5E-0D8B-466C-B177-69A54134B08E}</c15:txfldGUID>
                      <c15:f>Daten_Diagramme!$E$17</c15:f>
                      <c15:dlblFieldTableCache>
                        <c:ptCount val="1"/>
                        <c:pt idx="0">
                          <c:v>-5.4</c:v>
                        </c:pt>
                      </c15:dlblFieldTableCache>
                    </c15:dlblFTEntry>
                  </c15:dlblFieldTable>
                  <c15:showDataLabelsRange val="0"/>
                </c:ext>
                <c:ext xmlns:c16="http://schemas.microsoft.com/office/drawing/2014/chart" uri="{C3380CC4-5D6E-409C-BE32-E72D297353CC}">
                  <c16:uniqueId val="{00000003-58F1-41C6-9D73-C4C4068B4552}"/>
                </c:ext>
              </c:extLst>
            </c:dLbl>
            <c:dLbl>
              <c:idx val="4"/>
              <c:tx>
                <c:strRef>
                  <c:f>Daten_Diagramme!$E$18</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{A405BB51-314F-4DCD-B4A4-BA3660148438}</c15:txfldGUID>
                      <c15:f>Daten_Diagramme!$E$18</c15:f>
                      <c15:dlblFieldTableCache>
                        <c:ptCount val="1"/>
                        <c:pt idx="0">
                          <c:v>-7.9</c:v>
                        </c:pt>
                      </c15:dlblFieldTableCache>
                    </c15:dlblFTEntry>
                  </c15:dlblFieldTable>
                  <c15:showDataLabelsRange val="0"/>
                </c:ext>
                <c:ext xmlns:c16="http://schemas.microsoft.com/office/drawing/2014/chart" uri="{C3380CC4-5D6E-409C-BE32-E72D297353CC}">
                  <c16:uniqueId val="{00000004-58F1-41C6-9D73-C4C4068B4552}"/>
                </c:ext>
              </c:extLst>
            </c:dLbl>
            <c:dLbl>
              <c:idx val="5"/>
              <c:tx>
                <c:strRef>
                  <c:f>Daten_Diagramme!$E$19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{6D72F60D-5487-4261-982F-332E6C9D45A4}</c15:txfldGUID>
                      <c15:f>Daten_Diagramme!$E$19</c15:f>
                      <c15:dlblFieldTableCache>
                        <c:ptCount val="1"/>
                        <c:pt idx="0">
                          <c:v>-3.1</c:v>
                        </c:pt>
                      </c15:dlblFieldTableCache>
                    </c15:dlblFTEntry>
                  </c15:dlblFieldTable>
                  <c15:showDataLabelsRange val="0"/>
                </c:ext>
                <c:ext xmlns:c16="http://schemas.microsoft.com/office/drawing/2014/chart" uri="{C3380CC4-5D6E-409C-BE32-E72D297353CC}">
                  <c16:uniqueId val="{00000005-58F1-41C6-9D73-C4C4068B4552}"/>
                </c:ext>
              </c:extLst>
            </c:dLbl>
            <c:dLbl>
              <c:idx val="6"/>
              <c:tx>
                <c:strRef>
                  <c:f>Daten_Diagramme!$E$20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{A2537EBC-FBAD-4447-A07B-834C5C04234D}</c15:txfldGUID>
                      <c15:f>Daten_Diagramme!$E$20</c15:f>
                      <c15:dlblFieldTableCache>
                        <c:ptCount val="1"/>
                        <c:pt idx="0">
                          <c:v>-3.9</c:v>
                        </c:pt>
                      </c15:dlblFieldTableCache>
                    </c15:dlblFTEntry>
                  </c15:dlblFieldTable>
                  <c15:showDataLabelsRange val="0"/>
                </c:ext>
                <c:ext xmlns:c16="http://schemas.microsoft.com/office/drawing/2014/chart" uri="{C3380CC4-5D6E-409C-BE32-E72D297353CC}">
                  <c16:uniqueId val="{00000006-58F1-41C6-9D73-C4C4068B4552}"/>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{BD52F03E-E3E4-4BE1-A1EB-CAB1A9DB9B1A}</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58F1-41C6-9D73-C4C4068B4552}"/>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{83162C69-8D5E-4961-BD3A-AFBA99A99788}</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58F1-41C6-9D73-C4C4068B4552}"/>
                </c:ext>
              </c:extLst>
            </c:dLbl>
            <c:dLbl>
              <c:idx val="9"/>
              <c:tx>
                <c:strRef>
                  <c:f>Daten_Diagramme!$E$23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{8950CD21-8F8A-43BE-9565-2224C04D9D5A}</c15:txfldGUID>
                      <c15:f>Daten_Diagramme!$E$23</c15:f>
                      <c15:dlblFieldTableCache>
                        <c:ptCount val="1"/>
                        <c:pt idx="0">
                          <c:v>-4.7</c:v>
                        </c:pt>
                      </c15:dlblFieldTableCache>
                    </c15:dlblFTEntry>
                  </c15:dlblFieldTable>
                  <c15:showDataLabelsRange val="0"/>
                </c:ext>
                <c:ext xmlns:c16="http://schemas.microsoft.com/office/drawing/2014/chart" uri="{C3380CC4-5D6E-409C-BE32-E72D297353CC}">
                  <c16:uniqueId val="{00000009-58F1-41C6-9D73-C4C4068B4552}"/>
                </c:ext>
              </c:extLst>
            </c:dLbl>
            <c:dLbl>
              <c:idx val="10"/>
              <c:tx>
                <c:strRef>
                  <c:f>Daten_Diagramme!$E$24</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{28AB38EC-EAA3-4E23-AEFA-2BCBF1B445E1}</c15:txfldGUID>
                      <c15:f>Daten_Diagramme!$E$24</c15:f>
                      <c15:dlblFieldTableCache>
                        <c:ptCount val="1"/>
                        <c:pt idx="0">
                          <c:v>-11.8</c:v>
                        </c:pt>
                      </c15:dlblFieldTableCache>
                    </c15:dlblFTEntry>
                  </c15:dlblFieldTable>
                  <c15:showDataLabelsRange val="0"/>
                </c:ext>
                <c:ext xmlns:c16="http://schemas.microsoft.com/office/drawing/2014/chart" uri="{C3380CC4-5D6E-409C-BE32-E72D297353CC}">
                  <c16:uniqueId val="{0000000A-58F1-41C6-9D73-C4C4068B4552}"/>
                </c:ext>
              </c:extLst>
            </c:dLbl>
            <c:dLbl>
              <c:idx val="11"/>
              <c:tx>
                <c:strRef>
                  <c:f>Daten_Diagramme!$E$25</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{8662734D-3520-409B-87DD-7276F0736D72}</c15:txfldGUID>
                      <c15:f>Daten_Diagramme!$E$25</c15:f>
                      <c15:dlblFieldTableCache>
                        <c:ptCount val="1"/>
                        <c:pt idx="0">
                          <c:v>12.4</c:v>
                        </c:pt>
                      </c15:dlblFieldTableCache>
                    </c15:dlblFTEntry>
                  </c15:dlblFieldTable>
                  <c15:showDataLabelsRange val="0"/>
                </c:ext>
                <c:ext xmlns:c16="http://schemas.microsoft.com/office/drawing/2014/chart" uri="{C3380CC4-5D6E-409C-BE32-E72D297353CC}">
                  <c16:uniqueId val="{0000000B-58F1-41C6-9D73-C4C4068B4552}"/>
                </c:ext>
              </c:extLst>
            </c:dLbl>
            <c:dLbl>
              <c:idx val="12"/>
              <c:tx>
                <c:strRef>
                  <c:f>Daten_Diagramme!$E$26</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{6B11ABE5-F725-4C59-AA3E-FE1891EF4AC7}</c15:txfldGUID>
                      <c15:f>Daten_Diagramme!$E$26</c15:f>
                      <c15:dlblFieldTableCache>
                        <c:ptCount val="1"/>
                        <c:pt idx="0">
                          <c:v>6.7</c:v>
                        </c:pt>
                      </c15:dlblFieldTableCache>
                    </c15:dlblFTEntry>
                  </c15:dlblFieldTable>
                  <c15:showDataLabelsRange val="0"/>
                </c:ext>
                <c:ext xmlns:c16="http://schemas.microsoft.com/office/drawing/2014/chart" uri="{C3380CC4-5D6E-409C-BE32-E72D297353CC}">
                  <c16:uniqueId val="{0000000C-58F1-41C6-9D73-C4C4068B4552}"/>
                </c:ext>
              </c:extLst>
            </c:dLbl>
            <c:dLbl>
              <c:idx val="13"/>
              <c:tx>
                <c:strRef>
                  <c:f>Daten_Diagramme!$E$27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{2626E601-3FD9-4F50-8174-B4842B14BF3C}</c15:txfldGUID>
                      <c15:f>Daten_Diagramme!$E$27</c15:f>
                      <c15:dlblFieldTableCache>
                        <c:ptCount val="1"/>
                        <c:pt idx="0">
                          <c:v>-1.9</c:v>
                        </c:pt>
                      </c15:dlblFieldTableCache>
                    </c15:dlblFTEntry>
                  </c15:dlblFieldTable>
                  <c15:showDataLabelsRange val="0"/>
                </c:ext>
                <c:ext xmlns:c16="http://schemas.microsoft.com/office/drawing/2014/chart" uri="{C3380CC4-5D6E-409C-BE32-E72D297353CC}">
                  <c16:uniqueId val="{0000000D-58F1-41C6-9D73-C4C4068B4552}"/>
                </c:ext>
              </c:extLst>
            </c:dLbl>
            <c:dLbl>
              <c:idx val="14"/>
              <c:tx>
                <c:strRef>
                  <c:f>Daten_Diagramme!$E$28</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{B3A539A0-91FC-4BB6-B38B-E4DDFBC39570}</c15:txfldGUID>
                      <c15:f>Daten_Diagramme!$E$28</c15:f>
                      <c15:dlblFieldTableCache>
                        <c:ptCount val="1"/>
                        <c:pt idx="0">
                          <c:v>-11.1</c:v>
                        </c:pt>
                      </c15:dlblFieldTableCache>
                    </c15:dlblFTEntry>
                  </c15:dlblFieldTable>
                  <c15:showDataLabelsRange val="0"/>
                </c:ext>
                <c:ext xmlns:c16="http://schemas.microsoft.com/office/drawing/2014/chart" uri="{C3380CC4-5D6E-409C-BE32-E72D297353CC}">
                  <c16:uniqueId val="{0000000E-58F1-41C6-9D73-C4C4068B4552}"/>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{A9F6074F-09EA-4D93-99D4-F283DF61DB62}</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58F1-41C6-9D73-C4C4068B4552}"/>
                </c:ext>
              </c:extLst>
            </c:dLbl>
            <c:dLbl>
              <c:idx val="16"/>
              <c:tx>
                <c:strRef>
                  <c:f>Daten_Diagramme!$E$30</c:f>
                  <c:strCache>
                    <c:ptCount val="1"/>
                    <c:pt idx="0">
                      <c:v>-17.7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{24063DFB-48FF-4BBD-B2E8-7631BE497191}</c15:txfldGUID>
                      <c15:f>Daten_Diagramme!$E$30</c15:f>
                      <c15:dlblFieldTableCache>
                        <c:ptCount val="1"/>
                        <c:pt idx="0">
                          <c:v>-17.7</c:v>
                        </c:pt>
                      </c15:dlblFieldTableCache>
                    </c15:dlblFTEntry>
                  </c15:dlblFieldTable>
                  <c15:showDataLabelsRange val="0"/>
                </c:ext>
                <c:ext xmlns:c16="http://schemas.microsoft.com/office/drawing/2014/chart" uri="{C3380CC4-5D6E-409C-BE32-E72D297353CC}">
                  <c16:uniqueId val="{00000010-58F1-41C6-9D73-C4C4068B4552}"/>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{703EB903-393F-4499-92D6-F53D14562EF9}</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58F1-41C6-9D73-C4C4068B4552}"/>
                </c:ext>
              </c:extLst>
            </c:dLbl>
            <c:dLbl>
              <c:idx val="18"/>
              <c:tx>
                <c:strRef>
                  <c:f>Daten_Diagramme!$E$32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{74E714C6-9EDF-4F73-A236-29FB5FE64573}</c15:txfldGUID>
                      <c15:f>Daten_Diagramme!$E$32</c15:f>
                      <c15:dlblFieldTableCache>
                        <c:ptCount val="1"/>
                        <c:pt idx="0">
                          <c:v>-4.9</c:v>
                        </c:pt>
                      </c15:dlblFieldTableCache>
                    </c15:dlblFTEntry>
                  </c15:dlblFieldTable>
                  <c15:showDataLabelsRange val="0"/>
                </c:ext>
                <c:ext xmlns:c16="http://schemas.microsoft.com/office/drawing/2014/chart" uri="{C3380CC4-5D6E-409C-BE32-E72D297353CC}">
                  <c16:uniqueId val="{00000012-58F1-41C6-9D73-C4C4068B4552}"/>
                </c:ext>
              </c:extLst>
            </c:dLbl>
            <c:dLbl>
              <c:idx val="19"/>
              <c:tx>
                <c:strRef>
                  <c:f>Daten_Diagramme!$E$33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{2B3CABDC-916D-469C-9C50-A3AA6F0D6CF2}</c15:txfldGUID>
                      <c15:f>Daten_Diagramme!$E$33</c15:f>
                      <c15:dlblFieldTableCache>
                        <c:ptCount val="1"/>
                        <c:pt idx="0">
                          <c:v>4.5</c:v>
                        </c:pt>
                      </c15:dlblFieldTableCache>
                    </c15:dlblFTEntry>
                  </c15:dlblFieldTable>
                  <c15:showDataLabelsRange val="0"/>
                </c:ext>
                <c:ext xmlns:c16="http://schemas.microsoft.com/office/drawing/2014/chart" uri="{C3380CC4-5D6E-409C-BE32-E72D297353CC}">
                  <c16:uniqueId val="{00000013-58F1-41C6-9D73-C4C4068B4552}"/>
                </c:ext>
              </c:extLst>
            </c:dLbl>
            <c:dLbl>
              <c:idx val="20"/>
              <c:tx>
                <c:strRef>
                  <c:f>Daten_Diagramme!$E$34</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{B0802CC4-EF92-44E4-A8D1-DD819B1EFEF1}</c15:txfldGUID>
                      <c15:f>Daten_Diagramme!$E$34</c15:f>
                      <c15:dlblFieldTableCache>
                        <c:ptCount val="1"/>
                        <c:pt idx="0">
                          <c:v>-6.4</c:v>
                        </c:pt>
                      </c15:dlblFieldTableCache>
                    </c15:dlblFTEntry>
                  </c15:dlblFieldTable>
                  <c15:showDataLabelsRange val="0"/>
                </c:ext>
                <c:ext xmlns:c16="http://schemas.microsoft.com/office/drawing/2014/chart" uri="{C3380CC4-5D6E-409C-BE32-E72D297353CC}">
                  <c16:uniqueId val="{00000014-58F1-41C6-9D73-C4C4068B455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{3565CD2C-4FD4-47ED-8B3E-10A1B7586A80}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8F1-41C6-9D73-C4C4068B455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{D677D8E9-0F8C-48A2-A3CF-52E3993E526C}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8F1-41C6-9D73-C4C4068B4552}"/>
                </c:ext>
              </c:extLst>
            </c:dLbl>
            <c:dLbl>
              <c:idx val="23"/>
              <c:tx>
                <c:strRef>
                  <c:f>Daten_Diagramme!$E$37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{77163A98-8996-4A0D-8174-56364DFBAF26}</c15:txfldGUID>
                      <c15:f>Daten_Diagramme!$E$37</c15:f>
                      <c15:dlblFieldTableCache>
                        <c:ptCount val="1"/>
                        <c:pt idx="0">
                          <c:v>-0.7</c:v>
                        </c:pt>
                      </c15:dlblFieldTableCache>
                    </c15:dlblFTEntry>
                  </c15:dlblFieldTable>
                  <c15:showDataLabelsRange val="0"/>
                </c:ext>
                <c:ext xmlns:c16="http://schemas.microsoft.com/office/drawing/2014/chart" uri="{C3380CC4-5D6E-409C-BE32-E72D297353CC}">
                  <c16:uniqueId val="{00000017-58F1-41C6-9D73-C4C4068B4552}"/>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{61A90CCC-0FF5-4651-814C-D73BD8A21EFA}</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58F1-41C6-9D73-C4C4068B4552}"/>
                </c:ext>
              </c:extLst>
            </c:dLbl>
            <c:dLbl>
              <c:idx val="25"/>
              <c:tx>
                <c:strRef>
                  <c:f>Daten_Diagramme!$E$39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{347CB9E3-EEE2-4FA3-A3C3-D98796432204}</c15:txfldGUID>
                      <c15:f>Daten_Diagramme!$E$39</c15:f>
                      <c15:dlblFieldTableCache>
                        <c:ptCount val="1"/>
                        <c:pt idx="0">
                          <c:v>-5.2</c:v>
                        </c:pt>
                      </c15:dlblFieldTableCache>
                    </c15:dlblFTEntry>
                  </c15:dlblFieldTable>
                  <c15:showDataLabelsRange val="0"/>
                </c:ext>
                <c:ext xmlns:c16="http://schemas.microsoft.com/office/drawing/2014/chart" uri="{C3380CC4-5D6E-409C-BE32-E72D297353CC}">
                  <c16:uniqueId val="{00000019-58F1-41C6-9D73-C4C4068B455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{17BB7DE0-4A5E-49C9-B2B5-59FCAF185A27}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8F1-41C6-9D73-C4C4068B455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{BC122B81-7180-4A3C-A1B0-5ED215618034}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8F1-41C6-9D73-C4C4068B455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{1A5E4ECA-0A2A-45D5-A12A-363679CB5142}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8F1-41C6-9D73-C4C4068B455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{95D27169-8AB1-499B-9EBE-43F8EA74ABA3}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8F1-41C6-9D73-C4C4068B455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{7BDF31CD-A687-4CA5-B653-9C022ED49933}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8F1-41C6-9D73-C4C4068B4552}"/>
                </c:ext>
              </c:extLst>
            </c:dLbl>
            <c:dLbl>
              <c:idx val="31"/>
              <c:tx>
                <c:strRef>
                  <c:f>Daten_Diagramme!$E$45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{42A99152-665D-4DB0-9559-F73487A53635}</c15:txfldGUID>
                      <c15:f>Daten_Diagramme!$E$45</c15:f>
                      <c15:dlblFieldTableCache>
                        <c:ptCount val="1"/>
                        <c:pt idx="0">
                          <c:v>-5.2</c:v>
                        </c:pt>
                      </c15:dlblFieldTableCache>
                    </c15:dlblFTEntry>
                  </c15:dlblFieldTable>
                  <c15:showDataLabelsRange val="0"/>
                </c:ext>
                <c:ext xmlns:c16="http://schemas.microsoft.com/office/drawing/2014/chart" uri="{C3380CC4-5D6E-409C-BE32-E72D297353CC}">
                  <c16:uniqueId val="{0000001F-58F1-41C6-9D73-C4C4068B455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-4.7541405646614603</c:v>
                </c:pt>
                <c:pt idx="1">
                  <c:v>-0.6872852233676976</c:v>
                </c:pt>
                <c:pt idx="2">
                  <c:v>-16.091954022988507</c:v>
                </c:pt>
                <c:pt idx="3">
                  <c:v>-5.361050328227571</c:v>
                </c:pt>
                <c:pt idx="4">
                  <c:v>-7.8817733990147785</c:v>
                </c:pt>
                <c:pt idx="5">
                  <c:v>-3.1496062992125986</c:v>
                </c:pt>
                <c:pt idx="6">
                  <c:v>-3.9370078740157481</c:v>
                </c:pt>
                <c:pt idx="7">
                  <c:v>1.4647137150466045</c:v>
                </c:pt>
                <c:pt idx="8">
                  <c:v>-1.3460459899046551</c:v>
                </c:pt>
                <c:pt idx="9">
                  <c:v>-4.7233468286099862</c:v>
                </c:pt>
                <c:pt idx="10">
                  <c:v>-11.780104712041885</c:v>
                </c:pt>
                <c:pt idx="11">
                  <c:v>12.403100775193799</c:v>
                </c:pt>
                <c:pt idx="12">
                  <c:v>6.7164179104477615</c:v>
                </c:pt>
                <c:pt idx="13">
                  <c:v>-1.9286403085824493</c:v>
                </c:pt>
                <c:pt idx="14">
                  <c:v>-11.12099644128114</c:v>
                </c:pt>
                <c:pt idx="15">
                  <c:v>0</c:v>
                </c:pt>
                <c:pt idx="16">
                  <c:v>-17.748917748917748</c:v>
                </c:pt>
                <c:pt idx="17">
                  <c:v>1.8099547511312217</c:v>
                </c:pt>
                <c:pt idx="18">
                  <c:v>-4.8994974874371859</c:v>
                </c:pt>
                <c:pt idx="19">
                  <c:v>4.5275590551181102</c:v>
                </c:pt>
                <c:pt idx="20">
                  <c:v>-6.4327485380116958</c:v>
                </c:pt>
                <c:pt idx="21">
                  <c:v>0</c:v>
                </c:pt>
                <c:pt idx="23">
                  <c:v>-0.6872852233676976</c:v>
                </c:pt>
                <c:pt idx="24">
                  <c:v>-2.9680365296803655</c:v>
                </c:pt>
                <c:pt idx="25">
                  <c:v>-5.2029136316337148</c:v>
                </c:pt>
              </c:numCache>
            </c:numRef>
          </c:val>
          <c:extLst>
            <c:ext xmlns:c16="http://schemas.microsoft.com/office/drawing/2014/chart" uri="{C3380CC4-5D6E-409C-BE32-E72D297353CC}">
              <c16:uniqueId val="{00000020-58F1-41C6-9D73-C4C4068B455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{EA06BE36-5ACC-4A3E-9497-98A0C2D7076F}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8F1-41C6-9D73-C4C4068B455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{D37BF7C4-323B-4005-92B6-204567D9A500}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8F1-41C6-9D73-C4C4068B455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{2BDF5A23-5B72-41E5-934B-CB666FEB0524}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8F1-41C6-9D73-C4C4068B455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{1AF8E818-DFC5-40A4-9795-867C4D5F907F}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8F1-41C6-9D73-C4C4068B455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{16AA6AEA-D689-4377-8418-44548C04D5B4}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8F1-41C6-9D73-C4C4068B455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{2AAEBC49-A802-4CF4-B020-12EB5F9D6445}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8F1-41C6-9D73-C4C4068B455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{432A629D-47A8-4133-820F-100AF6A311BF}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8F1-41C6-9D73-C4C4068B455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{4CEE7ACB-7976-400C-89EF-233B1C2ACD6D}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8F1-41C6-9D73-C4C4068B455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{8211FD28-C862-4178-B551-7BDB4A9F279F}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8F1-41C6-9D73-C4C4068B455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{6AF038CE-B310-46DD-AF03-9F92AD096AB7}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8F1-41C6-9D73-C4C4068B455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{C2557952-B56B-42DB-BA42-F81749B21FFF}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8F1-41C6-9D73-C4C4068B455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{6FC0DD25-A4A3-479A-8C56-6EF4B137CCF8}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8F1-41C6-9D73-C4C4068B455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{BF1E4C3E-B1C5-4B8A-8F79-5FDEFB12D5AB}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8F1-41C6-9D73-C4C4068B455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{557054C8-EAD6-4E1E-A887-7DD79EEDE0D3}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8F1-41C6-9D73-C4C4068B455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{D8685B9D-D95F-4307-AE91-838F5A8BC57F}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8F1-41C6-9D73-C4C4068B455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{DBBDB92A-4D78-4223-B3F5-F747CD4BD165}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8F1-41C6-9D73-C4C4068B455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{DD922FD3-D7CA-450D-BAE5-B2784B455AA1}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8F1-41C6-9D73-C4C4068B455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{926930BE-7D18-479C-8B1D-5E51BE464416}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8F1-41C6-9D73-C4C4068B455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{FAEC4326-63AA-46DA-A947-2A5A3C3CDF35}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8F1-41C6-9D73-C4C4068B455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{A6539199-6378-4E8B-99BD-B5C156BDD552}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8F1-41C6-9D73-C4C4068B455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{7593ECE4-218A-4D90-9CD7-F3178B8FCC3F}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8F1-41C6-9D73-C4C4068B455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{0DBD97DB-EC60-4971-968F-F658792A1773}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8F1-41C6-9D73-C4C4068B455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{B2B261E2-FFCC-4ED1-9772-E3025A93D5A5}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8F1-41C6-9D73-C4C4068B455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{A2D5ABBB-61FC-4B2B-9A9C-BB08F38DA5D5}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8F1-41C6-9D73-C4C4068B455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{B2BBFEA5-FE4C-43DE-97CC-E93D633DABAD}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8F1-41C6-9D73-C4C4068B455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{1FD8CFEC-4115-428F-9C7A-D2F8DB4AAB3E}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8F1-41C6-9D73-C4C4068B455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{1640E130-47EB-4017-A4EA-50531FF15C44}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8F1-41C6-9D73-C4C4068B455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{3312C91F-C060-427C-96B7-AA33234F2722}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8F1-41C6-9D73-C4C4068B455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{EF315233-FAD5-4A73-9A25-0EE2D23B158C}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8F1-41C6-9D73-C4C4068B455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{BFB40E14-8BB9-4A5B-A66F-00B7CE42F371}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8F1-41C6-9D73-C4C4068B455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{3367CBB7-8B4D-41B8-A661-3FB4FE7A9B49}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8F1-41C6-9D73-C4C4068B455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{44086E3D-4C4B-44FC-8309-36C152C7A439}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8F1-41C6-9D73-C4C4068B455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8F1-41C6-9D73-C4C4068B455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8F1-41C6-9D73-C4C4068B455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{6DF61CAB-9DAF-4DCA-A3BA-2A9F11BE97B7}</c15:txfldGUID>
                      <c15:f>Diagramm!$I$46</c15:f>
                      <c15:dlblFieldTableCache>
                        <c:ptCount val="1"/>
                      </c15:dlblFieldTableCache>
                    </c15:dlblFTEntry>
                  </c15:dlblFieldTable>
                  <c15:showDataLabelsRange val="0"/>
                </c:ext>
                <c:ext xmlns:c16="http://schemas.microsoft.com/office/drawing/2014/chart" uri="{C3380CC4-5D6E-409C-BE32-E72D297353CC}">
                  <c16:uniqueId val="{00000000-F6E6-470C-AC5C-2223E07CBF5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{6C500D54-3223-423D-AC15-3CE436DEE457}</c15:txfldGUID>
                      <c15:f>Diagramm!$I$47</c15:f>
                      <c15:dlblFieldTableCache>
                        <c:ptCount val="1"/>
                      </c15:dlblFieldTableCache>
                    </c15:dlblFTEntry>
                  </c15:dlblFieldTable>
                  <c15:showDataLabelsRange val="0"/>
                </c:ext>
                <c:ext xmlns:c16="http://schemas.microsoft.com/office/drawing/2014/chart" uri="{C3380CC4-5D6E-409C-BE32-E72D297353CC}">
                  <c16:uniqueId val="{00000001-F6E6-470C-AC5C-2223E07CBF5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{17FCC8AF-7918-409C-9A04-D346F18B7CB6}</c15:txfldGUID>
                      <c15:f>Diagramm!$I$48</c15:f>
                      <c15:dlblFieldTableCache>
                        <c:ptCount val="1"/>
                      </c15:dlblFieldTableCache>
                    </c15:dlblFTEntry>
                  </c15:dlblFieldTable>
                  <c15:showDataLabelsRange val="0"/>
                </c:ext>
                <c:ext xmlns:c16="http://schemas.microsoft.com/office/drawing/2014/chart" uri="{C3380CC4-5D6E-409C-BE32-E72D297353CC}">
                  <c16:uniqueId val="{00000002-F6E6-470C-AC5C-2223E07CBF5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{80D75DE1-71B8-48CE-90AC-E751F3DEC4D0}</c15:txfldGUID>
                      <c15:f>Diagramm!$I$49</c15:f>
                      <c15:dlblFieldTableCache>
                        <c:ptCount val="1"/>
                      </c15:dlblFieldTableCache>
                    </c15:dlblFTEntry>
                  </c15:dlblFieldTable>
                  <c15:showDataLabelsRange val="0"/>
                </c:ext>
                <c:ext xmlns:c16="http://schemas.microsoft.com/office/drawing/2014/chart" uri="{C3380CC4-5D6E-409C-BE32-E72D297353CC}">
                  <c16:uniqueId val="{00000003-F6E6-470C-AC5C-2223E07CBF5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{5E43E5AB-8B2B-43FC-9AF7-81A167AAB259}</c15:txfldGUID>
                      <c15:f>Diagramm!$I$50</c15:f>
                      <c15:dlblFieldTableCache>
                        <c:ptCount val="1"/>
                      </c15:dlblFieldTableCache>
                    </c15:dlblFTEntry>
                  </c15:dlblFieldTable>
                  <c15:showDataLabelsRange val="0"/>
                </c:ext>
                <c:ext xmlns:c16="http://schemas.microsoft.com/office/drawing/2014/chart" uri="{C3380CC4-5D6E-409C-BE32-E72D297353CC}">
                  <c16:uniqueId val="{00000004-F6E6-470C-AC5C-2223E07CBF5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{D73ABD54-532E-4E6E-B1E7-4938E74E03BE}</c15:txfldGUID>
                      <c15:f>Diagramm!$I$51</c15:f>
                      <c15:dlblFieldTableCache>
                        <c:ptCount val="1"/>
                      </c15:dlblFieldTableCache>
                    </c15:dlblFTEntry>
                  </c15:dlblFieldTable>
                  <c15:showDataLabelsRange val="0"/>
                </c:ext>
                <c:ext xmlns:c16="http://schemas.microsoft.com/office/drawing/2014/chart" uri="{C3380CC4-5D6E-409C-BE32-E72D297353CC}">
                  <c16:uniqueId val="{00000005-F6E6-470C-AC5C-2223E07CBF5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{2B9F6B6C-8D5F-4288-908B-C5FF51627699}</c15:txfldGUID>
                      <c15:f>Diagramm!$I$52</c15:f>
                      <c15:dlblFieldTableCache>
                        <c:ptCount val="1"/>
                      </c15:dlblFieldTableCache>
                    </c15:dlblFTEntry>
                  </c15:dlblFieldTable>
                  <c15:showDataLabelsRange val="0"/>
                </c:ext>
                <c:ext xmlns:c16="http://schemas.microsoft.com/office/drawing/2014/chart" uri="{C3380CC4-5D6E-409C-BE32-E72D297353CC}">
                  <c16:uniqueId val="{00000006-F6E6-470C-AC5C-2223E07CBF5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{B39A1C33-2D01-4D69-98F3-E0CC495D7BB4}</c15:txfldGUID>
                      <c15:f>Diagramm!$I$53</c15:f>
                      <c15:dlblFieldTableCache>
                        <c:ptCount val="1"/>
                      </c15:dlblFieldTableCache>
                    </c15:dlblFTEntry>
                  </c15:dlblFieldTable>
                  <c15:showDataLabelsRange val="0"/>
                </c:ext>
                <c:ext xmlns:c16="http://schemas.microsoft.com/office/drawing/2014/chart" uri="{C3380CC4-5D6E-409C-BE32-E72D297353CC}">
                  <c16:uniqueId val="{00000007-F6E6-470C-AC5C-2223E07CBF5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{29D867D1-2573-4B88-AB31-E0B3F78AE557}</c15:txfldGUID>
                      <c15:f>Diagramm!$I$54</c15:f>
                      <c15:dlblFieldTableCache>
                        <c:ptCount val="1"/>
                      </c15:dlblFieldTableCache>
                    </c15:dlblFTEntry>
                  </c15:dlblFieldTable>
                  <c15:showDataLabelsRange val="0"/>
                </c:ext>
                <c:ext xmlns:c16="http://schemas.microsoft.com/office/drawing/2014/chart" uri="{C3380CC4-5D6E-409C-BE32-E72D297353CC}">
                  <c16:uniqueId val="{00000008-F6E6-470C-AC5C-2223E07CBF5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{8CCBA222-8CE7-4044-927C-CDED5291B6B3}</c15:txfldGUID>
                      <c15:f>Diagramm!$I$55</c15:f>
                      <c15:dlblFieldTableCache>
                        <c:ptCount val="1"/>
                      </c15:dlblFieldTableCache>
                    </c15:dlblFTEntry>
                  </c15:dlblFieldTable>
                  <c15:showDataLabelsRange val="0"/>
                </c:ext>
                <c:ext xmlns:c16="http://schemas.microsoft.com/office/drawing/2014/chart" uri="{C3380CC4-5D6E-409C-BE32-E72D297353CC}">
                  <c16:uniqueId val="{00000009-F6E6-470C-AC5C-2223E07CBF5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{04654F68-C842-45F5-A687-472BC4C2B180}</c15:txfldGUID>
                      <c15:f>Diagramm!$I$56</c15:f>
                      <c15:dlblFieldTableCache>
                        <c:ptCount val="1"/>
                      </c15:dlblFieldTableCache>
                    </c15:dlblFTEntry>
                  </c15:dlblFieldTable>
                  <c15:showDataLabelsRange val="0"/>
                </c:ext>
                <c:ext xmlns:c16="http://schemas.microsoft.com/office/drawing/2014/chart" uri="{C3380CC4-5D6E-409C-BE32-E72D297353CC}">
                  <c16:uniqueId val="{0000000A-F6E6-470C-AC5C-2223E07CBF5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{FAD97212-066A-45BB-A8FA-91C618C919FC}</c15:txfldGUID>
                      <c15:f>Diagramm!$I$57</c15:f>
                      <c15:dlblFieldTableCache>
                        <c:ptCount val="1"/>
                      </c15:dlblFieldTableCache>
                    </c15:dlblFTEntry>
                  </c15:dlblFieldTable>
                  <c15:showDataLabelsRange val="0"/>
                </c:ext>
                <c:ext xmlns:c16="http://schemas.microsoft.com/office/drawing/2014/chart" uri="{C3380CC4-5D6E-409C-BE32-E72D297353CC}">
                  <c16:uniqueId val="{0000000B-F6E6-470C-AC5C-2223E07CBF5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{36BEA6BC-B88F-4A2A-B7FB-7C4951D09CE5}</c15:txfldGUID>
                      <c15:f>Diagramm!$I$58</c15:f>
                      <c15:dlblFieldTableCache>
                        <c:ptCount val="1"/>
                      </c15:dlblFieldTableCache>
                    </c15:dlblFTEntry>
                  </c15:dlblFieldTable>
                  <c15:showDataLabelsRange val="0"/>
                </c:ext>
                <c:ext xmlns:c16="http://schemas.microsoft.com/office/drawing/2014/chart" uri="{C3380CC4-5D6E-409C-BE32-E72D297353CC}">
                  <c16:uniqueId val="{0000000C-F6E6-470C-AC5C-2223E07CBF5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{D690BCB0-DF74-447D-BA20-8B6EEE4380E1}</c15:txfldGUID>
                      <c15:f>Diagramm!$I$59</c15:f>
                      <c15:dlblFieldTableCache>
                        <c:ptCount val="1"/>
                      </c15:dlblFieldTableCache>
                    </c15:dlblFTEntry>
                  </c15:dlblFieldTable>
                  <c15:showDataLabelsRange val="0"/>
                </c:ext>
                <c:ext xmlns:c16="http://schemas.microsoft.com/office/drawing/2014/chart" uri="{C3380CC4-5D6E-409C-BE32-E72D297353CC}">
                  <c16:uniqueId val="{0000000D-F6E6-470C-AC5C-2223E07CBF5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{87449C17-BA73-4D83-BFB5-C9121B720B79}</c15:txfldGUID>
                      <c15:f>Diagramm!$I$60</c15:f>
                      <c15:dlblFieldTableCache>
                        <c:ptCount val="1"/>
                      </c15:dlblFieldTableCache>
                    </c15:dlblFTEntry>
                  </c15:dlblFieldTable>
                  <c15:showDataLabelsRange val="0"/>
                </c:ext>
                <c:ext xmlns:c16="http://schemas.microsoft.com/office/drawing/2014/chart" uri="{C3380CC4-5D6E-409C-BE32-E72D297353CC}">
                  <c16:uniqueId val="{0000000E-F6E6-470C-AC5C-2223E07CBF5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{1B891114-C4BD-4C02-9886-469A160EFE2D}</c15:txfldGUID>
                      <c15:f>Diagramm!$I$61</c15:f>
                      <c15:dlblFieldTableCache>
                        <c:ptCount val="1"/>
                      </c15:dlblFieldTableCache>
                    </c15:dlblFTEntry>
                  </c15:dlblFieldTable>
                  <c15:showDataLabelsRange val="0"/>
                </c:ext>
                <c:ext xmlns:c16="http://schemas.microsoft.com/office/drawing/2014/chart" uri="{C3380CC4-5D6E-409C-BE32-E72D297353CC}">
                  <c16:uniqueId val="{0000000F-F6E6-470C-AC5C-2223E07CBF5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{94ED3CFA-6F82-4AF3-8B8C-7705FB2E4983}</c15:txfldGUID>
                      <c15:f>Diagramm!$I$62</c15:f>
                      <c15:dlblFieldTableCache>
                        <c:ptCount val="1"/>
                      </c15:dlblFieldTableCache>
                    </c15:dlblFTEntry>
                  </c15:dlblFieldTable>
                  <c15:showDataLabelsRange val="0"/>
                </c:ext>
                <c:ext xmlns:c16="http://schemas.microsoft.com/office/drawing/2014/chart" uri="{C3380CC4-5D6E-409C-BE32-E72D297353CC}">
                  <c16:uniqueId val="{00000010-F6E6-470C-AC5C-2223E07CBF5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{5C4299A2-A85C-4727-B1C8-6D9B03DA6111}</c15:txfldGUID>
                      <c15:f>Diagramm!$I$63</c15:f>
                      <c15:dlblFieldTableCache>
                        <c:ptCount val="1"/>
                      </c15:dlblFieldTableCache>
                    </c15:dlblFTEntry>
                  </c15:dlblFieldTable>
                  <c15:showDataLabelsRange val="0"/>
                </c:ext>
                <c:ext xmlns:c16="http://schemas.microsoft.com/office/drawing/2014/chart" uri="{C3380CC4-5D6E-409C-BE32-E72D297353CC}">
                  <c16:uniqueId val="{00000011-F6E6-470C-AC5C-2223E07CBF5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{E6813821-AE39-467E-95E8-6CECC268096C}</c15:txfldGUID>
                      <c15:f>Diagramm!$I$64</c15:f>
                      <c15:dlblFieldTableCache>
                        <c:ptCount val="1"/>
                      </c15:dlblFieldTableCache>
                    </c15:dlblFTEntry>
                  </c15:dlblFieldTable>
                  <c15:showDataLabelsRange val="0"/>
                </c:ext>
                <c:ext xmlns:c16="http://schemas.microsoft.com/office/drawing/2014/chart" uri="{C3380CC4-5D6E-409C-BE32-E72D297353CC}">
                  <c16:uniqueId val="{00000012-F6E6-470C-AC5C-2223E07CBF5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{51A54392-988F-406B-9B95-9D9DB2829863}</c15:txfldGUID>
                      <c15:f>Diagramm!$I$65</c15:f>
                      <c15:dlblFieldTableCache>
                        <c:ptCount val="1"/>
                      </c15:dlblFieldTableCache>
                    </c15:dlblFTEntry>
                  </c15:dlblFieldTable>
                  <c15:showDataLabelsRange val="0"/>
                </c:ext>
                <c:ext xmlns:c16="http://schemas.microsoft.com/office/drawing/2014/chart" uri="{C3380CC4-5D6E-409C-BE32-E72D297353CC}">
                  <c16:uniqueId val="{00000013-F6E6-470C-AC5C-2223E07CBF5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{B65EAE68-C1D2-4192-989C-D9832737ECED}</c15:txfldGUID>
                      <c15:f>Diagramm!$I$66</c15:f>
                      <c15:dlblFieldTableCache>
                        <c:ptCount val="1"/>
                      </c15:dlblFieldTableCache>
                    </c15:dlblFTEntry>
                  </c15:dlblFieldTable>
                  <c15:showDataLabelsRange val="0"/>
                </c:ext>
                <c:ext xmlns:c16="http://schemas.microsoft.com/office/drawing/2014/chart" uri="{C3380CC4-5D6E-409C-BE32-E72D297353CC}">
                  <c16:uniqueId val="{00000014-F6E6-470C-AC5C-2223E07CBF5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{82A216CA-7F9A-4D3F-86B3-E88E8C76DD05}</c15:txfldGUID>
                      <c15:f>Diagramm!$I$67</c15:f>
                      <c15:dlblFieldTableCache>
                        <c:ptCount val="1"/>
                      </c15:dlblFieldTableCache>
                    </c15:dlblFTEntry>
                  </c15:dlblFieldTable>
                  <c15:showDataLabelsRange val="0"/>
                </c:ext>
                <c:ext xmlns:c16="http://schemas.microsoft.com/office/drawing/2014/chart" uri="{C3380CC4-5D6E-409C-BE32-E72D297353CC}">
                  <c16:uniqueId val="{00000015-F6E6-470C-AC5C-2223E07CBF5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6E6-470C-AC5C-2223E07CBF5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{5AD3B24E-4A92-4516-9A54-8D9B7E78090C}</c15:txfldGUID>
                      <c15:f>Diagramm!$K$46</c15:f>
                      <c15:dlblFieldTableCache>
                        <c:ptCount val="1"/>
                      </c15:dlblFieldTableCache>
                    </c15:dlblFTEntry>
                  </c15:dlblFieldTable>
                  <c15:showDataLabelsRange val="0"/>
                </c:ext>
                <c:ext xmlns:c16="http://schemas.microsoft.com/office/drawing/2014/chart" uri="{C3380CC4-5D6E-409C-BE32-E72D297353CC}">
                  <c16:uniqueId val="{00000017-F6E6-470C-AC5C-2223E07CBF5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{A816C2A4-CB6D-45F5-965E-44AF8A40C7BA}</c15:txfldGUID>
                      <c15:f>Diagramm!$K$47</c15:f>
                      <c15:dlblFieldTableCache>
                        <c:ptCount val="1"/>
                      </c15:dlblFieldTableCache>
                    </c15:dlblFTEntry>
                  </c15:dlblFieldTable>
                  <c15:showDataLabelsRange val="0"/>
                </c:ext>
                <c:ext xmlns:c16="http://schemas.microsoft.com/office/drawing/2014/chart" uri="{C3380CC4-5D6E-409C-BE32-E72D297353CC}">
                  <c16:uniqueId val="{00000018-F6E6-470C-AC5C-2223E07CBF5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{A7C239DE-B867-426D-BA8F-2939277E8127}</c15:txfldGUID>
                      <c15:f>Diagramm!$K$48</c15:f>
                      <c15:dlblFieldTableCache>
                        <c:ptCount val="1"/>
                      </c15:dlblFieldTableCache>
                    </c15:dlblFTEntry>
                  </c15:dlblFieldTable>
                  <c15:showDataLabelsRange val="0"/>
                </c:ext>
                <c:ext xmlns:c16="http://schemas.microsoft.com/office/drawing/2014/chart" uri="{C3380CC4-5D6E-409C-BE32-E72D297353CC}">
                  <c16:uniqueId val="{00000019-F6E6-470C-AC5C-2223E07CBF5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{34170792-426C-4044-970F-B29130D1DD2D}</c15:txfldGUID>
                      <c15:f>Diagramm!$K$49</c15:f>
                      <c15:dlblFieldTableCache>
                        <c:ptCount val="1"/>
                      </c15:dlblFieldTableCache>
                    </c15:dlblFTEntry>
                  </c15:dlblFieldTable>
                  <c15:showDataLabelsRange val="0"/>
                </c:ext>
                <c:ext xmlns:c16="http://schemas.microsoft.com/office/drawing/2014/chart" uri="{C3380CC4-5D6E-409C-BE32-E72D297353CC}">
                  <c16:uniqueId val="{0000001A-F6E6-470C-AC5C-2223E07CBF5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{4AF69464-5BB3-41C4-A728-930C068C5708}</c15:txfldGUID>
                      <c15:f>Diagramm!$K$50</c15:f>
                      <c15:dlblFieldTableCache>
                        <c:ptCount val="1"/>
                      </c15:dlblFieldTableCache>
                    </c15:dlblFTEntry>
                  </c15:dlblFieldTable>
                  <c15:showDataLabelsRange val="0"/>
                </c:ext>
                <c:ext xmlns:c16="http://schemas.microsoft.com/office/drawing/2014/chart" uri="{C3380CC4-5D6E-409C-BE32-E72D297353CC}">
                  <c16:uniqueId val="{0000001B-F6E6-470C-AC5C-2223E07CBF5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{ABEB88D0-209F-436D-A869-F7678D02E147}</c15:txfldGUID>
                      <c15:f>Diagramm!$K$51</c15:f>
                      <c15:dlblFieldTableCache>
                        <c:ptCount val="1"/>
                      </c15:dlblFieldTableCache>
                    </c15:dlblFTEntry>
                  </c15:dlblFieldTable>
                  <c15:showDataLabelsRange val="0"/>
                </c:ext>
                <c:ext xmlns:c16="http://schemas.microsoft.com/office/drawing/2014/chart" uri="{C3380CC4-5D6E-409C-BE32-E72D297353CC}">
                  <c16:uniqueId val="{0000001C-F6E6-470C-AC5C-2223E07CBF5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{958E6AC6-117A-4EC3-9239-CFCB98781A74}</c15:txfldGUID>
                      <c15:f>Diagramm!$K$52</c15:f>
                      <c15:dlblFieldTableCache>
                        <c:ptCount val="1"/>
                      </c15:dlblFieldTableCache>
                    </c15:dlblFTEntry>
                  </c15:dlblFieldTable>
                  <c15:showDataLabelsRange val="0"/>
                </c:ext>
                <c:ext xmlns:c16="http://schemas.microsoft.com/office/drawing/2014/chart" uri="{C3380CC4-5D6E-409C-BE32-E72D297353CC}">
                  <c16:uniqueId val="{0000001D-F6E6-470C-AC5C-2223E07CBF5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{EBF8777E-F24E-4ADC-95F3-59C903FAF72E}</c15:txfldGUID>
                      <c15:f>Diagramm!$K$53</c15:f>
                      <c15:dlblFieldTableCache>
                        <c:ptCount val="1"/>
                      </c15:dlblFieldTableCache>
                    </c15:dlblFTEntry>
                  </c15:dlblFieldTable>
                  <c15:showDataLabelsRange val="0"/>
                </c:ext>
                <c:ext xmlns:c16="http://schemas.microsoft.com/office/drawing/2014/chart" uri="{C3380CC4-5D6E-409C-BE32-E72D297353CC}">
                  <c16:uniqueId val="{0000001E-F6E6-470C-AC5C-2223E07CBF5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{89E81BAF-EEF5-4B51-8930-FA99421FBC63}</c15:txfldGUID>
                      <c15:f>Diagramm!$K$54</c15:f>
                      <c15:dlblFieldTableCache>
                        <c:ptCount val="1"/>
                      </c15:dlblFieldTableCache>
                    </c15:dlblFTEntry>
                  </c15:dlblFieldTable>
                  <c15:showDataLabelsRange val="0"/>
                </c:ext>
                <c:ext xmlns:c16="http://schemas.microsoft.com/office/drawing/2014/chart" uri="{C3380CC4-5D6E-409C-BE32-E72D297353CC}">
                  <c16:uniqueId val="{0000001F-F6E6-470C-AC5C-2223E07CBF5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{6644E79D-FCF3-4F2D-9CF6-A621FBBA1560}</c15:txfldGUID>
                      <c15:f>Diagramm!$K$55</c15:f>
                      <c15:dlblFieldTableCache>
                        <c:ptCount val="1"/>
                      </c15:dlblFieldTableCache>
                    </c15:dlblFTEntry>
                  </c15:dlblFieldTable>
                  <c15:showDataLabelsRange val="0"/>
                </c:ext>
                <c:ext xmlns:c16="http://schemas.microsoft.com/office/drawing/2014/chart" uri="{C3380CC4-5D6E-409C-BE32-E72D297353CC}">
                  <c16:uniqueId val="{00000020-F6E6-470C-AC5C-2223E07CBF5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{77D3020D-DDB0-4933-B18B-C777E3611982}</c15:txfldGUID>
                      <c15:f>Diagramm!$K$56</c15:f>
                      <c15:dlblFieldTableCache>
                        <c:ptCount val="1"/>
                      </c15:dlblFieldTableCache>
                    </c15:dlblFTEntry>
                  </c15:dlblFieldTable>
                  <c15:showDataLabelsRange val="0"/>
                </c:ext>
                <c:ext xmlns:c16="http://schemas.microsoft.com/office/drawing/2014/chart" uri="{C3380CC4-5D6E-409C-BE32-E72D297353CC}">
                  <c16:uniqueId val="{00000021-F6E6-470C-AC5C-2223E07CBF5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{312CDD8B-D20F-44B5-82D2-1B5AB33964B2}</c15:txfldGUID>
                      <c15:f>Diagramm!$K$57</c15:f>
                      <c15:dlblFieldTableCache>
                        <c:ptCount val="1"/>
                      </c15:dlblFieldTableCache>
                    </c15:dlblFTEntry>
                  </c15:dlblFieldTable>
                  <c15:showDataLabelsRange val="0"/>
                </c:ext>
                <c:ext xmlns:c16="http://schemas.microsoft.com/office/drawing/2014/chart" uri="{C3380CC4-5D6E-409C-BE32-E72D297353CC}">
                  <c16:uniqueId val="{00000022-F6E6-470C-AC5C-2223E07CBF5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{54C6876F-8C57-4A61-B9B2-A0C0D5C2E35C}</c15:txfldGUID>
                      <c15:f>Diagramm!$K$58</c15:f>
                      <c15:dlblFieldTableCache>
                        <c:ptCount val="1"/>
                      </c15:dlblFieldTableCache>
                    </c15:dlblFTEntry>
                  </c15:dlblFieldTable>
                  <c15:showDataLabelsRange val="0"/>
                </c:ext>
                <c:ext xmlns:c16="http://schemas.microsoft.com/office/drawing/2014/chart" uri="{C3380CC4-5D6E-409C-BE32-E72D297353CC}">
                  <c16:uniqueId val="{00000023-F6E6-470C-AC5C-2223E07CBF5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{335BE4B6-1BD2-4BCC-857B-B297D4437B9E}</c15:txfldGUID>
                      <c15:f>Diagramm!$K$59</c15:f>
                      <c15:dlblFieldTableCache>
                        <c:ptCount val="1"/>
                      </c15:dlblFieldTableCache>
                    </c15:dlblFTEntry>
                  </c15:dlblFieldTable>
                  <c15:showDataLabelsRange val="0"/>
                </c:ext>
                <c:ext xmlns:c16="http://schemas.microsoft.com/office/drawing/2014/chart" uri="{C3380CC4-5D6E-409C-BE32-E72D297353CC}">
                  <c16:uniqueId val="{00000024-F6E6-470C-AC5C-2223E07CBF5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{7AAA600A-96B1-4CC9-B61A-EDDEC398D2FA}</c15:txfldGUID>
                      <c15:f>Diagramm!$K$60</c15:f>
                      <c15:dlblFieldTableCache>
                        <c:ptCount val="1"/>
                      </c15:dlblFieldTableCache>
                    </c15:dlblFTEntry>
                  </c15:dlblFieldTable>
                  <c15:showDataLabelsRange val="0"/>
                </c:ext>
                <c:ext xmlns:c16="http://schemas.microsoft.com/office/drawing/2014/chart" uri="{C3380CC4-5D6E-409C-BE32-E72D297353CC}">
                  <c16:uniqueId val="{00000025-F6E6-470C-AC5C-2223E07CBF5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{32F97D01-B903-4914-9B4E-99122222CF15}</c15:txfldGUID>
                      <c15:f>Diagramm!$K$61</c15:f>
                      <c15:dlblFieldTableCache>
                        <c:ptCount val="1"/>
                      </c15:dlblFieldTableCache>
                    </c15:dlblFTEntry>
                  </c15:dlblFieldTable>
                  <c15:showDataLabelsRange val="0"/>
                </c:ext>
                <c:ext xmlns:c16="http://schemas.microsoft.com/office/drawing/2014/chart" uri="{C3380CC4-5D6E-409C-BE32-E72D297353CC}">
                  <c16:uniqueId val="{00000026-F6E6-470C-AC5C-2223E07CBF5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{8DB346CA-5CCF-48F8-AF9A-443D7A186C50}</c15:txfldGUID>
                      <c15:f>Diagramm!$K$62</c15:f>
                      <c15:dlblFieldTableCache>
                        <c:ptCount val="1"/>
                      </c15:dlblFieldTableCache>
                    </c15:dlblFTEntry>
                  </c15:dlblFieldTable>
                  <c15:showDataLabelsRange val="0"/>
                </c:ext>
                <c:ext xmlns:c16="http://schemas.microsoft.com/office/drawing/2014/chart" uri="{C3380CC4-5D6E-409C-BE32-E72D297353CC}">
                  <c16:uniqueId val="{00000027-F6E6-470C-AC5C-2223E07CBF5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{E19D46FF-77C5-4865-875A-E0B2A6F90B47}</c15:txfldGUID>
                      <c15:f>Diagramm!$K$63</c15:f>
                      <c15:dlblFieldTableCache>
                        <c:ptCount val="1"/>
                      </c15:dlblFieldTableCache>
                    </c15:dlblFTEntry>
                  </c15:dlblFieldTable>
                  <c15:showDataLabelsRange val="0"/>
                </c:ext>
                <c:ext xmlns:c16="http://schemas.microsoft.com/office/drawing/2014/chart" uri="{C3380CC4-5D6E-409C-BE32-E72D297353CC}">
                  <c16:uniqueId val="{00000028-F6E6-470C-AC5C-2223E07CBF5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{2F3657B1-F2D6-4219-892C-A7B607DC9D0F}</c15:txfldGUID>
                      <c15:f>Diagramm!$K$64</c15:f>
                      <c15:dlblFieldTableCache>
                        <c:ptCount val="1"/>
                      </c15:dlblFieldTableCache>
                    </c15:dlblFTEntry>
                  </c15:dlblFieldTable>
                  <c15:showDataLabelsRange val="0"/>
                </c:ext>
                <c:ext xmlns:c16="http://schemas.microsoft.com/office/drawing/2014/chart" uri="{C3380CC4-5D6E-409C-BE32-E72D297353CC}">
                  <c16:uniqueId val="{00000029-F6E6-470C-AC5C-2223E07CBF5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{3E52B9B7-1330-4B20-A99F-F16659F6C33B}</c15:txfldGUID>
                      <c15:f>Diagramm!$K$65</c15:f>
                      <c15:dlblFieldTableCache>
                        <c:ptCount val="1"/>
                      </c15:dlblFieldTableCache>
                    </c15:dlblFTEntry>
                  </c15:dlblFieldTable>
                  <c15:showDataLabelsRange val="0"/>
                </c:ext>
                <c:ext xmlns:c16="http://schemas.microsoft.com/office/drawing/2014/chart" uri="{C3380CC4-5D6E-409C-BE32-E72D297353CC}">
                  <c16:uniqueId val="{0000002A-F6E6-470C-AC5C-2223E07CBF5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{A734F261-78EC-465E-A4A1-69411C882C1A}</c15:txfldGUID>
                      <c15:f>Diagramm!$K$66</c15:f>
                      <c15:dlblFieldTableCache>
                        <c:ptCount val="1"/>
                      </c15:dlblFieldTableCache>
                    </c15:dlblFTEntry>
                  </c15:dlblFieldTable>
                  <c15:showDataLabelsRange val="0"/>
                </c:ext>
                <c:ext xmlns:c16="http://schemas.microsoft.com/office/drawing/2014/chart" uri="{C3380CC4-5D6E-409C-BE32-E72D297353CC}">
                  <c16:uniqueId val="{0000002B-F6E6-470C-AC5C-2223E07CBF5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{9332EDEE-D5DA-4928-8813-5701F5158F5F}</c15:txfldGUID>
                      <c15:f>Diagramm!$K$67</c15:f>
                      <c15:dlblFieldTableCache>
                        <c:ptCount val="1"/>
                      </c15:dlblFieldTableCache>
                    </c15:dlblFTEntry>
                  </c15:dlblFieldTable>
                  <c15:showDataLabelsRange val="0"/>
                </c:ext>
                <c:ext xmlns:c16="http://schemas.microsoft.com/office/drawing/2014/chart" uri="{C3380CC4-5D6E-409C-BE32-E72D297353CC}">
                  <c16:uniqueId val="{0000002C-F6E6-470C-AC5C-2223E07CBF5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6E6-470C-AC5C-2223E07CBF5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{8DE5F05D-1D2A-4785-8DE1-9721454DD1ED}</c15:txfldGUID>
                      <c15:f>Diagramm!$J$46</c15:f>
                      <c15:dlblFieldTableCache>
                        <c:ptCount val="1"/>
                      </c15:dlblFieldTableCache>
                    </c15:dlblFTEntry>
                  </c15:dlblFieldTable>
                  <c15:showDataLabelsRange val="0"/>
                </c:ext>
                <c:ext xmlns:c16="http://schemas.microsoft.com/office/drawing/2014/chart" uri="{C3380CC4-5D6E-409C-BE32-E72D297353CC}">
                  <c16:uniqueId val="{0000002E-F6E6-470C-AC5C-2223E07CBF5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{B45D1CF6-EA8F-4273-93D2-4FC3D992ABD8}</c15:txfldGUID>
                      <c15:f>Diagramm!$J$47</c15:f>
                      <c15:dlblFieldTableCache>
                        <c:ptCount val="1"/>
                      </c15:dlblFieldTableCache>
                    </c15:dlblFTEntry>
                  </c15:dlblFieldTable>
                  <c15:showDataLabelsRange val="0"/>
                </c:ext>
                <c:ext xmlns:c16="http://schemas.microsoft.com/office/drawing/2014/chart" uri="{C3380CC4-5D6E-409C-BE32-E72D297353CC}">
                  <c16:uniqueId val="{0000002F-F6E6-470C-AC5C-2223E07CBF5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{FC1169C8-5863-496F-B58C-D9DA41FC910A}</c15:txfldGUID>
                      <c15:f>Diagramm!$J$48</c15:f>
                      <c15:dlblFieldTableCache>
                        <c:ptCount val="1"/>
                      </c15:dlblFieldTableCache>
                    </c15:dlblFTEntry>
                  </c15:dlblFieldTable>
                  <c15:showDataLabelsRange val="0"/>
                </c:ext>
                <c:ext xmlns:c16="http://schemas.microsoft.com/office/drawing/2014/chart" uri="{C3380CC4-5D6E-409C-BE32-E72D297353CC}">
                  <c16:uniqueId val="{00000030-F6E6-470C-AC5C-2223E07CBF5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{80684A2A-7078-4CA0-A89D-24618D19F63F}</c15:txfldGUID>
                      <c15:f>Diagramm!$J$49</c15:f>
                      <c15:dlblFieldTableCache>
                        <c:ptCount val="1"/>
                      </c15:dlblFieldTableCache>
                    </c15:dlblFTEntry>
                  </c15:dlblFieldTable>
                  <c15:showDataLabelsRange val="0"/>
                </c:ext>
                <c:ext xmlns:c16="http://schemas.microsoft.com/office/drawing/2014/chart" uri="{C3380CC4-5D6E-409C-BE32-E72D297353CC}">
                  <c16:uniqueId val="{00000031-F6E6-470C-AC5C-2223E07CBF5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{D5B729E2-56CC-4EBA-82E0-F81800F5D364}</c15:txfldGUID>
                      <c15:f>Diagramm!$J$50</c15:f>
                      <c15:dlblFieldTableCache>
                        <c:ptCount val="1"/>
                      </c15:dlblFieldTableCache>
                    </c15:dlblFTEntry>
                  </c15:dlblFieldTable>
                  <c15:showDataLabelsRange val="0"/>
                </c:ext>
                <c:ext xmlns:c16="http://schemas.microsoft.com/office/drawing/2014/chart" uri="{C3380CC4-5D6E-409C-BE32-E72D297353CC}">
                  <c16:uniqueId val="{00000032-F6E6-470C-AC5C-2223E07CBF5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{0CADA857-5602-4F16-98D5-87F6DAB64595}</c15:txfldGUID>
                      <c15:f>Diagramm!$J$51</c15:f>
                      <c15:dlblFieldTableCache>
                        <c:ptCount val="1"/>
                      </c15:dlblFieldTableCache>
                    </c15:dlblFTEntry>
                  </c15:dlblFieldTable>
                  <c15:showDataLabelsRange val="0"/>
                </c:ext>
                <c:ext xmlns:c16="http://schemas.microsoft.com/office/drawing/2014/chart" uri="{C3380CC4-5D6E-409C-BE32-E72D297353CC}">
                  <c16:uniqueId val="{00000033-F6E6-470C-AC5C-2223E07CBF5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{04D61E5B-7313-4D65-9807-78599C98C030}</c15:txfldGUID>
                      <c15:f>Diagramm!$J$52</c15:f>
                      <c15:dlblFieldTableCache>
                        <c:ptCount val="1"/>
                      </c15:dlblFieldTableCache>
                    </c15:dlblFTEntry>
                  </c15:dlblFieldTable>
                  <c15:showDataLabelsRange val="0"/>
                </c:ext>
                <c:ext xmlns:c16="http://schemas.microsoft.com/office/drawing/2014/chart" uri="{C3380CC4-5D6E-409C-BE32-E72D297353CC}">
                  <c16:uniqueId val="{00000034-F6E6-470C-AC5C-2223E07CBF5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{C58893E0-F1C9-4D38-906A-78C6EBC6B789}</c15:txfldGUID>
                      <c15:f>Diagramm!$J$53</c15:f>
                      <c15:dlblFieldTableCache>
                        <c:ptCount val="1"/>
                      </c15:dlblFieldTableCache>
                    </c15:dlblFTEntry>
                  </c15:dlblFieldTable>
                  <c15:showDataLabelsRange val="0"/>
                </c:ext>
                <c:ext xmlns:c16="http://schemas.microsoft.com/office/drawing/2014/chart" uri="{C3380CC4-5D6E-409C-BE32-E72D297353CC}">
                  <c16:uniqueId val="{00000035-F6E6-470C-AC5C-2223E07CBF5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{3ECC5322-5714-4745-B440-3DDF9C0B78EE}</c15:txfldGUID>
                      <c15:f>Diagramm!$J$54</c15:f>
                      <c15:dlblFieldTableCache>
                        <c:ptCount val="1"/>
                      </c15:dlblFieldTableCache>
                    </c15:dlblFTEntry>
                  </c15:dlblFieldTable>
                  <c15:showDataLabelsRange val="0"/>
                </c:ext>
                <c:ext xmlns:c16="http://schemas.microsoft.com/office/drawing/2014/chart" uri="{C3380CC4-5D6E-409C-BE32-E72D297353CC}">
                  <c16:uniqueId val="{00000036-F6E6-470C-AC5C-2223E07CBF5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{212C401C-7DF2-4AD9-8FA3-56B224EAAF7E}</c15:txfldGUID>
                      <c15:f>Diagramm!$J$55</c15:f>
                      <c15:dlblFieldTableCache>
                        <c:ptCount val="1"/>
                      </c15:dlblFieldTableCache>
                    </c15:dlblFTEntry>
                  </c15:dlblFieldTable>
                  <c15:showDataLabelsRange val="0"/>
                </c:ext>
                <c:ext xmlns:c16="http://schemas.microsoft.com/office/drawing/2014/chart" uri="{C3380CC4-5D6E-409C-BE32-E72D297353CC}">
                  <c16:uniqueId val="{00000037-F6E6-470C-AC5C-2223E07CBF5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{5C9D5A35-F6C5-4E50-854C-E7F7F350F52E}</c15:txfldGUID>
                      <c15:f>Diagramm!$J$56</c15:f>
                      <c15:dlblFieldTableCache>
                        <c:ptCount val="1"/>
                      </c15:dlblFieldTableCache>
                    </c15:dlblFTEntry>
                  </c15:dlblFieldTable>
                  <c15:showDataLabelsRange val="0"/>
                </c:ext>
                <c:ext xmlns:c16="http://schemas.microsoft.com/office/drawing/2014/chart" uri="{C3380CC4-5D6E-409C-BE32-E72D297353CC}">
                  <c16:uniqueId val="{00000038-F6E6-470C-AC5C-2223E07CBF5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{F552DB23-EEA6-4437-9F90-18BBFA8456FE}</c15:txfldGUID>
                      <c15:f>Diagramm!$J$57</c15:f>
                      <c15:dlblFieldTableCache>
                        <c:ptCount val="1"/>
                      </c15:dlblFieldTableCache>
                    </c15:dlblFTEntry>
                  </c15:dlblFieldTable>
                  <c15:showDataLabelsRange val="0"/>
                </c:ext>
                <c:ext xmlns:c16="http://schemas.microsoft.com/office/drawing/2014/chart" uri="{C3380CC4-5D6E-409C-BE32-E72D297353CC}">
                  <c16:uniqueId val="{00000039-F6E6-470C-AC5C-2223E07CBF5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{8CC77675-244C-4571-9337-058D090A7E21}</c15:txfldGUID>
                      <c15:f>Diagramm!$J$58</c15:f>
                      <c15:dlblFieldTableCache>
                        <c:ptCount val="1"/>
                      </c15:dlblFieldTableCache>
                    </c15:dlblFTEntry>
                  </c15:dlblFieldTable>
                  <c15:showDataLabelsRange val="0"/>
                </c:ext>
                <c:ext xmlns:c16="http://schemas.microsoft.com/office/drawing/2014/chart" uri="{C3380CC4-5D6E-409C-BE32-E72D297353CC}">
                  <c16:uniqueId val="{0000003A-F6E6-470C-AC5C-2223E07CBF5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{21287711-7A88-4076-9E5B-D04C479C845C}</c15:txfldGUID>
                      <c15:f>Diagramm!$J$59</c15:f>
                      <c15:dlblFieldTableCache>
                        <c:ptCount val="1"/>
                      </c15:dlblFieldTableCache>
                    </c15:dlblFTEntry>
                  </c15:dlblFieldTable>
                  <c15:showDataLabelsRange val="0"/>
                </c:ext>
                <c:ext xmlns:c16="http://schemas.microsoft.com/office/drawing/2014/chart" uri="{C3380CC4-5D6E-409C-BE32-E72D297353CC}">
                  <c16:uniqueId val="{0000003B-F6E6-470C-AC5C-2223E07CBF5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{9A78F1DB-6049-4873-BF56-2DEFCD2483D6}</c15:txfldGUID>
                      <c15:f>Diagramm!$J$60</c15:f>
                      <c15:dlblFieldTableCache>
                        <c:ptCount val="1"/>
                      </c15:dlblFieldTableCache>
                    </c15:dlblFTEntry>
                  </c15:dlblFieldTable>
                  <c15:showDataLabelsRange val="0"/>
                </c:ext>
                <c:ext xmlns:c16="http://schemas.microsoft.com/office/drawing/2014/chart" uri="{C3380CC4-5D6E-409C-BE32-E72D297353CC}">
                  <c16:uniqueId val="{0000003C-F6E6-470C-AC5C-2223E07CBF5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{34568C39-A629-482E-93F2-3C16E3D37319}</c15:txfldGUID>
                      <c15:f>Diagramm!$J$61</c15:f>
                      <c15:dlblFieldTableCache>
                        <c:ptCount val="1"/>
                      </c15:dlblFieldTableCache>
                    </c15:dlblFTEntry>
                  </c15:dlblFieldTable>
                  <c15:showDataLabelsRange val="0"/>
                </c:ext>
                <c:ext xmlns:c16="http://schemas.microsoft.com/office/drawing/2014/chart" uri="{C3380CC4-5D6E-409C-BE32-E72D297353CC}">
                  <c16:uniqueId val="{0000003D-F6E6-470C-AC5C-2223E07CBF5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{B9B16449-89A6-454C-A4BE-D25E78432D74}</c15:txfldGUID>
                      <c15:f>Diagramm!$J$62</c15:f>
                      <c15:dlblFieldTableCache>
                        <c:ptCount val="1"/>
                      </c15:dlblFieldTableCache>
                    </c15:dlblFTEntry>
                  </c15:dlblFieldTable>
                  <c15:showDataLabelsRange val="0"/>
                </c:ext>
                <c:ext xmlns:c16="http://schemas.microsoft.com/office/drawing/2014/chart" uri="{C3380CC4-5D6E-409C-BE32-E72D297353CC}">
                  <c16:uniqueId val="{0000003E-F6E6-470C-AC5C-2223E07CBF5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{1B206C85-74CA-45EA-A69D-B6FAC44E307C}</c15:txfldGUID>
                      <c15:f>Diagramm!$J$63</c15:f>
                      <c15:dlblFieldTableCache>
                        <c:ptCount val="1"/>
                      </c15:dlblFieldTableCache>
                    </c15:dlblFTEntry>
                  </c15:dlblFieldTable>
                  <c15:showDataLabelsRange val="0"/>
                </c:ext>
                <c:ext xmlns:c16="http://schemas.microsoft.com/office/drawing/2014/chart" uri="{C3380CC4-5D6E-409C-BE32-E72D297353CC}">
                  <c16:uniqueId val="{0000003F-F6E6-470C-AC5C-2223E07CBF5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{64646FAF-863C-4824-A19E-911A7842219C}</c15:txfldGUID>
                      <c15:f>Diagramm!$J$64</c15:f>
                      <c15:dlblFieldTableCache>
                        <c:ptCount val="1"/>
                      </c15:dlblFieldTableCache>
                    </c15:dlblFTEntry>
                  </c15:dlblFieldTable>
                  <c15:showDataLabelsRange val="0"/>
                </c:ext>
                <c:ext xmlns:c16="http://schemas.microsoft.com/office/drawing/2014/chart" uri="{C3380CC4-5D6E-409C-BE32-E72D297353CC}">
                  <c16:uniqueId val="{00000040-F6E6-470C-AC5C-2223E07CBF5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{44DD6F17-E2BE-48C9-9E40-47949FC71A90}</c15:txfldGUID>
                      <c15:f>Diagramm!$J$65</c15:f>
                      <c15:dlblFieldTableCache>
                        <c:ptCount val="1"/>
                      </c15:dlblFieldTableCache>
                    </c15:dlblFTEntry>
                  </c15:dlblFieldTable>
                  <c15:showDataLabelsRange val="0"/>
                </c:ext>
                <c:ext xmlns:c16="http://schemas.microsoft.com/office/drawing/2014/chart" uri="{C3380CC4-5D6E-409C-BE32-E72D297353CC}">
                  <c16:uniqueId val="{00000041-F6E6-470C-AC5C-2223E07CBF5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{9F89D175-24BD-45FE-B2FB-942800D72A73}</c15:txfldGUID>
                      <c15:f>Diagramm!$J$66</c15:f>
                      <c15:dlblFieldTableCache>
                        <c:ptCount val="1"/>
                      </c15:dlblFieldTableCache>
                    </c15:dlblFTEntry>
                  </c15:dlblFieldTable>
                  <c15:showDataLabelsRange val="0"/>
                </c:ext>
                <c:ext xmlns:c16="http://schemas.microsoft.com/office/drawing/2014/chart" uri="{C3380CC4-5D6E-409C-BE32-E72D297353CC}">
                  <c16:uniqueId val="{00000042-F6E6-470C-AC5C-2223E07CBF5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{EE6A89B7-5CE0-4C05-9E0A-D7D16467C982}</c15:txfldGUID>
                      <c15:f>Diagramm!$J$67</c15:f>
                      <c15:dlblFieldTableCache>
                        <c:ptCount val="1"/>
                      </c15:dlblFieldTableCache>
                    </c15:dlblFTEntry>
                  </c15:dlblFieldTable>
                  <c15:showDataLabelsRange val="0"/>
                </c:ext>
                <c:ext xmlns:c16="http://schemas.microsoft.com/office/drawing/2014/chart" uri="{C3380CC4-5D6E-409C-BE32-E72D297353CC}">
                  <c16:uniqueId val="{00000043-F6E6-470C-AC5C-2223E07CBF5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6E6-470C-AC5C-2223E07CBF5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D7-4CA1-B8F3-FFB0B5A0BEE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D7-4CA1-B8F3-FFB0B5A0BEE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D7-4CA1-B8F3-FFB0B5A0BEE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D7-4CA1-B8F3-FFB0B5A0BEE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3D7-4CA1-B8F3-FFB0B5A0BEE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3D7-4CA1-B8F3-FFB0B5A0BEE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3D7-4CA1-B8F3-FFB0B5A0BEE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3D7-4CA1-B8F3-FFB0B5A0BEE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3D7-4CA1-B8F3-FFB0B5A0BEE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3D7-4CA1-B8F3-FFB0B5A0BEE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3D7-4CA1-B8F3-FFB0B5A0BEE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3D7-4CA1-B8F3-FFB0B5A0BEE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3D7-4CA1-B8F3-FFB0B5A0BEE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3D7-4CA1-B8F3-FFB0B5A0BEE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3D7-4CA1-B8F3-FFB0B5A0BEE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3D7-4CA1-B8F3-FFB0B5A0BEE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3D7-4CA1-B8F3-FFB0B5A0BEE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3D7-4CA1-B8F3-FFB0B5A0BEE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3D7-4CA1-B8F3-FFB0B5A0BEE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3D7-4CA1-B8F3-FFB0B5A0BEE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3D7-4CA1-B8F3-FFB0B5A0BEE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3D7-4CA1-B8F3-FFB0B5A0BEE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3D7-4CA1-B8F3-FFB0B5A0BEE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3D7-4CA1-B8F3-FFB0B5A0BEE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3D7-4CA1-B8F3-FFB0B5A0BEE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3D7-4CA1-B8F3-FFB0B5A0BEE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3D7-4CA1-B8F3-FFB0B5A0BEE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3D7-4CA1-B8F3-FFB0B5A0BEE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3D7-4CA1-B8F3-FFB0B5A0BEE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3D7-4CA1-B8F3-FFB0B5A0BEE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3D7-4CA1-B8F3-FFB0B5A0BEE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3D7-4CA1-B8F3-FFB0B5A0BEE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3D7-4CA1-B8F3-FFB0B5A0BEE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3D7-4CA1-B8F3-FFB0B5A0BEE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3D7-4CA1-B8F3-FFB0B5A0BEE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3D7-4CA1-B8F3-FFB0B5A0BEE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3D7-4CA1-B8F3-FFB0B5A0BEE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3D7-4CA1-B8F3-FFB0B5A0BEE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3D7-4CA1-B8F3-FFB0B5A0BEE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3D7-4CA1-B8F3-FFB0B5A0BEE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3D7-4CA1-B8F3-FFB0B5A0BEE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3D7-4CA1-B8F3-FFB0B5A0BEE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3D7-4CA1-B8F3-FFB0B5A0BEE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3D7-4CA1-B8F3-FFB0B5A0BEE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3D7-4CA1-B8F3-FFB0B5A0BEE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3D7-4CA1-B8F3-FFB0B5A0BEE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3D7-4CA1-B8F3-FFB0B5A0BEE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3D7-4CA1-B8F3-FFB0B5A0BEE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3D7-4CA1-B8F3-FFB0B5A0BEE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3D7-4CA1-B8F3-FFB0B5A0BEE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3D7-4CA1-B8F3-FFB0B5A0BEE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3D7-4CA1-B8F3-FFB0B5A0BEE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3D7-4CA1-B8F3-FFB0B5A0BEE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3D7-4CA1-B8F3-FFB0B5A0BEE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3D7-4CA1-B8F3-FFB0B5A0BEE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3D7-4CA1-B8F3-FFB0B5A0BEE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3D7-4CA1-B8F3-FFB0B5A0BEE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3D7-4CA1-B8F3-FFB0B5A0BEE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3D7-4CA1-B8F3-FFB0B5A0BEE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3D7-4CA1-B8F3-FFB0B5A0BEE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3D7-4CA1-B8F3-FFB0B5A0BEE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3D7-4CA1-B8F3-FFB0B5A0BEE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3D7-4CA1-B8F3-FFB0B5A0BEE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3D7-4CA1-B8F3-FFB0B5A0BEE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3D7-4CA1-B8F3-FFB0B5A0BEE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3D7-4CA1-B8F3-FFB0B5A0BEE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3D7-4CA1-B8F3-FFB0B5A0BEE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3D7-4CA1-B8F3-FFB0B5A0BEE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3D7-4CA1-B8F3-FFB0B5A0BEE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101.77590739118094</c:v>
                </c:pt>
                <c:pt idx="2">
                  <c:v>103.08161275592688</c:v>
                </c:pt>
                <c:pt idx="3">
                  <c:v>100.95891594367447</c:v>
                </c:pt>
                <c:pt idx="4">
                  <c:v>100.33815053869601</c:v>
                </c:pt>
                <c:pt idx="5">
                  <c:v>101.80676054252183</c:v>
                </c:pt>
                <c:pt idx="6">
                  <c:v>103.23341026052401</c:v>
                </c:pt>
                <c:pt idx="7">
                  <c:v>101.88821286206174</c:v>
                </c:pt>
                <c:pt idx="8">
                  <c:v>101.6093003739402</c:v>
                </c:pt>
                <c:pt idx="9">
                  <c:v>103.64931074059905</c:v>
                </c:pt>
                <c:pt idx="10">
                  <c:v>105.23392859346654</c:v>
                </c:pt>
                <c:pt idx="11">
                  <c:v>103.38520776512112</c:v>
                </c:pt>
                <c:pt idx="12">
                  <c:v>103.59994569845364</c:v>
                </c:pt>
                <c:pt idx="13">
                  <c:v>104.13679053178491</c:v>
                </c:pt>
                <c:pt idx="14">
                  <c:v>106.98145108541385</c:v>
                </c:pt>
                <c:pt idx="15">
                  <c:v>105.95836058695036</c:v>
                </c:pt>
                <c:pt idx="16">
                  <c:v>105.55233311530439</c:v>
                </c:pt>
                <c:pt idx="17">
                  <c:v>107.19248664058547</c:v>
                </c:pt>
                <c:pt idx="18">
                  <c:v>108.44389045897147</c:v>
                </c:pt>
                <c:pt idx="19">
                  <c:v>107.82929568426118</c:v>
                </c:pt>
                <c:pt idx="20">
                  <c:v>106.72351874020411</c:v>
                </c:pt>
                <c:pt idx="21">
                  <c:v>107.35539127966531</c:v>
                </c:pt>
                <c:pt idx="22">
                  <c:v>108.95358451912278</c:v>
                </c:pt>
                <c:pt idx="23">
                  <c:v>107.82682743215392</c:v>
                </c:pt>
                <c:pt idx="24">
                  <c:v>107.19865727085364</c:v>
                </c:pt>
              </c:numCache>
            </c:numRef>
          </c:val>
          <c:smooth val="0"/>
          <c:extLst>
            <c:ext xmlns:c16="http://schemas.microsoft.com/office/drawing/2014/chart" uri="{C3380CC4-5D6E-409C-BE32-E72D297353CC}">
              <c16:uniqueId val="{00000000-3ED5-4B7D-A993-F02EF9616D5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105.92592592592594</c:v>
                </c:pt>
                <c:pt idx="2">
                  <c:v>106.58869395711501</c:v>
                </c:pt>
                <c:pt idx="3">
                  <c:v>105.26315789473684</c:v>
                </c:pt>
                <c:pt idx="4">
                  <c:v>99.025341130604289</c:v>
                </c:pt>
                <c:pt idx="5">
                  <c:v>105.02923976608187</c:v>
                </c:pt>
                <c:pt idx="6">
                  <c:v>108.61598440545809</c:v>
                </c:pt>
                <c:pt idx="7">
                  <c:v>106.74463937621832</c:v>
                </c:pt>
                <c:pt idx="8">
                  <c:v>103.35282651072124</c:v>
                </c:pt>
                <c:pt idx="9">
                  <c:v>110.79922027290448</c:v>
                </c:pt>
                <c:pt idx="10">
                  <c:v>116.88109161793372</c:v>
                </c:pt>
                <c:pt idx="11">
                  <c:v>113.45029239766082</c:v>
                </c:pt>
                <c:pt idx="12">
                  <c:v>110.60428849902534</c:v>
                </c:pt>
                <c:pt idx="13">
                  <c:v>116.95906432748538</c:v>
                </c:pt>
                <c:pt idx="14">
                  <c:v>119.53216374269007</c:v>
                </c:pt>
                <c:pt idx="15">
                  <c:v>117.34892787524367</c:v>
                </c:pt>
                <c:pt idx="16">
                  <c:v>115.51656920077973</c:v>
                </c:pt>
                <c:pt idx="17">
                  <c:v>119.96101364522418</c:v>
                </c:pt>
                <c:pt idx="18">
                  <c:v>124.5224171539961</c:v>
                </c:pt>
                <c:pt idx="19">
                  <c:v>122.8849902534113</c:v>
                </c:pt>
                <c:pt idx="20">
                  <c:v>119.76608187134504</c:v>
                </c:pt>
                <c:pt idx="21">
                  <c:v>123.82066276803118</c:v>
                </c:pt>
                <c:pt idx="22">
                  <c:v>125.84795321637428</c:v>
                </c:pt>
                <c:pt idx="23">
                  <c:v>125.73099415204678</c:v>
                </c:pt>
                <c:pt idx="24">
                  <c:v>119.92202729044834</c:v>
                </c:pt>
              </c:numCache>
            </c:numRef>
          </c:val>
          <c:smooth val="0"/>
          <c:extLst>
            <c:ext xmlns:c16="http://schemas.microsoft.com/office/drawing/2014/chart" uri="{C3380CC4-5D6E-409C-BE32-E72D297353CC}">
              <c16:uniqueId val="{00000001-3ED5-4B7D-A993-F02EF9616D5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98.504337421477715</c:v>
                </c:pt>
                <c:pt idx="2">
                  <c:v>98.71373018247084</c:v>
                </c:pt>
                <c:pt idx="3">
                  <c:v>99.940173496859103</c:v>
                </c:pt>
                <c:pt idx="4">
                  <c:v>93.399142486788307</c:v>
                </c:pt>
                <c:pt idx="5">
                  <c:v>92.13281483697277</c:v>
                </c:pt>
                <c:pt idx="6">
                  <c:v>90.886429354870884</c:v>
                </c:pt>
                <c:pt idx="7">
                  <c:v>92.003190746834179</c:v>
                </c:pt>
                <c:pt idx="8">
                  <c:v>92.292352178681824</c:v>
                </c:pt>
                <c:pt idx="9">
                  <c:v>91.863595572838761</c:v>
                </c:pt>
                <c:pt idx="10">
                  <c:v>91.345099212284381</c:v>
                </c:pt>
                <c:pt idx="11">
                  <c:v>92.222554591684116</c:v>
                </c:pt>
                <c:pt idx="12">
                  <c:v>90.876458271014059</c:v>
                </c:pt>
                <c:pt idx="13">
                  <c:v>89.859407717618893</c:v>
                </c:pt>
                <c:pt idx="14">
                  <c:v>88.523282480805662</c:v>
                </c:pt>
                <c:pt idx="15">
                  <c:v>90.477614916741445</c:v>
                </c:pt>
                <c:pt idx="16">
                  <c:v>89.650014956625796</c:v>
                </c:pt>
                <c:pt idx="17">
                  <c:v>89.999002891614325</c:v>
                </c:pt>
                <c:pt idx="18">
                  <c:v>87.476318675840062</c:v>
                </c:pt>
                <c:pt idx="19">
                  <c:v>87.556087346694582</c:v>
                </c:pt>
                <c:pt idx="20">
                  <c:v>85.56187057533154</c:v>
                </c:pt>
                <c:pt idx="21">
                  <c:v>85.910858510320082</c:v>
                </c:pt>
                <c:pt idx="22">
                  <c:v>83.906670655100214</c:v>
                </c:pt>
                <c:pt idx="23">
                  <c:v>83.876757403529766</c:v>
                </c:pt>
                <c:pt idx="24">
                  <c:v>79.998005783228635</c:v>
                </c:pt>
              </c:numCache>
            </c:numRef>
          </c:val>
          <c:smooth val="0"/>
          <c:extLst>
            <c:ext xmlns:c16="http://schemas.microsoft.com/office/drawing/2014/chart" uri="{C3380CC4-5D6E-409C-BE32-E72D297353CC}">
              <c16:uniqueId val="{00000002-3ED5-4B7D-A993-F02EF9616D5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ED5-4B7D-A993-F02EF9616D5B}"/>
                </c:ext>
              </c:extLst>
            </c:dLbl>
            <c:dLbl>
              <c:idx val="1"/>
              <c:delete val="1"/>
              <c:extLst>
                <c:ext xmlns:c15="http://schemas.microsoft.com/office/drawing/2012/chart" uri="{CE6537A1-D6FC-4f65-9D91-7224C49458BB}"/>
                <c:ext xmlns:c16="http://schemas.microsoft.com/office/drawing/2014/chart" uri="{C3380CC4-5D6E-409C-BE32-E72D297353CC}">
                  <c16:uniqueId val="{00000004-3ED5-4B7D-A993-F02EF9616D5B}"/>
                </c:ext>
              </c:extLst>
            </c:dLbl>
            <c:dLbl>
              <c:idx val="2"/>
              <c:delete val="1"/>
              <c:extLst>
                <c:ext xmlns:c15="http://schemas.microsoft.com/office/drawing/2012/chart" uri="{CE6537A1-D6FC-4f65-9D91-7224C49458BB}"/>
                <c:ext xmlns:c16="http://schemas.microsoft.com/office/drawing/2014/chart" uri="{C3380CC4-5D6E-409C-BE32-E72D297353CC}">
                  <c16:uniqueId val="{00000005-3ED5-4B7D-A993-F02EF9616D5B}"/>
                </c:ext>
              </c:extLst>
            </c:dLbl>
            <c:dLbl>
              <c:idx val="3"/>
              <c:delete val="1"/>
              <c:extLst>
                <c:ext xmlns:c15="http://schemas.microsoft.com/office/drawing/2012/chart" uri="{CE6537A1-D6FC-4f65-9D91-7224C49458BB}"/>
                <c:ext xmlns:c16="http://schemas.microsoft.com/office/drawing/2014/chart" uri="{C3380CC4-5D6E-409C-BE32-E72D297353CC}">
                  <c16:uniqueId val="{00000006-3ED5-4B7D-A993-F02EF9616D5B}"/>
                </c:ext>
              </c:extLst>
            </c:dLbl>
            <c:dLbl>
              <c:idx val="4"/>
              <c:delete val="1"/>
              <c:extLst>
                <c:ext xmlns:c15="http://schemas.microsoft.com/office/drawing/2012/chart" uri="{CE6537A1-D6FC-4f65-9D91-7224C49458BB}"/>
                <c:ext xmlns:c16="http://schemas.microsoft.com/office/drawing/2014/chart" uri="{C3380CC4-5D6E-409C-BE32-E72D297353CC}">
                  <c16:uniqueId val="{00000007-3ED5-4B7D-A993-F02EF9616D5B}"/>
                </c:ext>
              </c:extLst>
            </c:dLbl>
            <c:dLbl>
              <c:idx val="5"/>
              <c:delete val="1"/>
              <c:extLst>
                <c:ext xmlns:c15="http://schemas.microsoft.com/office/drawing/2012/chart" uri="{CE6537A1-D6FC-4f65-9D91-7224C49458BB}"/>
                <c:ext xmlns:c16="http://schemas.microsoft.com/office/drawing/2014/chart" uri="{C3380CC4-5D6E-409C-BE32-E72D297353CC}">
                  <c16:uniqueId val="{00000008-3ED5-4B7D-A993-F02EF9616D5B}"/>
                </c:ext>
              </c:extLst>
            </c:dLbl>
            <c:dLbl>
              <c:idx val="6"/>
              <c:delete val="1"/>
              <c:extLst>
                <c:ext xmlns:c15="http://schemas.microsoft.com/office/drawing/2012/chart" uri="{CE6537A1-D6FC-4f65-9D91-7224C49458BB}"/>
                <c:ext xmlns:c16="http://schemas.microsoft.com/office/drawing/2014/chart" uri="{C3380CC4-5D6E-409C-BE32-E72D297353CC}">
                  <c16:uniqueId val="{00000009-3ED5-4B7D-A993-F02EF9616D5B}"/>
                </c:ext>
              </c:extLst>
            </c:dLbl>
            <c:dLbl>
              <c:idx val="7"/>
              <c:delete val="1"/>
              <c:extLst>
                <c:ext xmlns:c15="http://schemas.microsoft.com/office/drawing/2012/chart" uri="{CE6537A1-D6FC-4f65-9D91-7224C49458BB}"/>
                <c:ext xmlns:c16="http://schemas.microsoft.com/office/drawing/2014/chart" uri="{C3380CC4-5D6E-409C-BE32-E72D297353CC}">
                  <c16:uniqueId val="{0000000A-3ED5-4B7D-A993-F02EF9616D5B}"/>
                </c:ext>
              </c:extLst>
            </c:dLbl>
            <c:dLbl>
              <c:idx val="8"/>
              <c:delete val="1"/>
              <c:extLst>
                <c:ext xmlns:c15="http://schemas.microsoft.com/office/drawing/2012/chart" uri="{CE6537A1-D6FC-4f65-9D91-7224C49458BB}"/>
                <c:ext xmlns:c16="http://schemas.microsoft.com/office/drawing/2014/chart" uri="{C3380CC4-5D6E-409C-BE32-E72D297353CC}">
                  <c16:uniqueId val="{0000000B-3ED5-4B7D-A993-F02EF9616D5B}"/>
                </c:ext>
              </c:extLst>
            </c:dLbl>
            <c:dLbl>
              <c:idx val="9"/>
              <c:delete val="1"/>
              <c:extLst>
                <c:ext xmlns:c15="http://schemas.microsoft.com/office/drawing/2012/chart" uri="{CE6537A1-D6FC-4f65-9D91-7224C49458BB}"/>
                <c:ext xmlns:c16="http://schemas.microsoft.com/office/drawing/2014/chart" uri="{C3380CC4-5D6E-409C-BE32-E72D297353CC}">
                  <c16:uniqueId val="{0000000C-3ED5-4B7D-A993-F02EF9616D5B}"/>
                </c:ext>
              </c:extLst>
            </c:dLbl>
            <c:dLbl>
              <c:idx val="10"/>
              <c:delete val="1"/>
              <c:extLst>
                <c:ext xmlns:c15="http://schemas.microsoft.com/office/drawing/2012/chart" uri="{CE6537A1-D6FC-4f65-9D91-7224C49458BB}"/>
                <c:ext xmlns:c16="http://schemas.microsoft.com/office/drawing/2014/chart" uri="{C3380CC4-5D6E-409C-BE32-E72D297353CC}">
                  <c16:uniqueId val="{0000000D-3ED5-4B7D-A993-F02EF9616D5B}"/>
                </c:ext>
              </c:extLst>
            </c:dLbl>
            <c:dLbl>
              <c:idx val="11"/>
              <c:delete val="1"/>
              <c:extLst>
                <c:ext xmlns:c15="http://schemas.microsoft.com/office/drawing/2012/chart" uri="{CE6537A1-D6FC-4f65-9D91-7224C49458BB}"/>
                <c:ext xmlns:c16="http://schemas.microsoft.com/office/drawing/2014/chart" uri="{C3380CC4-5D6E-409C-BE32-E72D297353CC}">
                  <c16:uniqueId val="{0000000E-3ED5-4B7D-A993-F02EF9616D5B}"/>
                </c:ext>
              </c:extLst>
            </c:dLbl>
            <c:dLbl>
              <c:idx val="12"/>
              <c:delete val="1"/>
              <c:extLst>
                <c:ext xmlns:c15="http://schemas.microsoft.com/office/drawing/2012/chart" uri="{CE6537A1-D6FC-4f65-9D91-7224C49458BB}"/>
                <c:ext xmlns:c16="http://schemas.microsoft.com/office/drawing/2014/chart" uri="{C3380CC4-5D6E-409C-BE32-E72D297353CC}">
                  <c16:uniqueId val="{0000000F-3ED5-4B7D-A993-F02EF9616D5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ED5-4B7D-A993-F02EF9616D5B}"/>
                </c:ext>
              </c:extLst>
            </c:dLbl>
            <c:dLbl>
              <c:idx val="14"/>
              <c:delete val="1"/>
              <c:extLst>
                <c:ext xmlns:c15="http://schemas.microsoft.com/office/drawing/2012/chart" uri="{CE6537A1-D6FC-4f65-9D91-7224C49458BB}"/>
                <c:ext xmlns:c16="http://schemas.microsoft.com/office/drawing/2014/chart" uri="{C3380CC4-5D6E-409C-BE32-E72D297353CC}">
                  <c16:uniqueId val="{00000011-3ED5-4B7D-A993-F02EF9616D5B}"/>
                </c:ext>
              </c:extLst>
            </c:dLbl>
            <c:dLbl>
              <c:idx val="15"/>
              <c:delete val="1"/>
              <c:extLst>
                <c:ext xmlns:c15="http://schemas.microsoft.com/office/drawing/2012/chart" uri="{CE6537A1-D6FC-4f65-9D91-7224C49458BB}"/>
                <c:ext xmlns:c16="http://schemas.microsoft.com/office/drawing/2014/chart" uri="{C3380CC4-5D6E-409C-BE32-E72D297353CC}">
                  <c16:uniqueId val="{00000012-3ED5-4B7D-A993-F02EF9616D5B}"/>
                </c:ext>
              </c:extLst>
            </c:dLbl>
            <c:dLbl>
              <c:idx val="16"/>
              <c:delete val="1"/>
              <c:extLst>
                <c:ext xmlns:c15="http://schemas.microsoft.com/office/drawing/2012/chart" uri="{CE6537A1-D6FC-4f65-9D91-7224C49458BB}"/>
                <c:ext xmlns:c16="http://schemas.microsoft.com/office/drawing/2014/chart" uri="{C3380CC4-5D6E-409C-BE32-E72D297353CC}">
                  <c16:uniqueId val="{00000013-3ED5-4B7D-A993-F02EF9616D5B}"/>
                </c:ext>
              </c:extLst>
            </c:dLbl>
            <c:dLbl>
              <c:idx val="17"/>
              <c:delete val="1"/>
              <c:extLst>
                <c:ext xmlns:c15="http://schemas.microsoft.com/office/drawing/2012/chart" uri="{CE6537A1-D6FC-4f65-9D91-7224C49458BB}"/>
                <c:ext xmlns:c16="http://schemas.microsoft.com/office/drawing/2014/chart" uri="{C3380CC4-5D6E-409C-BE32-E72D297353CC}">
                  <c16:uniqueId val="{00000014-3ED5-4B7D-A993-F02EF9616D5B}"/>
                </c:ext>
              </c:extLst>
            </c:dLbl>
            <c:dLbl>
              <c:idx val="18"/>
              <c:delete val="1"/>
              <c:extLst>
                <c:ext xmlns:c15="http://schemas.microsoft.com/office/drawing/2012/chart" uri="{CE6537A1-D6FC-4f65-9D91-7224C49458BB}"/>
                <c:ext xmlns:c16="http://schemas.microsoft.com/office/drawing/2014/chart" uri="{C3380CC4-5D6E-409C-BE32-E72D297353CC}">
                  <c16:uniqueId val="{00000015-3ED5-4B7D-A993-F02EF9616D5B}"/>
                </c:ext>
              </c:extLst>
            </c:dLbl>
            <c:dLbl>
              <c:idx val="19"/>
              <c:delete val="1"/>
              <c:extLst>
                <c:ext xmlns:c15="http://schemas.microsoft.com/office/drawing/2012/chart" uri="{CE6537A1-D6FC-4f65-9D91-7224C49458BB}"/>
                <c:ext xmlns:c16="http://schemas.microsoft.com/office/drawing/2014/chart" uri="{C3380CC4-5D6E-409C-BE32-E72D297353CC}">
                  <c16:uniqueId val="{00000016-3ED5-4B7D-A993-F02EF9616D5B}"/>
                </c:ext>
              </c:extLst>
            </c:dLbl>
            <c:dLbl>
              <c:idx val="20"/>
              <c:delete val="1"/>
              <c:extLst>
                <c:ext xmlns:c15="http://schemas.microsoft.com/office/drawing/2012/chart" uri="{CE6537A1-D6FC-4f65-9D91-7224C49458BB}"/>
                <c:ext xmlns:c16="http://schemas.microsoft.com/office/drawing/2014/chart" uri="{C3380CC4-5D6E-409C-BE32-E72D297353CC}">
                  <c16:uniqueId val="{00000017-3ED5-4B7D-A993-F02EF9616D5B}"/>
                </c:ext>
              </c:extLst>
            </c:dLbl>
            <c:dLbl>
              <c:idx val="21"/>
              <c:delete val="1"/>
              <c:extLst>
                <c:ext xmlns:c15="http://schemas.microsoft.com/office/drawing/2012/chart" uri="{CE6537A1-D6FC-4f65-9D91-7224C49458BB}"/>
                <c:ext xmlns:c16="http://schemas.microsoft.com/office/drawing/2014/chart" uri="{C3380CC4-5D6E-409C-BE32-E72D297353CC}">
                  <c16:uniqueId val="{00000018-3ED5-4B7D-A993-F02EF9616D5B}"/>
                </c:ext>
              </c:extLst>
            </c:dLbl>
            <c:dLbl>
              <c:idx val="22"/>
              <c:delete val="1"/>
              <c:extLst>
                <c:ext xmlns:c15="http://schemas.microsoft.com/office/drawing/2012/chart" uri="{CE6537A1-D6FC-4f65-9D91-7224C49458BB}"/>
                <c:ext xmlns:c16="http://schemas.microsoft.com/office/drawing/2014/chart" uri="{C3380CC4-5D6E-409C-BE32-E72D297353CC}">
                  <c16:uniqueId val="{00000019-3ED5-4B7D-A993-F02EF9616D5B}"/>
                </c:ext>
              </c:extLst>
            </c:dLbl>
            <c:dLbl>
              <c:idx val="23"/>
              <c:delete val="1"/>
              <c:extLst>
                <c:ext xmlns:c15="http://schemas.microsoft.com/office/drawing/2012/chart" uri="{CE6537A1-D6FC-4f65-9D91-7224C49458BB}"/>
                <c:ext xmlns:c16="http://schemas.microsoft.com/office/drawing/2014/chart" uri="{C3380CC4-5D6E-409C-BE32-E72D297353CC}">
                  <c16:uniqueId val="{0000001A-3ED5-4B7D-A993-F02EF9616D5B}"/>
                </c:ext>
              </c:extLst>
            </c:dLbl>
            <c:dLbl>
              <c:idx val="24"/>
              <c:delete val="1"/>
              <c:extLst>
                <c:ext xmlns:c15="http://schemas.microsoft.com/office/drawing/2012/chart" uri="{CE6537A1-D6FC-4f65-9D91-7224C49458BB}"/>
                <c:ext xmlns:c16="http://schemas.microsoft.com/office/drawing/2014/chart" uri="{C3380CC4-5D6E-409C-BE32-E72D297353CC}">
                  <c16:uniqueId val="{0000001B-3ED5-4B7D-A993-F02EF9616D5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ED5-4B7D-A993-F02EF9616D5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Görlitz (14626)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86862</v>
      </c>
      <c r="F11" s="238">
        <v>87371</v>
      </c>
      <c r="G11" s="238">
        <v>88284</v>
      </c>
      <c r="H11" s="238">
        <v>86989</v>
      </c>
      <c r="I11" s="265">
        <v>86477</v>
      </c>
      <c r="J11" s="263">
        <v>385</v>
      </c>
      <c r="K11" s="266">
        <v>0.44520508343258902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14.775160599571734</v>
      </c>
      <c r="E13" s="115">
        <v>12834</v>
      </c>
      <c r="F13" s="114">
        <v>12728</v>
      </c>
      <c r="G13" s="114">
        <v>12863</v>
      </c>
      <c r="H13" s="114">
        <v>12831</v>
      </c>
      <c r="I13" s="140">
        <v>12527</v>
      </c>
      <c r="J13" s="115">
        <v>307</v>
      </c>
      <c r="K13" s="116">
        <v>2.4507064740161253</v>
      </c>
    </row>
    <row r="14" spans="1:255" ht="14.1" customHeight="1" x14ac:dyDescent="0.2">
      <c r="A14" s="306" t="s">
        <v>230</v>
      </c>
      <c r="B14" s="307"/>
      <c r="C14" s="308"/>
      <c r="D14" s="113">
        <v>64.099376021735623</v>
      </c>
      <c r="E14" s="115">
        <v>55678</v>
      </c>
      <c r="F14" s="114">
        <v>56204</v>
      </c>
      <c r="G14" s="114">
        <v>56992</v>
      </c>
      <c r="H14" s="114">
        <v>55922</v>
      </c>
      <c r="I14" s="140">
        <v>55635</v>
      </c>
      <c r="J14" s="115">
        <v>43</v>
      </c>
      <c r="K14" s="116">
        <v>7.7289476049249572E-2</v>
      </c>
    </row>
    <row r="15" spans="1:255" ht="14.1" customHeight="1" x14ac:dyDescent="0.2">
      <c r="A15" s="306" t="s">
        <v>231</v>
      </c>
      <c r="B15" s="307"/>
      <c r="C15" s="308"/>
      <c r="D15" s="113">
        <v>9.5968317561189007</v>
      </c>
      <c r="E15" s="115">
        <v>8336</v>
      </c>
      <c r="F15" s="114">
        <v>8350</v>
      </c>
      <c r="G15" s="114">
        <v>8376</v>
      </c>
      <c r="H15" s="114">
        <v>8247</v>
      </c>
      <c r="I15" s="140">
        <v>8279</v>
      </c>
      <c r="J15" s="115">
        <v>57</v>
      </c>
      <c r="K15" s="116">
        <v>0.68848894794057258</v>
      </c>
    </row>
    <row r="16" spans="1:255" ht="14.1" customHeight="1" x14ac:dyDescent="0.2">
      <c r="A16" s="306" t="s">
        <v>232</v>
      </c>
      <c r="B16" s="307"/>
      <c r="C16" s="308"/>
      <c r="D16" s="113">
        <v>10.464875319472267</v>
      </c>
      <c r="E16" s="115">
        <v>9090</v>
      </c>
      <c r="F16" s="114">
        <v>9152</v>
      </c>
      <c r="G16" s="114">
        <v>9103</v>
      </c>
      <c r="H16" s="114">
        <v>9047</v>
      </c>
      <c r="I16" s="140">
        <v>9086</v>
      </c>
      <c r="J16" s="115">
        <v>4</v>
      </c>
      <c r="K16" s="116">
        <v>4.4023772837332158E-2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1.586424443369943</v>
      </c>
      <c r="E18" s="115">
        <v>1378</v>
      </c>
      <c r="F18" s="114">
        <v>1387</v>
      </c>
      <c r="G18" s="114">
        <v>1492</v>
      </c>
      <c r="H18" s="114">
        <v>1437</v>
      </c>
      <c r="I18" s="140">
        <v>1373</v>
      </c>
      <c r="J18" s="115">
        <v>5</v>
      </c>
      <c r="K18" s="116">
        <v>0.36416605972323379</v>
      </c>
    </row>
    <row r="19" spans="1:255" ht="14.1" customHeight="1" x14ac:dyDescent="0.2">
      <c r="A19" s="306" t="s">
        <v>235</v>
      </c>
      <c r="B19" s="307" t="s">
        <v>236</v>
      </c>
      <c r="C19" s="308"/>
      <c r="D19" s="113">
        <v>0.79321222168497152</v>
      </c>
      <c r="E19" s="115">
        <v>689</v>
      </c>
      <c r="F19" s="114">
        <v>690</v>
      </c>
      <c r="G19" s="114">
        <v>771</v>
      </c>
      <c r="H19" s="114">
        <v>743</v>
      </c>
      <c r="I19" s="140">
        <v>686</v>
      </c>
      <c r="J19" s="115">
        <v>3</v>
      </c>
      <c r="K19" s="116">
        <v>0.43731778425655976</v>
      </c>
    </row>
    <row r="20" spans="1:255" ht="14.1" customHeight="1" x14ac:dyDescent="0.2">
      <c r="A20" s="306">
        <v>12</v>
      </c>
      <c r="B20" s="307" t="s">
        <v>237</v>
      </c>
      <c r="C20" s="308"/>
      <c r="D20" s="113">
        <v>0.71838088001657807</v>
      </c>
      <c r="E20" s="115">
        <v>624</v>
      </c>
      <c r="F20" s="114">
        <v>589</v>
      </c>
      <c r="G20" s="114">
        <v>675</v>
      </c>
      <c r="H20" s="114">
        <v>658</v>
      </c>
      <c r="I20" s="140">
        <v>606</v>
      </c>
      <c r="J20" s="115">
        <v>18</v>
      </c>
      <c r="K20" s="116">
        <v>2.9702970297029703</v>
      </c>
    </row>
    <row r="21" spans="1:255" ht="14.1" customHeight="1" x14ac:dyDescent="0.2">
      <c r="A21" s="306">
        <v>21</v>
      </c>
      <c r="B21" s="307" t="s">
        <v>238</v>
      </c>
      <c r="C21" s="308"/>
      <c r="D21" s="113">
        <v>0.68729709193893762</v>
      </c>
      <c r="E21" s="115">
        <v>597</v>
      </c>
      <c r="F21" s="114">
        <v>591</v>
      </c>
      <c r="G21" s="114">
        <v>607</v>
      </c>
      <c r="H21" s="114">
        <v>606</v>
      </c>
      <c r="I21" s="140">
        <v>590</v>
      </c>
      <c r="J21" s="115">
        <v>7</v>
      </c>
      <c r="K21" s="116">
        <v>1.1864406779661016</v>
      </c>
    </row>
    <row r="22" spans="1:255" ht="14.1" customHeight="1" x14ac:dyDescent="0.2">
      <c r="A22" s="306">
        <v>22</v>
      </c>
      <c r="B22" s="307" t="s">
        <v>239</v>
      </c>
      <c r="C22" s="308"/>
      <c r="D22" s="113">
        <v>2.3520066312081234</v>
      </c>
      <c r="E22" s="115">
        <v>2043</v>
      </c>
      <c r="F22" s="114">
        <v>2092</v>
      </c>
      <c r="G22" s="114">
        <v>2148</v>
      </c>
      <c r="H22" s="114">
        <v>2103</v>
      </c>
      <c r="I22" s="140">
        <v>2103</v>
      </c>
      <c r="J22" s="115">
        <v>-60</v>
      </c>
      <c r="K22" s="116">
        <v>-2.8530670470756063</v>
      </c>
    </row>
    <row r="23" spans="1:255" ht="14.1" customHeight="1" x14ac:dyDescent="0.2">
      <c r="A23" s="306">
        <v>23</v>
      </c>
      <c r="B23" s="307" t="s">
        <v>240</v>
      </c>
      <c r="C23" s="308"/>
      <c r="D23" s="113">
        <v>0.32580414911008265</v>
      </c>
      <c r="E23" s="115">
        <v>283</v>
      </c>
      <c r="F23" s="114">
        <v>288</v>
      </c>
      <c r="G23" s="114">
        <v>293</v>
      </c>
      <c r="H23" s="114">
        <v>279</v>
      </c>
      <c r="I23" s="140">
        <v>278</v>
      </c>
      <c r="J23" s="115">
        <v>5</v>
      </c>
      <c r="K23" s="116">
        <v>1.7985611510791366</v>
      </c>
    </row>
    <row r="24" spans="1:255" ht="14.1" customHeight="1" x14ac:dyDescent="0.2">
      <c r="A24" s="306">
        <v>24</v>
      </c>
      <c r="B24" s="307" t="s">
        <v>241</v>
      </c>
      <c r="C24" s="308"/>
      <c r="D24" s="113">
        <v>4.9987336234486888</v>
      </c>
      <c r="E24" s="115">
        <v>4342</v>
      </c>
      <c r="F24" s="114">
        <v>4447</v>
      </c>
      <c r="G24" s="114">
        <v>4526</v>
      </c>
      <c r="H24" s="114">
        <v>4523</v>
      </c>
      <c r="I24" s="140">
        <v>4504</v>
      </c>
      <c r="J24" s="115">
        <v>-162</v>
      </c>
      <c r="K24" s="116">
        <v>-3.5968028419182949</v>
      </c>
    </row>
    <row r="25" spans="1:255" ht="14.1" customHeight="1" x14ac:dyDescent="0.2">
      <c r="A25" s="306">
        <v>25</v>
      </c>
      <c r="B25" s="307" t="s">
        <v>242</v>
      </c>
      <c r="C25" s="308"/>
      <c r="D25" s="113">
        <v>4.5658630931822888</v>
      </c>
      <c r="E25" s="115">
        <v>3966</v>
      </c>
      <c r="F25" s="114">
        <v>4035</v>
      </c>
      <c r="G25" s="114">
        <v>4104</v>
      </c>
      <c r="H25" s="114">
        <v>4112</v>
      </c>
      <c r="I25" s="140">
        <v>4073</v>
      </c>
      <c r="J25" s="115">
        <v>-107</v>
      </c>
      <c r="K25" s="116">
        <v>-2.6270562239135771</v>
      </c>
    </row>
    <row r="26" spans="1:255" ht="14.1" customHeight="1" x14ac:dyDescent="0.2">
      <c r="A26" s="306">
        <v>26</v>
      </c>
      <c r="B26" s="307" t="s">
        <v>243</v>
      </c>
      <c r="C26" s="308"/>
      <c r="D26" s="113">
        <v>4.1410513227878702</v>
      </c>
      <c r="E26" s="115">
        <v>3597</v>
      </c>
      <c r="F26" s="114">
        <v>3586</v>
      </c>
      <c r="G26" s="114">
        <v>3616</v>
      </c>
      <c r="H26" s="114">
        <v>3591</v>
      </c>
      <c r="I26" s="140">
        <v>3701</v>
      </c>
      <c r="J26" s="115">
        <v>-104</v>
      </c>
      <c r="K26" s="116">
        <v>-2.8100513374763576</v>
      </c>
    </row>
    <row r="27" spans="1:255" ht="14.1" customHeight="1" x14ac:dyDescent="0.2">
      <c r="A27" s="306">
        <v>27</v>
      </c>
      <c r="B27" s="307" t="s">
        <v>244</v>
      </c>
      <c r="C27" s="308"/>
      <c r="D27" s="113">
        <v>2.6144919527526422</v>
      </c>
      <c r="E27" s="115">
        <v>2271</v>
      </c>
      <c r="F27" s="114">
        <v>2292</v>
      </c>
      <c r="G27" s="114">
        <v>2331</v>
      </c>
      <c r="H27" s="114">
        <v>2338</v>
      </c>
      <c r="I27" s="140">
        <v>2401</v>
      </c>
      <c r="J27" s="115">
        <v>-130</v>
      </c>
      <c r="K27" s="116">
        <v>-5.4144106622240731</v>
      </c>
    </row>
    <row r="28" spans="1:255" ht="14.1" customHeight="1" x14ac:dyDescent="0.2">
      <c r="A28" s="306">
        <v>28</v>
      </c>
      <c r="B28" s="307" t="s">
        <v>245</v>
      </c>
      <c r="C28" s="308"/>
      <c r="D28" s="113">
        <v>2.7975409269876357</v>
      </c>
      <c r="E28" s="115">
        <v>2430</v>
      </c>
      <c r="F28" s="114">
        <v>2431</v>
      </c>
      <c r="G28" s="114">
        <v>2412</v>
      </c>
      <c r="H28" s="114">
        <v>2369</v>
      </c>
      <c r="I28" s="140">
        <v>2344</v>
      </c>
      <c r="J28" s="115">
        <v>86</v>
      </c>
      <c r="K28" s="116">
        <v>3.6689419795221845</v>
      </c>
    </row>
    <row r="29" spans="1:255" ht="14.1" customHeight="1" x14ac:dyDescent="0.2">
      <c r="A29" s="306">
        <v>29</v>
      </c>
      <c r="B29" s="307" t="s">
        <v>246</v>
      </c>
      <c r="C29" s="308"/>
      <c r="D29" s="113">
        <v>3.2200501945614883</v>
      </c>
      <c r="E29" s="115">
        <v>2797</v>
      </c>
      <c r="F29" s="114">
        <v>2772</v>
      </c>
      <c r="G29" s="114">
        <v>2818</v>
      </c>
      <c r="H29" s="114">
        <v>2810</v>
      </c>
      <c r="I29" s="140">
        <v>2761</v>
      </c>
      <c r="J29" s="115">
        <v>36</v>
      </c>
      <c r="K29" s="116">
        <v>1.3038754074610648</v>
      </c>
    </row>
    <row r="30" spans="1:255" ht="14.1" customHeight="1" x14ac:dyDescent="0.2">
      <c r="A30" s="306" t="s">
        <v>247</v>
      </c>
      <c r="B30" s="307" t="s">
        <v>248</v>
      </c>
      <c r="C30" s="308"/>
      <c r="D30" s="113">
        <v>1.3895604522115539</v>
      </c>
      <c r="E30" s="115">
        <v>1207</v>
      </c>
      <c r="F30" s="114">
        <v>1156</v>
      </c>
      <c r="G30" s="114">
        <v>1186</v>
      </c>
      <c r="H30" s="114">
        <v>1197</v>
      </c>
      <c r="I30" s="140">
        <v>1176</v>
      </c>
      <c r="J30" s="115">
        <v>31</v>
      </c>
      <c r="K30" s="116">
        <v>2.6360544217687076</v>
      </c>
    </row>
    <row r="31" spans="1:255" ht="14.1" customHeight="1" x14ac:dyDescent="0.2">
      <c r="A31" s="306" t="s">
        <v>249</v>
      </c>
      <c r="B31" s="307" t="s">
        <v>250</v>
      </c>
      <c r="C31" s="308"/>
      <c r="D31" s="113">
        <v>1.7568096520918237</v>
      </c>
      <c r="E31" s="115">
        <v>1526</v>
      </c>
      <c r="F31" s="114">
        <v>1551</v>
      </c>
      <c r="G31" s="114">
        <v>1568</v>
      </c>
      <c r="H31" s="114">
        <v>1551</v>
      </c>
      <c r="I31" s="140">
        <v>1520</v>
      </c>
      <c r="J31" s="115">
        <v>6</v>
      </c>
      <c r="K31" s="116">
        <v>0.39473684210526316</v>
      </c>
    </row>
    <row r="32" spans="1:255" ht="14.1" customHeight="1" x14ac:dyDescent="0.2">
      <c r="A32" s="306">
        <v>31</v>
      </c>
      <c r="B32" s="307" t="s">
        <v>251</v>
      </c>
      <c r="C32" s="308"/>
      <c r="D32" s="113">
        <v>0.60901199603969514</v>
      </c>
      <c r="E32" s="115">
        <v>529</v>
      </c>
      <c r="F32" s="114">
        <v>539</v>
      </c>
      <c r="G32" s="114">
        <v>540</v>
      </c>
      <c r="H32" s="114">
        <v>530</v>
      </c>
      <c r="I32" s="140">
        <v>526</v>
      </c>
      <c r="J32" s="115">
        <v>3</v>
      </c>
      <c r="K32" s="116">
        <v>0.57034220532319391</v>
      </c>
    </row>
    <row r="33" spans="1:11" ht="14.1" customHeight="1" x14ac:dyDescent="0.2">
      <c r="A33" s="306">
        <v>32</v>
      </c>
      <c r="B33" s="307" t="s">
        <v>252</v>
      </c>
      <c r="C33" s="308"/>
      <c r="D33" s="113">
        <v>2.9782873984020632</v>
      </c>
      <c r="E33" s="115">
        <v>2587</v>
      </c>
      <c r="F33" s="114">
        <v>2601</v>
      </c>
      <c r="G33" s="114">
        <v>2745</v>
      </c>
      <c r="H33" s="114">
        <v>2695</v>
      </c>
      <c r="I33" s="140">
        <v>2587</v>
      </c>
      <c r="J33" s="115">
        <v>0</v>
      </c>
      <c r="K33" s="116">
        <v>0</v>
      </c>
    </row>
    <row r="34" spans="1:11" ht="14.1" customHeight="1" x14ac:dyDescent="0.2">
      <c r="A34" s="306">
        <v>33</v>
      </c>
      <c r="B34" s="307" t="s">
        <v>253</v>
      </c>
      <c r="C34" s="308"/>
      <c r="D34" s="113">
        <v>1.3020653450300477</v>
      </c>
      <c r="E34" s="115">
        <v>1131</v>
      </c>
      <c r="F34" s="114">
        <v>1132</v>
      </c>
      <c r="G34" s="114">
        <v>1192</v>
      </c>
      <c r="H34" s="114">
        <v>1156</v>
      </c>
      <c r="I34" s="140">
        <v>1099</v>
      </c>
      <c r="J34" s="115">
        <v>32</v>
      </c>
      <c r="K34" s="116">
        <v>2.9117379435850772</v>
      </c>
    </row>
    <row r="35" spans="1:11" ht="14.1" customHeight="1" x14ac:dyDescent="0.2">
      <c r="A35" s="306">
        <v>34</v>
      </c>
      <c r="B35" s="307" t="s">
        <v>254</v>
      </c>
      <c r="C35" s="308"/>
      <c r="D35" s="113">
        <v>2.9644723814786671</v>
      </c>
      <c r="E35" s="115">
        <v>2575</v>
      </c>
      <c r="F35" s="114">
        <v>2611</v>
      </c>
      <c r="G35" s="114">
        <v>2621</v>
      </c>
      <c r="H35" s="114">
        <v>2625</v>
      </c>
      <c r="I35" s="140">
        <v>2557</v>
      </c>
      <c r="J35" s="115">
        <v>18</v>
      </c>
      <c r="K35" s="116">
        <v>0.70394994133750488</v>
      </c>
    </row>
    <row r="36" spans="1:11" ht="14.1" customHeight="1" x14ac:dyDescent="0.2">
      <c r="A36" s="306">
        <v>41</v>
      </c>
      <c r="B36" s="307" t="s">
        <v>255</v>
      </c>
      <c r="C36" s="308"/>
      <c r="D36" s="113">
        <v>0.73449839976053966</v>
      </c>
      <c r="E36" s="115">
        <v>638</v>
      </c>
      <c r="F36" s="114">
        <v>624</v>
      </c>
      <c r="G36" s="114">
        <v>609</v>
      </c>
      <c r="H36" s="114">
        <v>606</v>
      </c>
      <c r="I36" s="140">
        <v>603</v>
      </c>
      <c r="J36" s="115">
        <v>35</v>
      </c>
      <c r="K36" s="116">
        <v>5.804311774461028</v>
      </c>
    </row>
    <row r="37" spans="1:11" ht="14.1" customHeight="1" x14ac:dyDescent="0.2">
      <c r="A37" s="306">
        <v>42</v>
      </c>
      <c r="B37" s="307" t="s">
        <v>256</v>
      </c>
      <c r="C37" s="308"/>
      <c r="D37" s="113">
        <v>7.9436347309525451E-2</v>
      </c>
      <c r="E37" s="115">
        <v>69</v>
      </c>
      <c r="F37" s="114">
        <v>75</v>
      </c>
      <c r="G37" s="114">
        <v>74</v>
      </c>
      <c r="H37" s="114">
        <v>72</v>
      </c>
      <c r="I37" s="140">
        <v>69</v>
      </c>
      <c r="J37" s="115">
        <v>0</v>
      </c>
      <c r="K37" s="116">
        <v>0</v>
      </c>
    </row>
    <row r="38" spans="1:11" ht="14.1" customHeight="1" x14ac:dyDescent="0.2">
      <c r="A38" s="306">
        <v>43</v>
      </c>
      <c r="B38" s="307" t="s">
        <v>257</v>
      </c>
      <c r="C38" s="308"/>
      <c r="D38" s="113">
        <v>0.86343855771223321</v>
      </c>
      <c r="E38" s="115">
        <v>750</v>
      </c>
      <c r="F38" s="114">
        <v>734</v>
      </c>
      <c r="G38" s="114">
        <v>727</v>
      </c>
      <c r="H38" s="114">
        <v>714</v>
      </c>
      <c r="I38" s="140">
        <v>713</v>
      </c>
      <c r="J38" s="115">
        <v>37</v>
      </c>
      <c r="K38" s="116">
        <v>5.189340813464236</v>
      </c>
    </row>
    <row r="39" spans="1:11" ht="14.1" customHeight="1" x14ac:dyDescent="0.2">
      <c r="A39" s="306">
        <v>51</v>
      </c>
      <c r="B39" s="307" t="s">
        <v>258</v>
      </c>
      <c r="C39" s="308"/>
      <c r="D39" s="113">
        <v>3.8048859109852411</v>
      </c>
      <c r="E39" s="115">
        <v>3305</v>
      </c>
      <c r="F39" s="114">
        <v>3253</v>
      </c>
      <c r="G39" s="114">
        <v>3299</v>
      </c>
      <c r="H39" s="114">
        <v>3200</v>
      </c>
      <c r="I39" s="140">
        <v>3210</v>
      </c>
      <c r="J39" s="115">
        <v>95</v>
      </c>
      <c r="K39" s="116">
        <v>2.9595015576323989</v>
      </c>
    </row>
    <row r="40" spans="1:11" ht="14.1" customHeight="1" x14ac:dyDescent="0.2">
      <c r="A40" s="306" t="s">
        <v>259</v>
      </c>
      <c r="B40" s="307" t="s">
        <v>260</v>
      </c>
      <c r="C40" s="308"/>
      <c r="D40" s="113">
        <v>2.9840436554534779</v>
      </c>
      <c r="E40" s="115">
        <v>2592</v>
      </c>
      <c r="F40" s="114">
        <v>2540</v>
      </c>
      <c r="G40" s="114">
        <v>2572</v>
      </c>
      <c r="H40" s="114">
        <v>2529</v>
      </c>
      <c r="I40" s="140">
        <v>2551</v>
      </c>
      <c r="J40" s="115">
        <v>41</v>
      </c>
      <c r="K40" s="116">
        <v>1.6072128577028617</v>
      </c>
    </row>
    <row r="41" spans="1:11" ht="14.1" customHeight="1" x14ac:dyDescent="0.2">
      <c r="A41" s="306"/>
      <c r="B41" s="307" t="s">
        <v>261</v>
      </c>
      <c r="C41" s="308"/>
      <c r="D41" s="113">
        <v>2.1701089083834129</v>
      </c>
      <c r="E41" s="115">
        <v>1885</v>
      </c>
      <c r="F41" s="114">
        <v>1813</v>
      </c>
      <c r="G41" s="114">
        <v>1815</v>
      </c>
      <c r="H41" s="114">
        <v>1791</v>
      </c>
      <c r="I41" s="140">
        <v>1800</v>
      </c>
      <c r="J41" s="115">
        <v>85</v>
      </c>
      <c r="K41" s="116">
        <v>4.7222222222222223</v>
      </c>
    </row>
    <row r="42" spans="1:11" ht="14.1" customHeight="1" x14ac:dyDescent="0.2">
      <c r="A42" s="306">
        <v>52</v>
      </c>
      <c r="B42" s="307" t="s">
        <v>262</v>
      </c>
      <c r="C42" s="308"/>
      <c r="D42" s="113">
        <v>3.589601897262324</v>
      </c>
      <c r="E42" s="115">
        <v>3118</v>
      </c>
      <c r="F42" s="114">
        <v>3167</v>
      </c>
      <c r="G42" s="114">
        <v>3269</v>
      </c>
      <c r="H42" s="114">
        <v>3241</v>
      </c>
      <c r="I42" s="140">
        <v>3180</v>
      </c>
      <c r="J42" s="115">
        <v>-62</v>
      </c>
      <c r="K42" s="116">
        <v>-1.949685534591195</v>
      </c>
    </row>
    <row r="43" spans="1:11" ht="14.1" customHeight="1" x14ac:dyDescent="0.2">
      <c r="A43" s="306" t="s">
        <v>263</v>
      </c>
      <c r="B43" s="307" t="s">
        <v>264</v>
      </c>
      <c r="C43" s="308"/>
      <c r="D43" s="113">
        <v>2.887338536989708</v>
      </c>
      <c r="E43" s="115">
        <v>2508</v>
      </c>
      <c r="F43" s="114">
        <v>2560</v>
      </c>
      <c r="G43" s="114">
        <v>2643</v>
      </c>
      <c r="H43" s="114">
        <v>2623</v>
      </c>
      <c r="I43" s="140">
        <v>2564</v>
      </c>
      <c r="J43" s="115">
        <v>-56</v>
      </c>
      <c r="K43" s="116">
        <v>-2.1840873634945397</v>
      </c>
    </row>
    <row r="44" spans="1:11" ht="14.1" customHeight="1" x14ac:dyDescent="0.2">
      <c r="A44" s="306">
        <v>53</v>
      </c>
      <c r="B44" s="307" t="s">
        <v>265</v>
      </c>
      <c r="C44" s="308"/>
      <c r="D44" s="113">
        <v>0.78745596463355672</v>
      </c>
      <c r="E44" s="115">
        <v>684</v>
      </c>
      <c r="F44" s="114">
        <v>682</v>
      </c>
      <c r="G44" s="114">
        <v>706</v>
      </c>
      <c r="H44" s="114">
        <v>707</v>
      </c>
      <c r="I44" s="140">
        <v>695</v>
      </c>
      <c r="J44" s="115">
        <v>-11</v>
      </c>
      <c r="K44" s="116">
        <v>-1.5827338129496402</v>
      </c>
    </row>
    <row r="45" spans="1:11" ht="14.1" customHeight="1" x14ac:dyDescent="0.2">
      <c r="A45" s="306" t="s">
        <v>266</v>
      </c>
      <c r="B45" s="307" t="s">
        <v>267</v>
      </c>
      <c r="C45" s="308"/>
      <c r="D45" s="113">
        <v>0.5917432248854505</v>
      </c>
      <c r="E45" s="115">
        <v>514</v>
      </c>
      <c r="F45" s="114">
        <v>503</v>
      </c>
      <c r="G45" s="114">
        <v>513</v>
      </c>
      <c r="H45" s="114">
        <v>512</v>
      </c>
      <c r="I45" s="140">
        <v>497</v>
      </c>
      <c r="J45" s="115">
        <v>17</v>
      </c>
      <c r="K45" s="116">
        <v>3.4205231388329982</v>
      </c>
    </row>
    <row r="46" spans="1:11" ht="14.1" customHeight="1" x14ac:dyDescent="0.2">
      <c r="A46" s="306">
        <v>54</v>
      </c>
      <c r="B46" s="307" t="s">
        <v>268</v>
      </c>
      <c r="C46" s="308"/>
      <c r="D46" s="113">
        <v>1.7303308696553152</v>
      </c>
      <c r="E46" s="115">
        <v>1503</v>
      </c>
      <c r="F46" s="114">
        <v>1495</v>
      </c>
      <c r="G46" s="114">
        <v>1513</v>
      </c>
      <c r="H46" s="114">
        <v>1501</v>
      </c>
      <c r="I46" s="140">
        <v>1463</v>
      </c>
      <c r="J46" s="115">
        <v>40</v>
      </c>
      <c r="K46" s="116">
        <v>2.7341079972658919</v>
      </c>
    </row>
    <row r="47" spans="1:11" ht="14.1" customHeight="1" x14ac:dyDescent="0.2">
      <c r="A47" s="306">
        <v>61</v>
      </c>
      <c r="B47" s="307" t="s">
        <v>269</v>
      </c>
      <c r="C47" s="308"/>
      <c r="D47" s="113">
        <v>1.5104418502912667</v>
      </c>
      <c r="E47" s="115">
        <v>1312</v>
      </c>
      <c r="F47" s="114">
        <v>1296</v>
      </c>
      <c r="G47" s="114">
        <v>1293</v>
      </c>
      <c r="H47" s="114">
        <v>1278</v>
      </c>
      <c r="I47" s="140">
        <v>1311</v>
      </c>
      <c r="J47" s="115">
        <v>1</v>
      </c>
      <c r="K47" s="116">
        <v>7.6277650648360035E-2</v>
      </c>
    </row>
    <row r="48" spans="1:11" ht="14.1" customHeight="1" x14ac:dyDescent="0.2">
      <c r="A48" s="306">
        <v>62</v>
      </c>
      <c r="B48" s="307" t="s">
        <v>270</v>
      </c>
      <c r="C48" s="308"/>
      <c r="D48" s="113">
        <v>6.9685247864428632</v>
      </c>
      <c r="E48" s="115">
        <v>6053</v>
      </c>
      <c r="F48" s="114">
        <v>6101</v>
      </c>
      <c r="G48" s="114">
        <v>6130</v>
      </c>
      <c r="H48" s="114">
        <v>6029</v>
      </c>
      <c r="I48" s="140">
        <v>6019</v>
      </c>
      <c r="J48" s="115">
        <v>34</v>
      </c>
      <c r="K48" s="116">
        <v>0.56487788669214156</v>
      </c>
    </row>
    <row r="49" spans="1:11" ht="14.1" customHeight="1" x14ac:dyDescent="0.2">
      <c r="A49" s="306">
        <v>63</v>
      </c>
      <c r="B49" s="307" t="s">
        <v>271</v>
      </c>
      <c r="C49" s="308"/>
      <c r="D49" s="113">
        <v>2.0503787617139833</v>
      </c>
      <c r="E49" s="115">
        <v>1781</v>
      </c>
      <c r="F49" s="114">
        <v>1862</v>
      </c>
      <c r="G49" s="114">
        <v>1941</v>
      </c>
      <c r="H49" s="114">
        <v>1910</v>
      </c>
      <c r="I49" s="140">
        <v>1728</v>
      </c>
      <c r="J49" s="115">
        <v>53</v>
      </c>
      <c r="K49" s="116">
        <v>3.0671296296296298</v>
      </c>
    </row>
    <row r="50" spans="1:11" ht="14.1" customHeight="1" x14ac:dyDescent="0.2">
      <c r="A50" s="306" t="s">
        <v>272</v>
      </c>
      <c r="B50" s="307" t="s">
        <v>273</v>
      </c>
      <c r="C50" s="308"/>
      <c r="D50" s="113">
        <v>0.35919044000828904</v>
      </c>
      <c r="E50" s="115">
        <v>312</v>
      </c>
      <c r="F50" s="114">
        <v>328</v>
      </c>
      <c r="G50" s="114">
        <v>349</v>
      </c>
      <c r="H50" s="114">
        <v>331</v>
      </c>
      <c r="I50" s="140">
        <v>290</v>
      </c>
      <c r="J50" s="115">
        <v>22</v>
      </c>
      <c r="K50" s="116">
        <v>7.5862068965517242</v>
      </c>
    </row>
    <row r="51" spans="1:11" ht="14.1" customHeight="1" x14ac:dyDescent="0.2">
      <c r="A51" s="306" t="s">
        <v>274</v>
      </c>
      <c r="B51" s="307" t="s">
        <v>275</v>
      </c>
      <c r="C51" s="308"/>
      <c r="D51" s="113">
        <v>1.4287030001611751</v>
      </c>
      <c r="E51" s="115">
        <v>1241</v>
      </c>
      <c r="F51" s="114">
        <v>1293</v>
      </c>
      <c r="G51" s="114">
        <v>1351</v>
      </c>
      <c r="H51" s="114">
        <v>1344</v>
      </c>
      <c r="I51" s="140">
        <v>1222</v>
      </c>
      <c r="J51" s="115">
        <v>19</v>
      </c>
      <c r="K51" s="116">
        <v>1.5548281505728314</v>
      </c>
    </row>
    <row r="52" spans="1:11" ht="14.1" customHeight="1" x14ac:dyDescent="0.2">
      <c r="A52" s="306">
        <v>71</v>
      </c>
      <c r="B52" s="307" t="s">
        <v>276</v>
      </c>
      <c r="C52" s="308"/>
      <c r="D52" s="113">
        <v>9.4909166263728668</v>
      </c>
      <c r="E52" s="115">
        <v>8244</v>
      </c>
      <c r="F52" s="114">
        <v>8268</v>
      </c>
      <c r="G52" s="114">
        <v>8262</v>
      </c>
      <c r="H52" s="114">
        <v>8154</v>
      </c>
      <c r="I52" s="140">
        <v>8136</v>
      </c>
      <c r="J52" s="115">
        <v>108</v>
      </c>
      <c r="K52" s="116">
        <v>1.3274336283185841</v>
      </c>
    </row>
    <row r="53" spans="1:11" ht="14.1" customHeight="1" x14ac:dyDescent="0.2">
      <c r="A53" s="306" t="s">
        <v>277</v>
      </c>
      <c r="B53" s="307" t="s">
        <v>278</v>
      </c>
      <c r="C53" s="308"/>
      <c r="D53" s="113">
        <v>3.3766203863599733</v>
      </c>
      <c r="E53" s="115">
        <v>2933</v>
      </c>
      <c r="F53" s="114">
        <v>2957</v>
      </c>
      <c r="G53" s="114">
        <v>2944</v>
      </c>
      <c r="H53" s="114">
        <v>2897</v>
      </c>
      <c r="I53" s="140">
        <v>2889</v>
      </c>
      <c r="J53" s="115">
        <v>44</v>
      </c>
      <c r="K53" s="116">
        <v>1.523018345448252</v>
      </c>
    </row>
    <row r="54" spans="1:11" ht="14.1" customHeight="1" x14ac:dyDescent="0.2">
      <c r="A54" s="306" t="s">
        <v>279</v>
      </c>
      <c r="B54" s="307" t="s">
        <v>280</v>
      </c>
      <c r="C54" s="308"/>
      <c r="D54" s="113">
        <v>5.1242200271695335</v>
      </c>
      <c r="E54" s="115">
        <v>4451</v>
      </c>
      <c r="F54" s="114">
        <v>4460</v>
      </c>
      <c r="G54" s="114">
        <v>4455</v>
      </c>
      <c r="H54" s="114">
        <v>4397</v>
      </c>
      <c r="I54" s="140">
        <v>4385</v>
      </c>
      <c r="J54" s="115">
        <v>66</v>
      </c>
      <c r="K54" s="116">
        <v>1.5051311288483467</v>
      </c>
    </row>
    <row r="55" spans="1:11" ht="14.1" customHeight="1" x14ac:dyDescent="0.2">
      <c r="A55" s="306">
        <v>72</v>
      </c>
      <c r="B55" s="307" t="s">
        <v>281</v>
      </c>
      <c r="C55" s="308"/>
      <c r="D55" s="113">
        <v>2.5972231815983973</v>
      </c>
      <c r="E55" s="115">
        <v>2256</v>
      </c>
      <c r="F55" s="114">
        <v>2277</v>
      </c>
      <c r="G55" s="114">
        <v>2294</v>
      </c>
      <c r="H55" s="114">
        <v>2249</v>
      </c>
      <c r="I55" s="140">
        <v>2274</v>
      </c>
      <c r="J55" s="115">
        <v>-18</v>
      </c>
      <c r="K55" s="116">
        <v>-0.79155672823218992</v>
      </c>
    </row>
    <row r="56" spans="1:11" ht="14.1" customHeight="1" x14ac:dyDescent="0.2">
      <c r="A56" s="306" t="s">
        <v>282</v>
      </c>
      <c r="B56" s="307" t="s">
        <v>283</v>
      </c>
      <c r="C56" s="308"/>
      <c r="D56" s="113">
        <v>1.031521263613548</v>
      </c>
      <c r="E56" s="115">
        <v>896</v>
      </c>
      <c r="F56" s="114">
        <v>908</v>
      </c>
      <c r="G56" s="114">
        <v>916</v>
      </c>
      <c r="H56" s="114">
        <v>897</v>
      </c>
      <c r="I56" s="140">
        <v>919</v>
      </c>
      <c r="J56" s="115">
        <v>-23</v>
      </c>
      <c r="K56" s="116">
        <v>-2.5027203482045701</v>
      </c>
    </row>
    <row r="57" spans="1:11" ht="14.1" customHeight="1" x14ac:dyDescent="0.2">
      <c r="A57" s="306" t="s">
        <v>284</v>
      </c>
      <c r="B57" s="307" t="s">
        <v>285</v>
      </c>
      <c r="C57" s="308"/>
      <c r="D57" s="113">
        <v>1.1454951532315627</v>
      </c>
      <c r="E57" s="115">
        <v>995</v>
      </c>
      <c r="F57" s="114">
        <v>1003</v>
      </c>
      <c r="G57" s="114">
        <v>1004</v>
      </c>
      <c r="H57" s="114">
        <v>1002</v>
      </c>
      <c r="I57" s="140">
        <v>998</v>
      </c>
      <c r="J57" s="115">
        <v>-3</v>
      </c>
      <c r="K57" s="116">
        <v>-0.30060120240480964</v>
      </c>
    </row>
    <row r="58" spans="1:11" ht="14.1" customHeight="1" x14ac:dyDescent="0.2">
      <c r="A58" s="306">
        <v>73</v>
      </c>
      <c r="B58" s="307" t="s">
        <v>286</v>
      </c>
      <c r="C58" s="308"/>
      <c r="D58" s="113">
        <v>2.4441067440307616</v>
      </c>
      <c r="E58" s="115">
        <v>2123</v>
      </c>
      <c r="F58" s="114">
        <v>2143</v>
      </c>
      <c r="G58" s="114">
        <v>2126</v>
      </c>
      <c r="H58" s="114">
        <v>2094</v>
      </c>
      <c r="I58" s="140">
        <v>2093</v>
      </c>
      <c r="J58" s="115">
        <v>30</v>
      </c>
      <c r="K58" s="116">
        <v>1.433349259436216</v>
      </c>
    </row>
    <row r="59" spans="1:11" ht="14.1" customHeight="1" x14ac:dyDescent="0.2">
      <c r="A59" s="306" t="s">
        <v>287</v>
      </c>
      <c r="B59" s="307" t="s">
        <v>288</v>
      </c>
      <c r="C59" s="308"/>
      <c r="D59" s="113">
        <v>2.1021850751767173</v>
      </c>
      <c r="E59" s="115">
        <v>1826</v>
      </c>
      <c r="F59" s="114">
        <v>1841</v>
      </c>
      <c r="G59" s="114">
        <v>1822</v>
      </c>
      <c r="H59" s="114">
        <v>1784</v>
      </c>
      <c r="I59" s="140">
        <v>1786</v>
      </c>
      <c r="J59" s="115">
        <v>40</v>
      </c>
      <c r="K59" s="116">
        <v>2.2396416573348263</v>
      </c>
    </row>
    <row r="60" spans="1:11" ht="14.1" customHeight="1" x14ac:dyDescent="0.2">
      <c r="A60" s="306">
        <v>81</v>
      </c>
      <c r="B60" s="307" t="s">
        <v>289</v>
      </c>
      <c r="C60" s="308"/>
      <c r="D60" s="113">
        <v>9.6889318689415393</v>
      </c>
      <c r="E60" s="115">
        <v>8416</v>
      </c>
      <c r="F60" s="114">
        <v>8466</v>
      </c>
      <c r="G60" s="114">
        <v>8467</v>
      </c>
      <c r="H60" s="114">
        <v>8262</v>
      </c>
      <c r="I60" s="140">
        <v>8264</v>
      </c>
      <c r="J60" s="115">
        <v>152</v>
      </c>
      <c r="K60" s="116">
        <v>1.8393030009680542</v>
      </c>
    </row>
    <row r="61" spans="1:11" ht="14.1" customHeight="1" x14ac:dyDescent="0.2">
      <c r="A61" s="306" t="s">
        <v>290</v>
      </c>
      <c r="B61" s="307" t="s">
        <v>291</v>
      </c>
      <c r="C61" s="308"/>
      <c r="D61" s="113">
        <v>1.6773733047822983</v>
      </c>
      <c r="E61" s="115">
        <v>1457</v>
      </c>
      <c r="F61" s="114">
        <v>1474</v>
      </c>
      <c r="G61" s="114">
        <v>1484</v>
      </c>
      <c r="H61" s="114">
        <v>1471</v>
      </c>
      <c r="I61" s="140">
        <v>1490</v>
      </c>
      <c r="J61" s="115">
        <v>-33</v>
      </c>
      <c r="K61" s="116">
        <v>-2.2147651006711411</v>
      </c>
    </row>
    <row r="62" spans="1:11" ht="14.1" customHeight="1" x14ac:dyDescent="0.2">
      <c r="A62" s="306" t="s">
        <v>292</v>
      </c>
      <c r="B62" s="307" t="s">
        <v>293</v>
      </c>
      <c r="C62" s="308"/>
      <c r="D62" s="113">
        <v>5.3291427781999037</v>
      </c>
      <c r="E62" s="115">
        <v>4629</v>
      </c>
      <c r="F62" s="114">
        <v>4673</v>
      </c>
      <c r="G62" s="114">
        <v>4676</v>
      </c>
      <c r="H62" s="114">
        <v>4507</v>
      </c>
      <c r="I62" s="140">
        <v>4506</v>
      </c>
      <c r="J62" s="115">
        <v>123</v>
      </c>
      <c r="K62" s="116">
        <v>2.7296937416777629</v>
      </c>
    </row>
    <row r="63" spans="1:11" ht="14.1" customHeight="1" x14ac:dyDescent="0.2">
      <c r="A63" s="306"/>
      <c r="B63" s="307" t="s">
        <v>294</v>
      </c>
      <c r="C63" s="308"/>
      <c r="D63" s="113">
        <v>4.68213948562087</v>
      </c>
      <c r="E63" s="115">
        <v>4067</v>
      </c>
      <c r="F63" s="114">
        <v>4113</v>
      </c>
      <c r="G63" s="114">
        <v>4118</v>
      </c>
      <c r="H63" s="114">
        <v>3972</v>
      </c>
      <c r="I63" s="140">
        <v>3971</v>
      </c>
      <c r="J63" s="115">
        <v>96</v>
      </c>
      <c r="K63" s="116">
        <v>2.4175270712666834</v>
      </c>
    </row>
    <row r="64" spans="1:11" ht="14.1" customHeight="1" x14ac:dyDescent="0.2">
      <c r="A64" s="306" t="s">
        <v>295</v>
      </c>
      <c r="B64" s="307" t="s">
        <v>296</v>
      </c>
      <c r="C64" s="308"/>
      <c r="D64" s="113">
        <v>0.74140590822223762</v>
      </c>
      <c r="E64" s="115">
        <v>644</v>
      </c>
      <c r="F64" s="114">
        <v>631</v>
      </c>
      <c r="G64" s="114">
        <v>627</v>
      </c>
      <c r="H64" s="114">
        <v>621</v>
      </c>
      <c r="I64" s="140">
        <v>610</v>
      </c>
      <c r="J64" s="115">
        <v>34</v>
      </c>
      <c r="K64" s="116">
        <v>5.5737704918032787</v>
      </c>
    </row>
    <row r="65" spans="1:11" ht="14.1" customHeight="1" x14ac:dyDescent="0.2">
      <c r="A65" s="306" t="s">
        <v>297</v>
      </c>
      <c r="B65" s="307" t="s">
        <v>298</v>
      </c>
      <c r="C65" s="308"/>
      <c r="D65" s="113">
        <v>1.1996039695148626</v>
      </c>
      <c r="E65" s="115">
        <v>1042</v>
      </c>
      <c r="F65" s="114">
        <v>1045</v>
      </c>
      <c r="G65" s="114">
        <v>1044</v>
      </c>
      <c r="H65" s="114">
        <v>1033</v>
      </c>
      <c r="I65" s="140">
        <v>1032</v>
      </c>
      <c r="J65" s="115">
        <v>10</v>
      </c>
      <c r="K65" s="116">
        <v>0.96899224806201545</v>
      </c>
    </row>
    <row r="66" spans="1:11" ht="14.1" customHeight="1" x14ac:dyDescent="0.2">
      <c r="A66" s="306">
        <v>82</v>
      </c>
      <c r="B66" s="307" t="s">
        <v>299</v>
      </c>
      <c r="C66" s="308"/>
      <c r="D66" s="113">
        <v>4.8985747507540696</v>
      </c>
      <c r="E66" s="115">
        <v>4255</v>
      </c>
      <c r="F66" s="114">
        <v>4271</v>
      </c>
      <c r="G66" s="114">
        <v>4259</v>
      </c>
      <c r="H66" s="114">
        <v>4153</v>
      </c>
      <c r="I66" s="140">
        <v>4152</v>
      </c>
      <c r="J66" s="115">
        <v>103</v>
      </c>
      <c r="K66" s="116">
        <v>2.480732177263969</v>
      </c>
    </row>
    <row r="67" spans="1:11" ht="14.1" customHeight="1" x14ac:dyDescent="0.2">
      <c r="A67" s="306" t="s">
        <v>300</v>
      </c>
      <c r="B67" s="307" t="s">
        <v>301</v>
      </c>
      <c r="C67" s="308"/>
      <c r="D67" s="113">
        <v>3.7070295411111878</v>
      </c>
      <c r="E67" s="115">
        <v>3220</v>
      </c>
      <c r="F67" s="114">
        <v>3223</v>
      </c>
      <c r="G67" s="114">
        <v>3201</v>
      </c>
      <c r="H67" s="114">
        <v>3115</v>
      </c>
      <c r="I67" s="140">
        <v>3106</v>
      </c>
      <c r="J67" s="115">
        <v>114</v>
      </c>
      <c r="K67" s="116">
        <v>3.6703155183515777</v>
      </c>
    </row>
    <row r="68" spans="1:11" ht="14.1" customHeight="1" x14ac:dyDescent="0.2">
      <c r="A68" s="306" t="s">
        <v>302</v>
      </c>
      <c r="B68" s="307" t="s">
        <v>303</v>
      </c>
      <c r="C68" s="308"/>
      <c r="D68" s="113">
        <v>0.69075084616978655</v>
      </c>
      <c r="E68" s="115">
        <v>600</v>
      </c>
      <c r="F68" s="114">
        <v>609</v>
      </c>
      <c r="G68" s="114">
        <v>618</v>
      </c>
      <c r="H68" s="114">
        <v>606</v>
      </c>
      <c r="I68" s="140">
        <v>613</v>
      </c>
      <c r="J68" s="115">
        <v>-13</v>
      </c>
      <c r="K68" s="116">
        <v>-2.1207177814029365</v>
      </c>
    </row>
    <row r="69" spans="1:11" ht="14.1" customHeight="1" x14ac:dyDescent="0.2">
      <c r="A69" s="306">
        <v>83</v>
      </c>
      <c r="B69" s="307" t="s">
        <v>304</v>
      </c>
      <c r="C69" s="308"/>
      <c r="D69" s="113">
        <v>7.0951624415739909</v>
      </c>
      <c r="E69" s="115">
        <v>6163</v>
      </c>
      <c r="F69" s="114">
        <v>6164</v>
      </c>
      <c r="G69" s="114">
        <v>6117</v>
      </c>
      <c r="H69" s="114">
        <v>5961</v>
      </c>
      <c r="I69" s="140">
        <v>5899</v>
      </c>
      <c r="J69" s="115">
        <v>264</v>
      </c>
      <c r="K69" s="116">
        <v>4.4753348025088995</v>
      </c>
    </row>
    <row r="70" spans="1:11" ht="14.1" customHeight="1" x14ac:dyDescent="0.2">
      <c r="A70" s="306" t="s">
        <v>305</v>
      </c>
      <c r="B70" s="307" t="s">
        <v>306</v>
      </c>
      <c r="C70" s="308"/>
      <c r="D70" s="113">
        <v>6.0371623955239349</v>
      </c>
      <c r="E70" s="115">
        <v>5244</v>
      </c>
      <c r="F70" s="114">
        <v>5242</v>
      </c>
      <c r="G70" s="114">
        <v>5191</v>
      </c>
      <c r="H70" s="114">
        <v>5069</v>
      </c>
      <c r="I70" s="140">
        <v>5043</v>
      </c>
      <c r="J70" s="115">
        <v>201</v>
      </c>
      <c r="K70" s="116">
        <v>3.985722784057109</v>
      </c>
    </row>
    <row r="71" spans="1:11" ht="14.1" customHeight="1" x14ac:dyDescent="0.2">
      <c r="A71" s="306"/>
      <c r="B71" s="307" t="s">
        <v>307</v>
      </c>
      <c r="C71" s="308"/>
      <c r="D71" s="113">
        <v>3.243075222767148</v>
      </c>
      <c r="E71" s="115">
        <v>2817</v>
      </c>
      <c r="F71" s="114">
        <v>2830</v>
      </c>
      <c r="G71" s="114">
        <v>2796</v>
      </c>
      <c r="H71" s="114">
        <v>2700</v>
      </c>
      <c r="I71" s="140">
        <v>2690</v>
      </c>
      <c r="J71" s="115">
        <v>127</v>
      </c>
      <c r="K71" s="116">
        <v>4.7211895910780672</v>
      </c>
    </row>
    <row r="72" spans="1:11" ht="14.1" customHeight="1" x14ac:dyDescent="0.2">
      <c r="A72" s="306">
        <v>84</v>
      </c>
      <c r="B72" s="307" t="s">
        <v>308</v>
      </c>
      <c r="C72" s="308"/>
      <c r="D72" s="113">
        <v>3.4192166885404434</v>
      </c>
      <c r="E72" s="115">
        <v>2970</v>
      </c>
      <c r="F72" s="114">
        <v>3015</v>
      </c>
      <c r="G72" s="114">
        <v>2995</v>
      </c>
      <c r="H72" s="114">
        <v>2996</v>
      </c>
      <c r="I72" s="140">
        <v>3022</v>
      </c>
      <c r="J72" s="115">
        <v>-52</v>
      </c>
      <c r="K72" s="116">
        <v>-1.7207147584381204</v>
      </c>
    </row>
    <row r="73" spans="1:11" ht="14.1" customHeight="1" x14ac:dyDescent="0.2">
      <c r="A73" s="306" t="s">
        <v>309</v>
      </c>
      <c r="B73" s="307" t="s">
        <v>310</v>
      </c>
      <c r="C73" s="308"/>
      <c r="D73" s="113">
        <v>2.1194538463309618</v>
      </c>
      <c r="E73" s="115">
        <v>1841</v>
      </c>
      <c r="F73" s="114">
        <v>1866</v>
      </c>
      <c r="G73" s="114">
        <v>1857</v>
      </c>
      <c r="H73" s="114">
        <v>1877</v>
      </c>
      <c r="I73" s="140">
        <v>1928</v>
      </c>
      <c r="J73" s="115">
        <v>-87</v>
      </c>
      <c r="K73" s="116">
        <v>-4.5124481327800829</v>
      </c>
    </row>
    <row r="74" spans="1:11" ht="14.1" customHeight="1" x14ac:dyDescent="0.2">
      <c r="A74" s="306" t="s">
        <v>311</v>
      </c>
      <c r="B74" s="307" t="s">
        <v>312</v>
      </c>
      <c r="C74" s="308"/>
      <c r="D74" s="113">
        <v>0.49849186065252932</v>
      </c>
      <c r="E74" s="115">
        <v>433</v>
      </c>
      <c r="F74" s="114">
        <v>436</v>
      </c>
      <c r="G74" s="114">
        <v>439</v>
      </c>
      <c r="H74" s="114">
        <v>450</v>
      </c>
      <c r="I74" s="140">
        <v>447</v>
      </c>
      <c r="J74" s="115">
        <v>-14</v>
      </c>
      <c r="K74" s="116">
        <v>-3.1319910514541389</v>
      </c>
    </row>
    <row r="75" spans="1:11" ht="14.1" customHeight="1" x14ac:dyDescent="0.2">
      <c r="A75" s="306" t="s">
        <v>313</v>
      </c>
      <c r="B75" s="307" t="s">
        <v>314</v>
      </c>
      <c r="C75" s="308"/>
      <c r="D75" s="113">
        <v>0.42366051898413576</v>
      </c>
      <c r="E75" s="115">
        <v>368</v>
      </c>
      <c r="F75" s="114">
        <v>379</v>
      </c>
      <c r="G75" s="114">
        <v>370</v>
      </c>
      <c r="H75" s="114">
        <v>352</v>
      </c>
      <c r="I75" s="140">
        <v>341</v>
      </c>
      <c r="J75" s="115">
        <v>27</v>
      </c>
      <c r="K75" s="116">
        <v>7.9178885630498534</v>
      </c>
    </row>
    <row r="76" spans="1:11" ht="14.1" customHeight="1" x14ac:dyDescent="0.2">
      <c r="A76" s="306">
        <v>91</v>
      </c>
      <c r="B76" s="307" t="s">
        <v>315</v>
      </c>
      <c r="C76" s="308"/>
      <c r="D76" s="113">
        <v>0.11742764384886371</v>
      </c>
      <c r="E76" s="115">
        <v>102</v>
      </c>
      <c r="F76" s="114">
        <v>104</v>
      </c>
      <c r="G76" s="114">
        <v>102</v>
      </c>
      <c r="H76" s="114">
        <v>93</v>
      </c>
      <c r="I76" s="140">
        <v>88</v>
      </c>
      <c r="J76" s="115">
        <v>14</v>
      </c>
      <c r="K76" s="116">
        <v>15.909090909090908</v>
      </c>
    </row>
    <row r="77" spans="1:11" ht="14.1" customHeight="1" x14ac:dyDescent="0.2">
      <c r="A77" s="306">
        <v>92</v>
      </c>
      <c r="B77" s="307" t="s">
        <v>316</v>
      </c>
      <c r="C77" s="308"/>
      <c r="D77" s="113">
        <v>0.49043310078054847</v>
      </c>
      <c r="E77" s="115">
        <v>426</v>
      </c>
      <c r="F77" s="114">
        <v>418</v>
      </c>
      <c r="G77" s="114">
        <v>417</v>
      </c>
      <c r="H77" s="114">
        <v>396</v>
      </c>
      <c r="I77" s="140">
        <v>482</v>
      </c>
      <c r="J77" s="115">
        <v>-56</v>
      </c>
      <c r="K77" s="116">
        <v>-11.618257261410788</v>
      </c>
    </row>
    <row r="78" spans="1:11" ht="14.1" customHeight="1" x14ac:dyDescent="0.2">
      <c r="A78" s="306">
        <v>93</v>
      </c>
      <c r="B78" s="307" t="s">
        <v>317</v>
      </c>
      <c r="C78" s="308"/>
      <c r="D78" s="113">
        <v>0.3027791209044231</v>
      </c>
      <c r="E78" s="115">
        <v>263</v>
      </c>
      <c r="F78" s="114">
        <v>259</v>
      </c>
      <c r="G78" s="114">
        <v>255</v>
      </c>
      <c r="H78" s="114">
        <v>248</v>
      </c>
      <c r="I78" s="140">
        <v>252</v>
      </c>
      <c r="J78" s="115">
        <v>11</v>
      </c>
      <c r="K78" s="116">
        <v>4.3650793650793647</v>
      </c>
    </row>
    <row r="79" spans="1:11" ht="14.1" customHeight="1" x14ac:dyDescent="0.2">
      <c r="A79" s="306">
        <v>94</v>
      </c>
      <c r="B79" s="307" t="s">
        <v>318</v>
      </c>
      <c r="C79" s="308"/>
      <c r="D79" s="113">
        <v>0.38797172526536344</v>
      </c>
      <c r="E79" s="115">
        <v>337</v>
      </c>
      <c r="F79" s="114">
        <v>345</v>
      </c>
      <c r="G79" s="114">
        <v>338</v>
      </c>
      <c r="H79" s="114">
        <v>329</v>
      </c>
      <c r="I79" s="140">
        <v>342</v>
      </c>
      <c r="J79" s="115">
        <v>-5</v>
      </c>
      <c r="K79" s="116">
        <v>-1.4619883040935673</v>
      </c>
    </row>
    <row r="80" spans="1:11" ht="14.1" customHeight="1" x14ac:dyDescent="0.2">
      <c r="A80" s="306" t="s">
        <v>319</v>
      </c>
      <c r="B80" s="307" t="s">
        <v>320</v>
      </c>
      <c r="C80" s="308"/>
      <c r="D80" s="113">
        <v>2.3025028205659551E-2</v>
      </c>
      <c r="E80" s="115">
        <v>20</v>
      </c>
      <c r="F80" s="114">
        <v>22</v>
      </c>
      <c r="G80" s="114">
        <v>21</v>
      </c>
      <c r="H80" s="114">
        <v>22</v>
      </c>
      <c r="I80" s="140">
        <v>29</v>
      </c>
      <c r="J80" s="115">
        <v>-9</v>
      </c>
      <c r="K80" s="116">
        <v>-31.03448275862069</v>
      </c>
    </row>
    <row r="81" spans="1:11" ht="14.1" customHeight="1" x14ac:dyDescent="0.2">
      <c r="A81" s="310" t="s">
        <v>321</v>
      </c>
      <c r="B81" s="311" t="s">
        <v>224</v>
      </c>
      <c r="C81" s="312"/>
      <c r="D81" s="125">
        <v>1.0637563031014714</v>
      </c>
      <c r="E81" s="143">
        <v>924</v>
      </c>
      <c r="F81" s="144">
        <v>937</v>
      </c>
      <c r="G81" s="144">
        <v>950</v>
      </c>
      <c r="H81" s="144">
        <v>942</v>
      </c>
      <c r="I81" s="145">
        <v>950</v>
      </c>
      <c r="J81" s="143">
        <v>-26</v>
      </c>
      <c r="K81" s="146">
        <v>-2.736842105263158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11099</v>
      </c>
      <c r="E12" s="114">
        <v>11637</v>
      </c>
      <c r="F12" s="114">
        <v>11643</v>
      </c>
      <c r="G12" s="114">
        <v>11792</v>
      </c>
      <c r="H12" s="140">
        <v>11653</v>
      </c>
      <c r="I12" s="115">
        <v>-554</v>
      </c>
      <c r="J12" s="116">
        <v>-4.7541405646614603</v>
      </c>
      <c r="K12"/>
      <c r="L12"/>
      <c r="M12"/>
      <c r="N12"/>
      <c r="O12"/>
      <c r="P12"/>
    </row>
    <row r="13" spans="1:16" s="110" customFormat="1" ht="14.45" customHeight="1" x14ac:dyDescent="0.2">
      <c r="A13" s="120" t="s">
        <v>105</v>
      </c>
      <c r="B13" s="119" t="s">
        <v>106</v>
      </c>
      <c r="C13" s="113">
        <v>43.985944679700872</v>
      </c>
      <c r="D13" s="115">
        <v>4882</v>
      </c>
      <c r="E13" s="114">
        <v>5044</v>
      </c>
      <c r="F13" s="114">
        <v>5092</v>
      </c>
      <c r="G13" s="114">
        <v>5126</v>
      </c>
      <c r="H13" s="140">
        <v>5080</v>
      </c>
      <c r="I13" s="115">
        <v>-198</v>
      </c>
      <c r="J13" s="116">
        <v>-3.8976377952755907</v>
      </c>
      <c r="K13"/>
      <c r="L13"/>
      <c r="M13"/>
      <c r="N13"/>
      <c r="O13"/>
      <c r="P13"/>
    </row>
    <row r="14" spans="1:16" s="110" customFormat="1" ht="14.45" customHeight="1" x14ac:dyDescent="0.2">
      <c r="A14" s="120"/>
      <c r="B14" s="119" t="s">
        <v>107</v>
      </c>
      <c r="C14" s="113">
        <v>56.014055320299128</v>
      </c>
      <c r="D14" s="115">
        <v>6217</v>
      </c>
      <c r="E14" s="114">
        <v>6593</v>
      </c>
      <c r="F14" s="114">
        <v>6551</v>
      </c>
      <c r="G14" s="114">
        <v>6666</v>
      </c>
      <c r="H14" s="140">
        <v>6573</v>
      </c>
      <c r="I14" s="115">
        <v>-356</v>
      </c>
      <c r="J14" s="116">
        <v>-5.4160961509204322</v>
      </c>
      <c r="K14"/>
      <c r="L14"/>
      <c r="M14"/>
      <c r="N14"/>
      <c r="O14"/>
      <c r="P14"/>
    </row>
    <row r="15" spans="1:16" s="110" customFormat="1" ht="14.45" customHeight="1" x14ac:dyDescent="0.2">
      <c r="A15" s="118" t="s">
        <v>105</v>
      </c>
      <c r="B15" s="121" t="s">
        <v>108</v>
      </c>
      <c r="C15" s="113">
        <v>9.0458599873862511</v>
      </c>
      <c r="D15" s="115">
        <v>1004</v>
      </c>
      <c r="E15" s="114">
        <v>1077</v>
      </c>
      <c r="F15" s="114">
        <v>1045</v>
      </c>
      <c r="G15" s="114">
        <v>1106</v>
      </c>
      <c r="H15" s="140">
        <v>969</v>
      </c>
      <c r="I15" s="115">
        <v>35</v>
      </c>
      <c r="J15" s="116">
        <v>3.611971104231166</v>
      </c>
      <c r="K15"/>
      <c r="L15"/>
      <c r="M15"/>
      <c r="N15"/>
      <c r="O15"/>
      <c r="P15"/>
    </row>
    <row r="16" spans="1:16" s="110" customFormat="1" ht="14.45" customHeight="1" x14ac:dyDescent="0.2">
      <c r="A16" s="118"/>
      <c r="B16" s="121" t="s">
        <v>109</v>
      </c>
      <c r="C16" s="113">
        <v>40.598252094783312</v>
      </c>
      <c r="D16" s="115">
        <v>4506</v>
      </c>
      <c r="E16" s="114">
        <v>4732</v>
      </c>
      <c r="F16" s="114">
        <v>4717</v>
      </c>
      <c r="G16" s="114">
        <v>4814</v>
      </c>
      <c r="H16" s="140">
        <v>4908</v>
      </c>
      <c r="I16" s="115">
        <v>-402</v>
      </c>
      <c r="J16" s="116">
        <v>-8.1907090464547672</v>
      </c>
      <c r="K16"/>
      <c r="L16"/>
      <c r="M16"/>
      <c r="N16"/>
      <c r="O16"/>
      <c r="P16"/>
    </row>
    <row r="17" spans="1:16" s="110" customFormat="1" ht="14.45" customHeight="1" x14ac:dyDescent="0.2">
      <c r="A17" s="118"/>
      <c r="B17" s="121" t="s">
        <v>110</v>
      </c>
      <c r="C17" s="113">
        <v>25.551851518154788</v>
      </c>
      <c r="D17" s="115">
        <v>2836</v>
      </c>
      <c r="E17" s="114">
        <v>2912</v>
      </c>
      <c r="F17" s="114">
        <v>2987</v>
      </c>
      <c r="G17" s="114">
        <v>3027</v>
      </c>
      <c r="H17" s="140">
        <v>3038</v>
      </c>
      <c r="I17" s="115">
        <v>-202</v>
      </c>
      <c r="J17" s="116">
        <v>-6.6491112574061884</v>
      </c>
      <c r="K17"/>
      <c r="L17"/>
      <c r="M17"/>
      <c r="N17"/>
      <c r="O17"/>
      <c r="P17"/>
    </row>
    <row r="18" spans="1:16" s="110" customFormat="1" ht="14.45" customHeight="1" x14ac:dyDescent="0.2">
      <c r="A18" s="120"/>
      <c r="B18" s="121" t="s">
        <v>111</v>
      </c>
      <c r="C18" s="113">
        <v>24.804036399675645</v>
      </c>
      <c r="D18" s="115">
        <v>2753</v>
      </c>
      <c r="E18" s="114">
        <v>2916</v>
      </c>
      <c r="F18" s="114">
        <v>2894</v>
      </c>
      <c r="G18" s="114">
        <v>2845</v>
      </c>
      <c r="H18" s="140">
        <v>2738</v>
      </c>
      <c r="I18" s="115">
        <v>15</v>
      </c>
      <c r="J18" s="116">
        <v>0.54784514243973703</v>
      </c>
      <c r="K18"/>
      <c r="L18"/>
      <c r="M18"/>
      <c r="N18"/>
      <c r="O18"/>
      <c r="P18"/>
    </row>
    <row r="19" spans="1:16" s="110" customFormat="1" ht="14.45" customHeight="1" x14ac:dyDescent="0.2">
      <c r="A19" s="120"/>
      <c r="B19" s="121" t="s">
        <v>112</v>
      </c>
      <c r="C19" s="113">
        <v>2.9642310118028652</v>
      </c>
      <c r="D19" s="115">
        <v>329</v>
      </c>
      <c r="E19" s="114">
        <v>381</v>
      </c>
      <c r="F19" s="114">
        <v>393</v>
      </c>
      <c r="G19" s="114">
        <v>347</v>
      </c>
      <c r="H19" s="140">
        <v>319</v>
      </c>
      <c r="I19" s="115">
        <v>10</v>
      </c>
      <c r="J19" s="116">
        <v>3.134796238244514</v>
      </c>
      <c r="K19"/>
      <c r="L19"/>
      <c r="M19"/>
      <c r="N19"/>
      <c r="O19"/>
      <c r="P19"/>
    </row>
    <row r="20" spans="1:16" s="110" customFormat="1" ht="14.45" customHeight="1" x14ac:dyDescent="0.2">
      <c r="A20" s="120" t="s">
        <v>113</v>
      </c>
      <c r="B20" s="119" t="s">
        <v>116</v>
      </c>
      <c r="C20" s="113">
        <v>91.665915848274622</v>
      </c>
      <c r="D20" s="115">
        <v>10174</v>
      </c>
      <c r="E20" s="114">
        <v>10622</v>
      </c>
      <c r="F20" s="114">
        <v>10598</v>
      </c>
      <c r="G20" s="114">
        <v>10732</v>
      </c>
      <c r="H20" s="140">
        <v>10656</v>
      </c>
      <c r="I20" s="115">
        <v>-482</v>
      </c>
      <c r="J20" s="116">
        <v>-4.523273273273273</v>
      </c>
      <c r="K20"/>
      <c r="L20"/>
      <c r="M20"/>
      <c r="N20"/>
      <c r="O20"/>
      <c r="P20"/>
    </row>
    <row r="21" spans="1:16" s="110" customFormat="1" ht="14.45" customHeight="1" x14ac:dyDescent="0.2">
      <c r="A21" s="123"/>
      <c r="B21" s="124" t="s">
        <v>117</v>
      </c>
      <c r="C21" s="125">
        <v>8.1989368411568613</v>
      </c>
      <c r="D21" s="143">
        <v>910</v>
      </c>
      <c r="E21" s="144">
        <v>1000</v>
      </c>
      <c r="F21" s="144">
        <v>1031</v>
      </c>
      <c r="G21" s="144">
        <v>1048</v>
      </c>
      <c r="H21" s="145">
        <v>983</v>
      </c>
      <c r="I21" s="143">
        <v>-73</v>
      </c>
      <c r="J21" s="146">
        <v>-7.4262461851475079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12306</v>
      </c>
      <c r="E56" s="114">
        <v>12862</v>
      </c>
      <c r="F56" s="114">
        <v>12909</v>
      </c>
      <c r="G56" s="114">
        <v>13062</v>
      </c>
      <c r="H56" s="140">
        <v>12915</v>
      </c>
      <c r="I56" s="115">
        <v>-609</v>
      </c>
      <c r="J56" s="116">
        <v>-4.7154471544715451</v>
      </c>
      <c r="K56"/>
      <c r="L56"/>
      <c r="M56"/>
      <c r="N56"/>
      <c r="O56"/>
      <c r="P56"/>
    </row>
    <row r="57" spans="1:16" s="110" customFormat="1" ht="14.45" customHeight="1" x14ac:dyDescent="0.2">
      <c r="A57" s="120" t="s">
        <v>105</v>
      </c>
      <c r="B57" s="119" t="s">
        <v>106</v>
      </c>
      <c r="C57" s="113">
        <v>43.751015764667642</v>
      </c>
      <c r="D57" s="115">
        <v>5384</v>
      </c>
      <c r="E57" s="114">
        <v>5552</v>
      </c>
      <c r="F57" s="114">
        <v>5572</v>
      </c>
      <c r="G57" s="114">
        <v>5623</v>
      </c>
      <c r="H57" s="140">
        <v>5546</v>
      </c>
      <c r="I57" s="115">
        <v>-162</v>
      </c>
      <c r="J57" s="116">
        <v>-2.9210241615578796</v>
      </c>
    </row>
    <row r="58" spans="1:16" s="110" customFormat="1" ht="14.45" customHeight="1" x14ac:dyDescent="0.2">
      <c r="A58" s="120"/>
      <c r="B58" s="119" t="s">
        <v>107</v>
      </c>
      <c r="C58" s="113">
        <v>56.248984235332358</v>
      </c>
      <c r="D58" s="115">
        <v>6922</v>
      </c>
      <c r="E58" s="114">
        <v>7310</v>
      </c>
      <c r="F58" s="114">
        <v>7337</v>
      </c>
      <c r="G58" s="114">
        <v>7439</v>
      </c>
      <c r="H58" s="140">
        <v>7369</v>
      </c>
      <c r="I58" s="115">
        <v>-447</v>
      </c>
      <c r="J58" s="116">
        <v>-6.0659519609173564</v>
      </c>
    </row>
    <row r="59" spans="1:16" s="110" customFormat="1" ht="14.45" customHeight="1" x14ac:dyDescent="0.2">
      <c r="A59" s="118" t="s">
        <v>105</v>
      </c>
      <c r="B59" s="121" t="s">
        <v>108</v>
      </c>
      <c r="C59" s="113">
        <v>9.7432146920201532</v>
      </c>
      <c r="D59" s="115">
        <v>1199</v>
      </c>
      <c r="E59" s="114">
        <v>1273</v>
      </c>
      <c r="F59" s="114">
        <v>1251</v>
      </c>
      <c r="G59" s="114">
        <v>1317</v>
      </c>
      <c r="H59" s="140">
        <v>1168</v>
      </c>
      <c r="I59" s="115">
        <v>31</v>
      </c>
      <c r="J59" s="116">
        <v>2.654109589041096</v>
      </c>
    </row>
    <row r="60" spans="1:16" s="110" customFormat="1" ht="14.45" customHeight="1" x14ac:dyDescent="0.2">
      <c r="A60" s="118"/>
      <c r="B60" s="121" t="s">
        <v>109</v>
      </c>
      <c r="C60" s="113">
        <v>38.274012676743055</v>
      </c>
      <c r="D60" s="115">
        <v>4710</v>
      </c>
      <c r="E60" s="114">
        <v>4884</v>
      </c>
      <c r="F60" s="114">
        <v>4883</v>
      </c>
      <c r="G60" s="114">
        <v>4985</v>
      </c>
      <c r="H60" s="140">
        <v>5084</v>
      </c>
      <c r="I60" s="115">
        <v>-374</v>
      </c>
      <c r="J60" s="116">
        <v>-7.3564122738001574</v>
      </c>
    </row>
    <row r="61" spans="1:16" s="110" customFormat="1" ht="14.45" customHeight="1" x14ac:dyDescent="0.2">
      <c r="A61" s="118"/>
      <c r="B61" s="121" t="s">
        <v>110</v>
      </c>
      <c r="C61" s="113">
        <v>26.474890297415893</v>
      </c>
      <c r="D61" s="115">
        <v>3258</v>
      </c>
      <c r="E61" s="114">
        <v>3374</v>
      </c>
      <c r="F61" s="114">
        <v>3477</v>
      </c>
      <c r="G61" s="114">
        <v>3515</v>
      </c>
      <c r="H61" s="140">
        <v>3536</v>
      </c>
      <c r="I61" s="115">
        <v>-278</v>
      </c>
      <c r="J61" s="116">
        <v>-7.8619909502262439</v>
      </c>
    </row>
    <row r="62" spans="1:16" s="110" customFormat="1" ht="14.45" customHeight="1" x14ac:dyDescent="0.2">
      <c r="A62" s="120"/>
      <c r="B62" s="121" t="s">
        <v>111</v>
      </c>
      <c r="C62" s="113">
        <v>25.507882333820902</v>
      </c>
      <c r="D62" s="115">
        <v>3139</v>
      </c>
      <c r="E62" s="114">
        <v>3331</v>
      </c>
      <c r="F62" s="114">
        <v>3298</v>
      </c>
      <c r="G62" s="114">
        <v>3245</v>
      </c>
      <c r="H62" s="140">
        <v>3127</v>
      </c>
      <c r="I62" s="115">
        <v>12</v>
      </c>
      <c r="J62" s="116">
        <v>0.38375439718580107</v>
      </c>
    </row>
    <row r="63" spans="1:16" s="110" customFormat="1" ht="14.45" customHeight="1" x14ac:dyDescent="0.2">
      <c r="A63" s="120"/>
      <c r="B63" s="121" t="s">
        <v>112</v>
      </c>
      <c r="C63" s="113">
        <v>3.063546237607671</v>
      </c>
      <c r="D63" s="115">
        <v>377</v>
      </c>
      <c r="E63" s="114">
        <v>438</v>
      </c>
      <c r="F63" s="114">
        <v>442</v>
      </c>
      <c r="G63" s="114">
        <v>383</v>
      </c>
      <c r="H63" s="140">
        <v>344</v>
      </c>
      <c r="I63" s="115">
        <v>33</v>
      </c>
      <c r="J63" s="116">
        <v>9.5930232558139537</v>
      </c>
    </row>
    <row r="64" spans="1:16" s="110" customFormat="1" ht="14.45" customHeight="1" x14ac:dyDescent="0.2">
      <c r="A64" s="120" t="s">
        <v>113</v>
      </c>
      <c r="B64" s="119" t="s">
        <v>116</v>
      </c>
      <c r="C64" s="113">
        <v>96.603282951405816</v>
      </c>
      <c r="D64" s="115">
        <v>11888</v>
      </c>
      <c r="E64" s="114">
        <v>12423</v>
      </c>
      <c r="F64" s="114">
        <v>12460</v>
      </c>
      <c r="G64" s="114">
        <v>12605</v>
      </c>
      <c r="H64" s="140">
        <v>12485</v>
      </c>
      <c r="I64" s="115">
        <v>-597</v>
      </c>
      <c r="J64" s="116">
        <v>-4.7817380857028438</v>
      </c>
    </row>
    <row r="65" spans="1:10" s="110" customFormat="1" ht="14.45" customHeight="1" x14ac:dyDescent="0.2">
      <c r="A65" s="123"/>
      <c r="B65" s="124" t="s">
        <v>117</v>
      </c>
      <c r="C65" s="125">
        <v>3.3073297578417034</v>
      </c>
      <c r="D65" s="143">
        <v>407</v>
      </c>
      <c r="E65" s="144">
        <v>428</v>
      </c>
      <c r="F65" s="144">
        <v>439</v>
      </c>
      <c r="G65" s="144">
        <v>450</v>
      </c>
      <c r="H65" s="145">
        <v>422</v>
      </c>
      <c r="I65" s="143">
        <v>-15</v>
      </c>
      <c r="J65" s="146">
        <v>-3.5545023696682465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11099</v>
      </c>
      <c r="G11" s="114">
        <v>11637</v>
      </c>
      <c r="H11" s="114">
        <v>11643</v>
      </c>
      <c r="I11" s="114">
        <v>11792</v>
      </c>
      <c r="J11" s="140">
        <v>11653</v>
      </c>
      <c r="K11" s="114">
        <v>-554</v>
      </c>
      <c r="L11" s="116">
        <v>-4.7541405646614603</v>
      </c>
    </row>
    <row r="12" spans="1:17" s="110" customFormat="1" ht="24" customHeight="1" x14ac:dyDescent="0.2">
      <c r="A12" s="604" t="s">
        <v>185</v>
      </c>
      <c r="B12" s="605"/>
      <c r="C12" s="605"/>
      <c r="D12" s="606"/>
      <c r="E12" s="113">
        <v>43.985944679700872</v>
      </c>
      <c r="F12" s="115">
        <v>4882</v>
      </c>
      <c r="G12" s="114">
        <v>5044</v>
      </c>
      <c r="H12" s="114">
        <v>5092</v>
      </c>
      <c r="I12" s="114">
        <v>5126</v>
      </c>
      <c r="J12" s="140">
        <v>5080</v>
      </c>
      <c r="K12" s="114">
        <v>-198</v>
      </c>
      <c r="L12" s="116">
        <v>-3.8976377952755907</v>
      </c>
    </row>
    <row r="13" spans="1:17" s="110" customFormat="1" ht="15" customHeight="1" x14ac:dyDescent="0.2">
      <c r="A13" s="120"/>
      <c r="B13" s="612" t="s">
        <v>107</v>
      </c>
      <c r="C13" s="612"/>
      <c r="E13" s="113">
        <v>56.014055320299128</v>
      </c>
      <c r="F13" s="115">
        <v>6217</v>
      </c>
      <c r="G13" s="114">
        <v>6593</v>
      </c>
      <c r="H13" s="114">
        <v>6551</v>
      </c>
      <c r="I13" s="114">
        <v>6666</v>
      </c>
      <c r="J13" s="140">
        <v>6573</v>
      </c>
      <c r="K13" s="114">
        <v>-356</v>
      </c>
      <c r="L13" s="116">
        <v>-5.4160961509204322</v>
      </c>
    </row>
    <row r="14" spans="1:17" s="110" customFormat="1" ht="22.5" customHeight="1" x14ac:dyDescent="0.2">
      <c r="A14" s="604" t="s">
        <v>186</v>
      </c>
      <c r="B14" s="605"/>
      <c r="C14" s="605"/>
      <c r="D14" s="606"/>
      <c r="E14" s="113">
        <v>9.0458599873862511</v>
      </c>
      <c r="F14" s="115">
        <v>1004</v>
      </c>
      <c r="G14" s="114">
        <v>1077</v>
      </c>
      <c r="H14" s="114">
        <v>1045</v>
      </c>
      <c r="I14" s="114">
        <v>1106</v>
      </c>
      <c r="J14" s="140">
        <v>969</v>
      </c>
      <c r="K14" s="114">
        <v>35</v>
      </c>
      <c r="L14" s="116">
        <v>3.611971104231166</v>
      </c>
    </row>
    <row r="15" spans="1:17" s="110" customFormat="1" ht="15" customHeight="1" x14ac:dyDescent="0.2">
      <c r="A15" s="120"/>
      <c r="B15" s="119"/>
      <c r="C15" s="258" t="s">
        <v>106</v>
      </c>
      <c r="E15" s="113">
        <v>43.326693227091631</v>
      </c>
      <c r="F15" s="115">
        <v>435</v>
      </c>
      <c r="G15" s="114">
        <v>433</v>
      </c>
      <c r="H15" s="114">
        <v>440</v>
      </c>
      <c r="I15" s="114">
        <v>479</v>
      </c>
      <c r="J15" s="140">
        <v>427</v>
      </c>
      <c r="K15" s="114">
        <v>8</v>
      </c>
      <c r="L15" s="116">
        <v>1.873536299765808</v>
      </c>
    </row>
    <row r="16" spans="1:17" s="110" customFormat="1" ht="15" customHeight="1" x14ac:dyDescent="0.2">
      <c r="A16" s="120"/>
      <c r="B16" s="119"/>
      <c r="C16" s="258" t="s">
        <v>107</v>
      </c>
      <c r="E16" s="113">
        <v>56.673306772908369</v>
      </c>
      <c r="F16" s="115">
        <v>569</v>
      </c>
      <c r="G16" s="114">
        <v>644</v>
      </c>
      <c r="H16" s="114">
        <v>605</v>
      </c>
      <c r="I16" s="114">
        <v>627</v>
      </c>
      <c r="J16" s="140">
        <v>542</v>
      </c>
      <c r="K16" s="114">
        <v>27</v>
      </c>
      <c r="L16" s="116">
        <v>4.9815498154981546</v>
      </c>
    </row>
    <row r="17" spans="1:12" s="110" customFormat="1" ht="15" customHeight="1" x14ac:dyDescent="0.2">
      <c r="A17" s="120"/>
      <c r="B17" s="121" t="s">
        <v>109</v>
      </c>
      <c r="C17" s="258"/>
      <c r="E17" s="113">
        <v>40.598252094783312</v>
      </c>
      <c r="F17" s="115">
        <v>4506</v>
      </c>
      <c r="G17" s="114">
        <v>4732</v>
      </c>
      <c r="H17" s="114">
        <v>4717</v>
      </c>
      <c r="I17" s="114">
        <v>4814</v>
      </c>
      <c r="J17" s="140">
        <v>4908</v>
      </c>
      <c r="K17" s="114">
        <v>-402</v>
      </c>
      <c r="L17" s="116">
        <v>-8.1907090464547672</v>
      </c>
    </row>
    <row r="18" spans="1:12" s="110" customFormat="1" ht="15" customHeight="1" x14ac:dyDescent="0.2">
      <c r="A18" s="120"/>
      <c r="B18" s="119"/>
      <c r="C18" s="258" t="s">
        <v>106</v>
      </c>
      <c r="E18" s="113">
        <v>41.211717709720375</v>
      </c>
      <c r="F18" s="115">
        <v>1857</v>
      </c>
      <c r="G18" s="114">
        <v>1908</v>
      </c>
      <c r="H18" s="114">
        <v>1919</v>
      </c>
      <c r="I18" s="114">
        <v>1936</v>
      </c>
      <c r="J18" s="140">
        <v>2007</v>
      </c>
      <c r="K18" s="114">
        <v>-150</v>
      </c>
      <c r="L18" s="116">
        <v>-7.4738415545590433</v>
      </c>
    </row>
    <row r="19" spans="1:12" s="110" customFormat="1" ht="15" customHeight="1" x14ac:dyDescent="0.2">
      <c r="A19" s="120"/>
      <c r="B19" s="119"/>
      <c r="C19" s="258" t="s">
        <v>107</v>
      </c>
      <c r="E19" s="113">
        <v>58.788282290279625</v>
      </c>
      <c r="F19" s="115">
        <v>2649</v>
      </c>
      <c r="G19" s="114">
        <v>2824</v>
      </c>
      <c r="H19" s="114">
        <v>2798</v>
      </c>
      <c r="I19" s="114">
        <v>2878</v>
      </c>
      <c r="J19" s="140">
        <v>2901</v>
      </c>
      <c r="K19" s="114">
        <v>-252</v>
      </c>
      <c r="L19" s="116">
        <v>-8.6866597724922432</v>
      </c>
    </row>
    <row r="20" spans="1:12" s="110" customFormat="1" ht="15" customHeight="1" x14ac:dyDescent="0.2">
      <c r="A20" s="120"/>
      <c r="B20" s="121" t="s">
        <v>110</v>
      </c>
      <c r="C20" s="258"/>
      <c r="E20" s="113">
        <v>25.551851518154788</v>
      </c>
      <c r="F20" s="115">
        <v>2836</v>
      </c>
      <c r="G20" s="114">
        <v>2912</v>
      </c>
      <c r="H20" s="114">
        <v>2987</v>
      </c>
      <c r="I20" s="114">
        <v>3027</v>
      </c>
      <c r="J20" s="140">
        <v>3038</v>
      </c>
      <c r="K20" s="114">
        <v>-202</v>
      </c>
      <c r="L20" s="116">
        <v>-6.6491112574061884</v>
      </c>
    </row>
    <row r="21" spans="1:12" s="110" customFormat="1" ht="15" customHeight="1" x14ac:dyDescent="0.2">
      <c r="A21" s="120"/>
      <c r="B21" s="119"/>
      <c r="C21" s="258" t="s">
        <v>106</v>
      </c>
      <c r="E21" s="113">
        <v>37.623413258110013</v>
      </c>
      <c r="F21" s="115">
        <v>1067</v>
      </c>
      <c r="G21" s="114">
        <v>1084</v>
      </c>
      <c r="H21" s="114">
        <v>1120</v>
      </c>
      <c r="I21" s="114">
        <v>1146</v>
      </c>
      <c r="J21" s="140">
        <v>1153</v>
      </c>
      <c r="K21" s="114">
        <v>-86</v>
      </c>
      <c r="L21" s="116">
        <v>-7.4588031222896793</v>
      </c>
    </row>
    <row r="22" spans="1:12" s="110" customFormat="1" ht="15" customHeight="1" x14ac:dyDescent="0.2">
      <c r="A22" s="120"/>
      <c r="B22" s="119"/>
      <c r="C22" s="258" t="s">
        <v>107</v>
      </c>
      <c r="E22" s="113">
        <v>62.376586741889987</v>
      </c>
      <c r="F22" s="115">
        <v>1769</v>
      </c>
      <c r="G22" s="114">
        <v>1828</v>
      </c>
      <c r="H22" s="114">
        <v>1867</v>
      </c>
      <c r="I22" s="114">
        <v>1881</v>
      </c>
      <c r="J22" s="140">
        <v>1885</v>
      </c>
      <c r="K22" s="114">
        <v>-116</v>
      </c>
      <c r="L22" s="116">
        <v>-6.1538461538461542</v>
      </c>
    </row>
    <row r="23" spans="1:12" s="110" customFormat="1" ht="15" customHeight="1" x14ac:dyDescent="0.2">
      <c r="A23" s="120"/>
      <c r="B23" s="121" t="s">
        <v>111</v>
      </c>
      <c r="C23" s="258"/>
      <c r="E23" s="113">
        <v>24.804036399675645</v>
      </c>
      <c r="F23" s="115">
        <v>2753</v>
      </c>
      <c r="G23" s="114">
        <v>2916</v>
      </c>
      <c r="H23" s="114">
        <v>2894</v>
      </c>
      <c r="I23" s="114">
        <v>2845</v>
      </c>
      <c r="J23" s="140">
        <v>2738</v>
      </c>
      <c r="K23" s="114">
        <v>15</v>
      </c>
      <c r="L23" s="116">
        <v>0.54784514243973703</v>
      </c>
    </row>
    <row r="24" spans="1:12" s="110" customFormat="1" ht="15" customHeight="1" x14ac:dyDescent="0.2">
      <c r="A24" s="120"/>
      <c r="B24" s="119"/>
      <c r="C24" s="258" t="s">
        <v>106</v>
      </c>
      <c r="E24" s="113">
        <v>55.321467490010896</v>
      </c>
      <c r="F24" s="115">
        <v>1523</v>
      </c>
      <c r="G24" s="114">
        <v>1619</v>
      </c>
      <c r="H24" s="114">
        <v>1613</v>
      </c>
      <c r="I24" s="114">
        <v>1565</v>
      </c>
      <c r="J24" s="140">
        <v>1493</v>
      </c>
      <c r="K24" s="114">
        <v>30</v>
      </c>
      <c r="L24" s="116">
        <v>2.0093770931011385</v>
      </c>
    </row>
    <row r="25" spans="1:12" s="110" customFormat="1" ht="15" customHeight="1" x14ac:dyDescent="0.2">
      <c r="A25" s="120"/>
      <c r="B25" s="119"/>
      <c r="C25" s="258" t="s">
        <v>107</v>
      </c>
      <c r="E25" s="113">
        <v>44.678532509989104</v>
      </c>
      <c r="F25" s="115">
        <v>1230</v>
      </c>
      <c r="G25" s="114">
        <v>1297</v>
      </c>
      <c r="H25" s="114">
        <v>1281</v>
      </c>
      <c r="I25" s="114">
        <v>1280</v>
      </c>
      <c r="J25" s="140">
        <v>1245</v>
      </c>
      <c r="K25" s="114">
        <v>-15</v>
      </c>
      <c r="L25" s="116">
        <v>-1.2048192771084338</v>
      </c>
    </row>
    <row r="26" spans="1:12" s="110" customFormat="1" ht="15" customHeight="1" x14ac:dyDescent="0.2">
      <c r="A26" s="120"/>
      <c r="C26" s="121" t="s">
        <v>187</v>
      </c>
      <c r="D26" s="110" t="s">
        <v>188</v>
      </c>
      <c r="E26" s="113">
        <v>2.9642310118028652</v>
      </c>
      <c r="F26" s="115">
        <v>329</v>
      </c>
      <c r="G26" s="114">
        <v>381</v>
      </c>
      <c r="H26" s="114">
        <v>393</v>
      </c>
      <c r="I26" s="114">
        <v>347</v>
      </c>
      <c r="J26" s="140">
        <v>319</v>
      </c>
      <c r="K26" s="114">
        <v>10</v>
      </c>
      <c r="L26" s="116">
        <v>3.134796238244514</v>
      </c>
    </row>
    <row r="27" spans="1:12" s="110" customFormat="1" ht="15" customHeight="1" x14ac:dyDescent="0.2">
      <c r="A27" s="120"/>
      <c r="B27" s="119"/>
      <c r="D27" s="259" t="s">
        <v>106</v>
      </c>
      <c r="E27" s="113">
        <v>49.544072948328271</v>
      </c>
      <c r="F27" s="115">
        <v>163</v>
      </c>
      <c r="G27" s="114">
        <v>196</v>
      </c>
      <c r="H27" s="114">
        <v>195</v>
      </c>
      <c r="I27" s="114">
        <v>159</v>
      </c>
      <c r="J27" s="140">
        <v>147</v>
      </c>
      <c r="K27" s="114">
        <v>16</v>
      </c>
      <c r="L27" s="116">
        <v>10.884353741496598</v>
      </c>
    </row>
    <row r="28" spans="1:12" s="110" customFormat="1" ht="15" customHeight="1" x14ac:dyDescent="0.2">
      <c r="A28" s="120"/>
      <c r="B28" s="119"/>
      <c r="D28" s="259" t="s">
        <v>107</v>
      </c>
      <c r="E28" s="113">
        <v>50.455927051671729</v>
      </c>
      <c r="F28" s="115">
        <v>166</v>
      </c>
      <c r="G28" s="114">
        <v>185</v>
      </c>
      <c r="H28" s="114">
        <v>198</v>
      </c>
      <c r="I28" s="114">
        <v>188</v>
      </c>
      <c r="J28" s="140">
        <v>172</v>
      </c>
      <c r="K28" s="114">
        <v>-6</v>
      </c>
      <c r="L28" s="116">
        <v>-3.4883720930232558</v>
      </c>
    </row>
    <row r="29" spans="1:12" s="110" customFormat="1" ht="24" customHeight="1" x14ac:dyDescent="0.2">
      <c r="A29" s="604" t="s">
        <v>189</v>
      </c>
      <c r="B29" s="605"/>
      <c r="C29" s="605"/>
      <c r="D29" s="606"/>
      <c r="E29" s="113">
        <v>91.665915848274622</v>
      </c>
      <c r="F29" s="115">
        <v>10174</v>
      </c>
      <c r="G29" s="114">
        <v>10622</v>
      </c>
      <c r="H29" s="114">
        <v>10598</v>
      </c>
      <c r="I29" s="114">
        <v>10732</v>
      </c>
      <c r="J29" s="140">
        <v>10656</v>
      </c>
      <c r="K29" s="114">
        <v>-482</v>
      </c>
      <c r="L29" s="116">
        <v>-4.523273273273273</v>
      </c>
    </row>
    <row r="30" spans="1:12" s="110" customFormat="1" ht="15" customHeight="1" x14ac:dyDescent="0.2">
      <c r="A30" s="120"/>
      <c r="B30" s="119"/>
      <c r="C30" s="258" t="s">
        <v>106</v>
      </c>
      <c r="E30" s="113">
        <v>43.365441321014352</v>
      </c>
      <c r="F30" s="115">
        <v>4412</v>
      </c>
      <c r="G30" s="114">
        <v>4535</v>
      </c>
      <c r="H30" s="114">
        <v>4554</v>
      </c>
      <c r="I30" s="114">
        <v>4570</v>
      </c>
      <c r="J30" s="140">
        <v>4548</v>
      </c>
      <c r="K30" s="114">
        <v>-136</v>
      </c>
      <c r="L30" s="116">
        <v>-2.990325417766051</v>
      </c>
    </row>
    <row r="31" spans="1:12" s="110" customFormat="1" ht="15" customHeight="1" x14ac:dyDescent="0.2">
      <c r="A31" s="120"/>
      <c r="B31" s="119"/>
      <c r="C31" s="258" t="s">
        <v>107</v>
      </c>
      <c r="E31" s="113">
        <v>56.634558678985648</v>
      </c>
      <c r="F31" s="115">
        <v>5762</v>
      </c>
      <c r="G31" s="114">
        <v>6087</v>
      </c>
      <c r="H31" s="114">
        <v>6044</v>
      </c>
      <c r="I31" s="114">
        <v>6162</v>
      </c>
      <c r="J31" s="140">
        <v>6108</v>
      </c>
      <c r="K31" s="114">
        <v>-346</v>
      </c>
      <c r="L31" s="116">
        <v>-5.6647020301244266</v>
      </c>
    </row>
    <row r="32" spans="1:12" s="110" customFormat="1" ht="15" customHeight="1" x14ac:dyDescent="0.2">
      <c r="A32" s="120"/>
      <c r="B32" s="119" t="s">
        <v>117</v>
      </c>
      <c r="C32" s="258"/>
      <c r="E32" s="113">
        <v>8.1989368411568613</v>
      </c>
      <c r="F32" s="114">
        <v>910</v>
      </c>
      <c r="G32" s="114">
        <v>1000</v>
      </c>
      <c r="H32" s="114">
        <v>1031</v>
      </c>
      <c r="I32" s="114">
        <v>1048</v>
      </c>
      <c r="J32" s="140">
        <v>983</v>
      </c>
      <c r="K32" s="114">
        <v>-73</v>
      </c>
      <c r="L32" s="116">
        <v>-7.4262461851475079</v>
      </c>
    </row>
    <row r="33" spans="1:12" s="110" customFormat="1" ht="15" customHeight="1" x14ac:dyDescent="0.2">
      <c r="A33" s="120"/>
      <c r="B33" s="119"/>
      <c r="C33" s="258" t="s">
        <v>106</v>
      </c>
      <c r="E33" s="113">
        <v>51.208791208791212</v>
      </c>
      <c r="F33" s="114">
        <v>466</v>
      </c>
      <c r="G33" s="114">
        <v>506</v>
      </c>
      <c r="H33" s="114">
        <v>535</v>
      </c>
      <c r="I33" s="114">
        <v>554</v>
      </c>
      <c r="J33" s="140">
        <v>529</v>
      </c>
      <c r="K33" s="114">
        <v>-63</v>
      </c>
      <c r="L33" s="116">
        <v>-11.909262759924385</v>
      </c>
    </row>
    <row r="34" spans="1:12" s="110" customFormat="1" ht="15" customHeight="1" x14ac:dyDescent="0.2">
      <c r="A34" s="120"/>
      <c r="B34" s="119"/>
      <c r="C34" s="258" t="s">
        <v>107</v>
      </c>
      <c r="E34" s="113">
        <v>48.791208791208788</v>
      </c>
      <c r="F34" s="114">
        <v>444</v>
      </c>
      <c r="G34" s="114">
        <v>494</v>
      </c>
      <c r="H34" s="114">
        <v>496</v>
      </c>
      <c r="I34" s="114">
        <v>494</v>
      </c>
      <c r="J34" s="140">
        <v>454</v>
      </c>
      <c r="K34" s="114">
        <v>-10</v>
      </c>
      <c r="L34" s="116">
        <v>-2.2026431718061672</v>
      </c>
    </row>
    <row r="35" spans="1:12" s="110" customFormat="1" ht="24" customHeight="1" x14ac:dyDescent="0.2">
      <c r="A35" s="604" t="s">
        <v>192</v>
      </c>
      <c r="B35" s="605"/>
      <c r="C35" s="605"/>
      <c r="D35" s="606"/>
      <c r="E35" s="113">
        <v>9.1719974772502031</v>
      </c>
      <c r="F35" s="114">
        <v>1018</v>
      </c>
      <c r="G35" s="114">
        <v>1078</v>
      </c>
      <c r="H35" s="114">
        <v>1062</v>
      </c>
      <c r="I35" s="114">
        <v>1106</v>
      </c>
      <c r="J35" s="114">
        <v>1002</v>
      </c>
      <c r="K35" s="318">
        <v>16</v>
      </c>
      <c r="L35" s="319">
        <v>1.5968063872255489</v>
      </c>
    </row>
    <row r="36" spans="1:12" s="110" customFormat="1" ht="15" customHeight="1" x14ac:dyDescent="0.2">
      <c r="A36" s="120"/>
      <c r="B36" s="119"/>
      <c r="C36" s="258" t="s">
        <v>106</v>
      </c>
      <c r="E36" s="113">
        <v>45.579567779960705</v>
      </c>
      <c r="F36" s="114">
        <v>464</v>
      </c>
      <c r="G36" s="114">
        <v>470</v>
      </c>
      <c r="H36" s="114">
        <v>472</v>
      </c>
      <c r="I36" s="114">
        <v>491</v>
      </c>
      <c r="J36" s="114">
        <v>451</v>
      </c>
      <c r="K36" s="318">
        <v>13</v>
      </c>
      <c r="L36" s="116">
        <v>2.8824833702882482</v>
      </c>
    </row>
    <row r="37" spans="1:12" s="110" customFormat="1" ht="15" customHeight="1" x14ac:dyDescent="0.2">
      <c r="A37" s="120"/>
      <c r="B37" s="119"/>
      <c r="C37" s="258" t="s">
        <v>107</v>
      </c>
      <c r="E37" s="113">
        <v>54.420432220039295</v>
      </c>
      <c r="F37" s="114">
        <v>554</v>
      </c>
      <c r="G37" s="114">
        <v>608</v>
      </c>
      <c r="H37" s="114">
        <v>590</v>
      </c>
      <c r="I37" s="114">
        <v>615</v>
      </c>
      <c r="J37" s="140">
        <v>551</v>
      </c>
      <c r="K37" s="114">
        <v>3</v>
      </c>
      <c r="L37" s="116">
        <v>0.54446460980036293</v>
      </c>
    </row>
    <row r="38" spans="1:12" s="110" customFormat="1" ht="15" customHeight="1" x14ac:dyDescent="0.2">
      <c r="A38" s="120"/>
      <c r="B38" s="119" t="s">
        <v>328</v>
      </c>
      <c r="C38" s="258"/>
      <c r="E38" s="113">
        <v>67.456527615100455</v>
      </c>
      <c r="F38" s="114">
        <v>7487</v>
      </c>
      <c r="G38" s="114">
        <v>7809</v>
      </c>
      <c r="H38" s="114">
        <v>7793</v>
      </c>
      <c r="I38" s="114">
        <v>7856</v>
      </c>
      <c r="J38" s="140">
        <v>7852</v>
      </c>
      <c r="K38" s="114">
        <v>-365</v>
      </c>
      <c r="L38" s="116">
        <v>-4.6484971981660728</v>
      </c>
    </row>
    <row r="39" spans="1:12" s="110" customFormat="1" ht="15" customHeight="1" x14ac:dyDescent="0.2">
      <c r="A39" s="120"/>
      <c r="B39" s="119"/>
      <c r="C39" s="258" t="s">
        <v>106</v>
      </c>
      <c r="E39" s="113">
        <v>43.221584079070389</v>
      </c>
      <c r="F39" s="115">
        <v>3236</v>
      </c>
      <c r="G39" s="114">
        <v>3325</v>
      </c>
      <c r="H39" s="114">
        <v>3336</v>
      </c>
      <c r="I39" s="114">
        <v>3336</v>
      </c>
      <c r="J39" s="140">
        <v>3340</v>
      </c>
      <c r="K39" s="114">
        <v>-104</v>
      </c>
      <c r="L39" s="116">
        <v>-3.1137724550898205</v>
      </c>
    </row>
    <row r="40" spans="1:12" s="110" customFormat="1" ht="15" customHeight="1" x14ac:dyDescent="0.2">
      <c r="A40" s="120"/>
      <c r="B40" s="119"/>
      <c r="C40" s="258" t="s">
        <v>107</v>
      </c>
      <c r="E40" s="113">
        <v>56.778415920929611</v>
      </c>
      <c r="F40" s="115">
        <v>4251</v>
      </c>
      <c r="G40" s="114">
        <v>4484</v>
      </c>
      <c r="H40" s="114">
        <v>4457</v>
      </c>
      <c r="I40" s="114">
        <v>4520</v>
      </c>
      <c r="J40" s="140">
        <v>4512</v>
      </c>
      <c r="K40" s="114">
        <v>-261</v>
      </c>
      <c r="L40" s="116">
        <v>-5.7845744680851068</v>
      </c>
    </row>
    <row r="41" spans="1:12" s="110" customFormat="1" ht="15" customHeight="1" x14ac:dyDescent="0.2">
      <c r="A41" s="120"/>
      <c r="B41" s="320" t="s">
        <v>516</v>
      </c>
      <c r="C41" s="258"/>
      <c r="E41" s="113">
        <v>8.8206144697720514</v>
      </c>
      <c r="F41" s="115">
        <v>979</v>
      </c>
      <c r="G41" s="114">
        <v>1024</v>
      </c>
      <c r="H41" s="114">
        <v>1000</v>
      </c>
      <c r="I41" s="114">
        <v>1028</v>
      </c>
      <c r="J41" s="140">
        <v>990</v>
      </c>
      <c r="K41" s="114">
        <v>-11</v>
      </c>
      <c r="L41" s="116">
        <v>-1.1111111111111112</v>
      </c>
    </row>
    <row r="42" spans="1:12" s="110" customFormat="1" ht="15" customHeight="1" x14ac:dyDescent="0.2">
      <c r="A42" s="120"/>
      <c r="B42" s="119"/>
      <c r="C42" s="268" t="s">
        <v>106</v>
      </c>
      <c r="D42" s="182"/>
      <c r="E42" s="113">
        <v>50.45965270684372</v>
      </c>
      <c r="F42" s="115">
        <v>494</v>
      </c>
      <c r="G42" s="114">
        <v>520</v>
      </c>
      <c r="H42" s="114">
        <v>519</v>
      </c>
      <c r="I42" s="114">
        <v>521</v>
      </c>
      <c r="J42" s="140">
        <v>503</v>
      </c>
      <c r="K42" s="114">
        <v>-9</v>
      </c>
      <c r="L42" s="116">
        <v>-1.7892644135188867</v>
      </c>
    </row>
    <row r="43" spans="1:12" s="110" customFormat="1" ht="15" customHeight="1" x14ac:dyDescent="0.2">
      <c r="A43" s="120"/>
      <c r="B43" s="119"/>
      <c r="C43" s="268" t="s">
        <v>107</v>
      </c>
      <c r="D43" s="182"/>
      <c r="E43" s="113">
        <v>49.54034729315628</v>
      </c>
      <c r="F43" s="115">
        <v>485</v>
      </c>
      <c r="G43" s="114">
        <v>504</v>
      </c>
      <c r="H43" s="114">
        <v>481</v>
      </c>
      <c r="I43" s="114">
        <v>507</v>
      </c>
      <c r="J43" s="140">
        <v>487</v>
      </c>
      <c r="K43" s="114">
        <v>-2</v>
      </c>
      <c r="L43" s="116">
        <v>-0.41067761806981518</v>
      </c>
    </row>
    <row r="44" spans="1:12" s="110" customFormat="1" ht="15" customHeight="1" x14ac:dyDescent="0.2">
      <c r="A44" s="120"/>
      <c r="B44" s="119" t="s">
        <v>205</v>
      </c>
      <c r="C44" s="268"/>
      <c r="D44" s="182"/>
      <c r="E44" s="113">
        <v>14.550860437877287</v>
      </c>
      <c r="F44" s="115">
        <v>1615</v>
      </c>
      <c r="G44" s="114">
        <v>1726</v>
      </c>
      <c r="H44" s="114">
        <v>1788</v>
      </c>
      <c r="I44" s="114">
        <v>1802</v>
      </c>
      <c r="J44" s="140">
        <v>1809</v>
      </c>
      <c r="K44" s="114">
        <v>-194</v>
      </c>
      <c r="L44" s="116">
        <v>-10.724156992813709</v>
      </c>
    </row>
    <row r="45" spans="1:12" s="110" customFormat="1" ht="15" customHeight="1" x14ac:dyDescent="0.2">
      <c r="A45" s="120"/>
      <c r="B45" s="119"/>
      <c r="C45" s="268" t="s">
        <v>106</v>
      </c>
      <c r="D45" s="182"/>
      <c r="E45" s="113">
        <v>42.600619195046441</v>
      </c>
      <c r="F45" s="115">
        <v>688</v>
      </c>
      <c r="G45" s="114">
        <v>729</v>
      </c>
      <c r="H45" s="114">
        <v>765</v>
      </c>
      <c r="I45" s="114">
        <v>778</v>
      </c>
      <c r="J45" s="140">
        <v>786</v>
      </c>
      <c r="K45" s="114">
        <v>-98</v>
      </c>
      <c r="L45" s="116">
        <v>-12.468193384223918</v>
      </c>
    </row>
    <row r="46" spans="1:12" s="110" customFormat="1" ht="15" customHeight="1" x14ac:dyDescent="0.2">
      <c r="A46" s="123"/>
      <c r="B46" s="124"/>
      <c r="C46" s="260" t="s">
        <v>107</v>
      </c>
      <c r="D46" s="261"/>
      <c r="E46" s="125">
        <v>57.399380804953559</v>
      </c>
      <c r="F46" s="143">
        <v>927</v>
      </c>
      <c r="G46" s="144">
        <v>997</v>
      </c>
      <c r="H46" s="144">
        <v>1023</v>
      </c>
      <c r="I46" s="144">
        <v>1024</v>
      </c>
      <c r="J46" s="145">
        <v>1023</v>
      </c>
      <c r="K46" s="144">
        <v>-96</v>
      </c>
      <c r="L46" s="146">
        <v>-9.3841642228739008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11099</v>
      </c>
      <c r="E11" s="114">
        <v>11637</v>
      </c>
      <c r="F11" s="114">
        <v>11643</v>
      </c>
      <c r="G11" s="114">
        <v>11792</v>
      </c>
      <c r="H11" s="140">
        <v>11653</v>
      </c>
      <c r="I11" s="115">
        <v>-554</v>
      </c>
      <c r="J11" s="116">
        <v>-4.7541405646614603</v>
      </c>
    </row>
    <row r="12" spans="1:15" s="110" customFormat="1" ht="24.95" customHeight="1" x14ac:dyDescent="0.2">
      <c r="A12" s="193" t="s">
        <v>132</v>
      </c>
      <c r="B12" s="194" t="s">
        <v>133</v>
      </c>
      <c r="C12" s="113">
        <v>2.6038381836201459</v>
      </c>
      <c r="D12" s="115">
        <v>289</v>
      </c>
      <c r="E12" s="114">
        <v>296</v>
      </c>
      <c r="F12" s="114">
        <v>304</v>
      </c>
      <c r="G12" s="114">
        <v>296</v>
      </c>
      <c r="H12" s="140">
        <v>291</v>
      </c>
      <c r="I12" s="115">
        <v>-2</v>
      </c>
      <c r="J12" s="116">
        <v>-0.6872852233676976</v>
      </c>
    </row>
    <row r="13" spans="1:15" s="110" customFormat="1" ht="24.95" customHeight="1" x14ac:dyDescent="0.2">
      <c r="A13" s="193" t="s">
        <v>134</v>
      </c>
      <c r="B13" s="199" t="s">
        <v>214</v>
      </c>
      <c r="C13" s="113">
        <v>0.65771691143346245</v>
      </c>
      <c r="D13" s="115">
        <v>73</v>
      </c>
      <c r="E13" s="114">
        <v>93</v>
      </c>
      <c r="F13" s="114">
        <v>82</v>
      </c>
      <c r="G13" s="114">
        <v>90</v>
      </c>
      <c r="H13" s="140">
        <v>87</v>
      </c>
      <c r="I13" s="115">
        <v>-14</v>
      </c>
      <c r="J13" s="116">
        <v>-16.091954022988507</v>
      </c>
    </row>
    <row r="14" spans="1:15" s="287" customFormat="1" ht="24.95" customHeight="1" x14ac:dyDescent="0.2">
      <c r="A14" s="193" t="s">
        <v>215</v>
      </c>
      <c r="B14" s="199" t="s">
        <v>137</v>
      </c>
      <c r="C14" s="113">
        <v>7.7934949094513017</v>
      </c>
      <c r="D14" s="115">
        <v>865</v>
      </c>
      <c r="E14" s="114">
        <v>914</v>
      </c>
      <c r="F14" s="114">
        <v>938</v>
      </c>
      <c r="G14" s="114">
        <v>935</v>
      </c>
      <c r="H14" s="140">
        <v>914</v>
      </c>
      <c r="I14" s="115">
        <v>-49</v>
      </c>
      <c r="J14" s="116">
        <v>-5.361050328227571</v>
      </c>
      <c r="K14" s="110"/>
      <c r="L14" s="110"/>
      <c r="M14" s="110"/>
      <c r="N14" s="110"/>
      <c r="O14" s="110"/>
    </row>
    <row r="15" spans="1:15" s="110" customFormat="1" ht="24.95" customHeight="1" x14ac:dyDescent="0.2">
      <c r="A15" s="193" t="s">
        <v>216</v>
      </c>
      <c r="B15" s="199" t="s">
        <v>217</v>
      </c>
      <c r="C15" s="113">
        <v>3.3696729435084243</v>
      </c>
      <c r="D15" s="115">
        <v>374</v>
      </c>
      <c r="E15" s="114">
        <v>409</v>
      </c>
      <c r="F15" s="114">
        <v>435</v>
      </c>
      <c r="G15" s="114">
        <v>432</v>
      </c>
      <c r="H15" s="140">
        <v>406</v>
      </c>
      <c r="I15" s="115">
        <v>-32</v>
      </c>
      <c r="J15" s="116">
        <v>-7.8817733990147785</v>
      </c>
    </row>
    <row r="16" spans="1:15" s="287" customFormat="1" ht="24.95" customHeight="1" x14ac:dyDescent="0.2">
      <c r="A16" s="193" t="s">
        <v>218</v>
      </c>
      <c r="B16" s="199" t="s">
        <v>141</v>
      </c>
      <c r="C16" s="113">
        <v>3.3246238399855841</v>
      </c>
      <c r="D16" s="115">
        <v>369</v>
      </c>
      <c r="E16" s="114">
        <v>379</v>
      </c>
      <c r="F16" s="114">
        <v>389</v>
      </c>
      <c r="G16" s="114">
        <v>383</v>
      </c>
      <c r="H16" s="140">
        <v>381</v>
      </c>
      <c r="I16" s="115">
        <v>-12</v>
      </c>
      <c r="J16" s="116">
        <v>-3.1496062992125986</v>
      </c>
      <c r="K16" s="110"/>
      <c r="L16" s="110"/>
      <c r="M16" s="110"/>
      <c r="N16" s="110"/>
      <c r="O16" s="110"/>
    </row>
    <row r="17" spans="1:15" s="110" customFormat="1" ht="24.95" customHeight="1" x14ac:dyDescent="0.2">
      <c r="A17" s="193" t="s">
        <v>142</v>
      </c>
      <c r="B17" s="199" t="s">
        <v>220</v>
      </c>
      <c r="C17" s="113">
        <v>1.0991981259572934</v>
      </c>
      <c r="D17" s="115">
        <v>122</v>
      </c>
      <c r="E17" s="114">
        <v>126</v>
      </c>
      <c r="F17" s="114">
        <v>114</v>
      </c>
      <c r="G17" s="114">
        <v>120</v>
      </c>
      <c r="H17" s="140">
        <v>127</v>
      </c>
      <c r="I17" s="115">
        <v>-5</v>
      </c>
      <c r="J17" s="116">
        <v>-3.9370078740157481</v>
      </c>
    </row>
    <row r="18" spans="1:15" s="287" customFormat="1" ht="24.95" customHeight="1" x14ac:dyDescent="0.2">
      <c r="A18" s="201" t="s">
        <v>144</v>
      </c>
      <c r="B18" s="202" t="s">
        <v>145</v>
      </c>
      <c r="C18" s="113">
        <v>6.8654833768807997</v>
      </c>
      <c r="D18" s="115">
        <v>762</v>
      </c>
      <c r="E18" s="114">
        <v>733</v>
      </c>
      <c r="F18" s="114">
        <v>770</v>
      </c>
      <c r="G18" s="114">
        <v>770</v>
      </c>
      <c r="H18" s="140">
        <v>751</v>
      </c>
      <c r="I18" s="115">
        <v>11</v>
      </c>
      <c r="J18" s="116">
        <v>1.4647137150466045</v>
      </c>
      <c r="K18" s="110"/>
      <c r="L18" s="110"/>
      <c r="M18" s="110"/>
      <c r="N18" s="110"/>
      <c r="O18" s="110"/>
    </row>
    <row r="19" spans="1:15" s="110" customFormat="1" ht="24.95" customHeight="1" x14ac:dyDescent="0.2">
      <c r="A19" s="193" t="s">
        <v>146</v>
      </c>
      <c r="B19" s="199" t="s">
        <v>147</v>
      </c>
      <c r="C19" s="113">
        <v>15.848274619335076</v>
      </c>
      <c r="D19" s="115">
        <v>1759</v>
      </c>
      <c r="E19" s="114">
        <v>1772</v>
      </c>
      <c r="F19" s="114">
        <v>1762</v>
      </c>
      <c r="G19" s="114">
        <v>1775</v>
      </c>
      <c r="H19" s="140">
        <v>1783</v>
      </c>
      <c r="I19" s="115">
        <v>-24</v>
      </c>
      <c r="J19" s="116">
        <v>-1.3460459899046551</v>
      </c>
    </row>
    <row r="20" spans="1:15" s="287" customFormat="1" ht="24.95" customHeight="1" x14ac:dyDescent="0.2">
      <c r="A20" s="193" t="s">
        <v>148</v>
      </c>
      <c r="B20" s="199" t="s">
        <v>149</v>
      </c>
      <c r="C20" s="113">
        <v>6.3609334174249934</v>
      </c>
      <c r="D20" s="115">
        <v>706</v>
      </c>
      <c r="E20" s="114">
        <v>733</v>
      </c>
      <c r="F20" s="114">
        <v>731</v>
      </c>
      <c r="G20" s="114">
        <v>755</v>
      </c>
      <c r="H20" s="140">
        <v>741</v>
      </c>
      <c r="I20" s="115">
        <v>-35</v>
      </c>
      <c r="J20" s="116">
        <v>-4.7233468286099862</v>
      </c>
      <c r="K20" s="110"/>
      <c r="L20" s="110"/>
      <c r="M20" s="110"/>
      <c r="N20" s="110"/>
      <c r="O20" s="110"/>
    </row>
    <row r="21" spans="1:15" s="110" customFormat="1" ht="24.95" customHeight="1" x14ac:dyDescent="0.2">
      <c r="A21" s="201" t="s">
        <v>150</v>
      </c>
      <c r="B21" s="202" t="s">
        <v>151</v>
      </c>
      <c r="C21" s="113">
        <v>12.145238309757636</v>
      </c>
      <c r="D21" s="115">
        <v>1348</v>
      </c>
      <c r="E21" s="114">
        <v>1560</v>
      </c>
      <c r="F21" s="114">
        <v>1578</v>
      </c>
      <c r="G21" s="114">
        <v>1586</v>
      </c>
      <c r="H21" s="140">
        <v>1528</v>
      </c>
      <c r="I21" s="115">
        <v>-180</v>
      </c>
      <c r="J21" s="116">
        <v>-11.780104712041885</v>
      </c>
    </row>
    <row r="22" spans="1:15" s="110" customFormat="1" ht="24.95" customHeight="1" x14ac:dyDescent="0.2">
      <c r="A22" s="201" t="s">
        <v>152</v>
      </c>
      <c r="B22" s="199" t="s">
        <v>153</v>
      </c>
      <c r="C22" s="113">
        <v>1.306424002162357</v>
      </c>
      <c r="D22" s="115">
        <v>145</v>
      </c>
      <c r="E22" s="114">
        <v>142</v>
      </c>
      <c r="F22" s="114">
        <v>133</v>
      </c>
      <c r="G22" s="114">
        <v>131</v>
      </c>
      <c r="H22" s="140">
        <v>129</v>
      </c>
      <c r="I22" s="115">
        <v>16</v>
      </c>
      <c r="J22" s="116">
        <v>12.403100775193799</v>
      </c>
    </row>
    <row r="23" spans="1:15" s="110" customFormat="1" ht="24.95" customHeight="1" x14ac:dyDescent="0.2">
      <c r="A23" s="193" t="s">
        <v>154</v>
      </c>
      <c r="B23" s="199" t="s">
        <v>155</v>
      </c>
      <c r="C23" s="113">
        <v>1.288404360753221</v>
      </c>
      <c r="D23" s="115">
        <v>143</v>
      </c>
      <c r="E23" s="114">
        <v>139</v>
      </c>
      <c r="F23" s="114">
        <v>134</v>
      </c>
      <c r="G23" s="114">
        <v>139</v>
      </c>
      <c r="H23" s="140">
        <v>134</v>
      </c>
      <c r="I23" s="115">
        <v>9</v>
      </c>
      <c r="J23" s="116">
        <v>6.7164179104477615</v>
      </c>
    </row>
    <row r="24" spans="1:15" s="110" customFormat="1" ht="24.95" customHeight="1" x14ac:dyDescent="0.2">
      <c r="A24" s="193" t="s">
        <v>156</v>
      </c>
      <c r="B24" s="199" t="s">
        <v>221</v>
      </c>
      <c r="C24" s="113">
        <v>9.162987656545635</v>
      </c>
      <c r="D24" s="115">
        <v>1017</v>
      </c>
      <c r="E24" s="114">
        <v>1036</v>
      </c>
      <c r="F24" s="114">
        <v>1056</v>
      </c>
      <c r="G24" s="114">
        <v>1054</v>
      </c>
      <c r="H24" s="140">
        <v>1037</v>
      </c>
      <c r="I24" s="115">
        <v>-20</v>
      </c>
      <c r="J24" s="116">
        <v>-1.9286403085824493</v>
      </c>
    </row>
    <row r="25" spans="1:15" s="110" customFormat="1" ht="24.95" customHeight="1" x14ac:dyDescent="0.2">
      <c r="A25" s="193" t="s">
        <v>222</v>
      </c>
      <c r="B25" s="204" t="s">
        <v>159</v>
      </c>
      <c r="C25" s="113">
        <v>9.0008108838634104</v>
      </c>
      <c r="D25" s="115">
        <v>999</v>
      </c>
      <c r="E25" s="114">
        <v>1070</v>
      </c>
      <c r="F25" s="114">
        <v>1039</v>
      </c>
      <c r="G25" s="114">
        <v>1016</v>
      </c>
      <c r="H25" s="140">
        <v>1124</v>
      </c>
      <c r="I25" s="115">
        <v>-125</v>
      </c>
      <c r="J25" s="116">
        <v>-11.12099644128114</v>
      </c>
    </row>
    <row r="26" spans="1:15" s="110" customFormat="1" ht="24.95" customHeight="1" x14ac:dyDescent="0.2">
      <c r="A26" s="201">
        <v>782.78300000000002</v>
      </c>
      <c r="B26" s="203" t="s">
        <v>160</v>
      </c>
      <c r="C26" s="113">
        <v>9.0098207045679793E-2</v>
      </c>
      <c r="D26" s="115">
        <v>10</v>
      </c>
      <c r="E26" s="114">
        <v>14</v>
      </c>
      <c r="F26" s="114">
        <v>10</v>
      </c>
      <c r="G26" s="114">
        <v>11</v>
      </c>
      <c r="H26" s="140">
        <v>10</v>
      </c>
      <c r="I26" s="115">
        <v>0</v>
      </c>
      <c r="J26" s="116">
        <v>0</v>
      </c>
    </row>
    <row r="27" spans="1:15" s="110" customFormat="1" ht="24.95" customHeight="1" x14ac:dyDescent="0.2">
      <c r="A27" s="193" t="s">
        <v>161</v>
      </c>
      <c r="B27" s="199" t="s">
        <v>162</v>
      </c>
      <c r="C27" s="113">
        <v>1.7118659338679161</v>
      </c>
      <c r="D27" s="115">
        <v>190</v>
      </c>
      <c r="E27" s="114">
        <v>200</v>
      </c>
      <c r="F27" s="114">
        <v>205</v>
      </c>
      <c r="G27" s="114">
        <v>237</v>
      </c>
      <c r="H27" s="140">
        <v>231</v>
      </c>
      <c r="I27" s="115">
        <v>-41</v>
      </c>
      <c r="J27" s="116">
        <v>-17.748917748917748</v>
      </c>
    </row>
    <row r="28" spans="1:15" s="110" customFormat="1" ht="24.95" customHeight="1" x14ac:dyDescent="0.2">
      <c r="A28" s="193" t="s">
        <v>163</v>
      </c>
      <c r="B28" s="199" t="s">
        <v>164</v>
      </c>
      <c r="C28" s="113">
        <v>2.0272096585277954</v>
      </c>
      <c r="D28" s="115">
        <v>225</v>
      </c>
      <c r="E28" s="114">
        <v>260</v>
      </c>
      <c r="F28" s="114">
        <v>207</v>
      </c>
      <c r="G28" s="114">
        <v>253</v>
      </c>
      <c r="H28" s="140">
        <v>221</v>
      </c>
      <c r="I28" s="115">
        <v>4</v>
      </c>
      <c r="J28" s="116">
        <v>1.8099547511312217</v>
      </c>
    </row>
    <row r="29" spans="1:15" s="110" customFormat="1" ht="24.95" customHeight="1" x14ac:dyDescent="0.2">
      <c r="A29" s="193">
        <v>86</v>
      </c>
      <c r="B29" s="199" t="s">
        <v>165</v>
      </c>
      <c r="C29" s="113">
        <v>6.8204342733579599</v>
      </c>
      <c r="D29" s="115">
        <v>757</v>
      </c>
      <c r="E29" s="114">
        <v>765</v>
      </c>
      <c r="F29" s="114">
        <v>765</v>
      </c>
      <c r="G29" s="114">
        <v>782</v>
      </c>
      <c r="H29" s="140">
        <v>796</v>
      </c>
      <c r="I29" s="115">
        <v>-39</v>
      </c>
      <c r="J29" s="116">
        <v>-4.8994974874371859</v>
      </c>
    </row>
    <row r="30" spans="1:15" s="110" customFormat="1" ht="24.95" customHeight="1" x14ac:dyDescent="0.2">
      <c r="A30" s="193">
        <v>87.88</v>
      </c>
      <c r="B30" s="204" t="s">
        <v>166</v>
      </c>
      <c r="C30" s="113">
        <v>4.7842147941255968</v>
      </c>
      <c r="D30" s="115">
        <v>531</v>
      </c>
      <c r="E30" s="114">
        <v>547</v>
      </c>
      <c r="F30" s="114">
        <v>522</v>
      </c>
      <c r="G30" s="114">
        <v>516</v>
      </c>
      <c r="H30" s="140">
        <v>508</v>
      </c>
      <c r="I30" s="115">
        <v>23</v>
      </c>
      <c r="J30" s="116">
        <v>4.5275590551181102</v>
      </c>
    </row>
    <row r="31" spans="1:15" s="110" customFormat="1" ht="24.95" customHeight="1" x14ac:dyDescent="0.2">
      <c r="A31" s="193" t="s">
        <v>167</v>
      </c>
      <c r="B31" s="199" t="s">
        <v>168</v>
      </c>
      <c r="C31" s="113">
        <v>11.532570501847013</v>
      </c>
      <c r="D31" s="115">
        <v>1280</v>
      </c>
      <c r="E31" s="114">
        <v>1363</v>
      </c>
      <c r="F31" s="114">
        <v>1407</v>
      </c>
      <c r="G31" s="114">
        <v>1446</v>
      </c>
      <c r="H31" s="140">
        <v>1368</v>
      </c>
      <c r="I31" s="115">
        <v>-88</v>
      </c>
      <c r="J31" s="116">
        <v>-6.4327485380116958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2.6038381836201459</v>
      </c>
      <c r="D34" s="115">
        <v>289</v>
      </c>
      <c r="E34" s="114">
        <v>296</v>
      </c>
      <c r="F34" s="114">
        <v>304</v>
      </c>
      <c r="G34" s="114">
        <v>296</v>
      </c>
      <c r="H34" s="140">
        <v>291</v>
      </c>
      <c r="I34" s="115">
        <v>-2</v>
      </c>
      <c r="J34" s="116">
        <v>-0.6872852233676976</v>
      </c>
    </row>
    <row r="35" spans="1:10" s="110" customFormat="1" ht="24.95" customHeight="1" x14ac:dyDescent="0.2">
      <c r="A35" s="292" t="s">
        <v>171</v>
      </c>
      <c r="B35" s="293" t="s">
        <v>172</v>
      </c>
      <c r="C35" s="113">
        <v>15.316695197765565</v>
      </c>
      <c r="D35" s="115">
        <v>1700</v>
      </c>
      <c r="E35" s="114">
        <v>1740</v>
      </c>
      <c r="F35" s="114">
        <v>1790</v>
      </c>
      <c r="G35" s="114">
        <v>1795</v>
      </c>
      <c r="H35" s="140">
        <v>1752</v>
      </c>
      <c r="I35" s="115">
        <v>-52</v>
      </c>
      <c r="J35" s="116">
        <v>-2.9680365296803655</v>
      </c>
    </row>
    <row r="36" spans="1:10" s="110" customFormat="1" ht="24.95" customHeight="1" x14ac:dyDescent="0.2">
      <c r="A36" s="294" t="s">
        <v>173</v>
      </c>
      <c r="B36" s="295" t="s">
        <v>174</v>
      </c>
      <c r="C36" s="125">
        <v>82.07946661861429</v>
      </c>
      <c r="D36" s="143">
        <v>9110</v>
      </c>
      <c r="E36" s="144">
        <v>9601</v>
      </c>
      <c r="F36" s="144">
        <v>9549</v>
      </c>
      <c r="G36" s="144">
        <v>9701</v>
      </c>
      <c r="H36" s="145">
        <v>9610</v>
      </c>
      <c r="I36" s="143">
        <v>-500</v>
      </c>
      <c r="J36" s="146">
        <v>-5.2029136316337148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11099</v>
      </c>
      <c r="F11" s="264">
        <v>11637</v>
      </c>
      <c r="G11" s="264">
        <v>11643</v>
      </c>
      <c r="H11" s="264">
        <v>11792</v>
      </c>
      <c r="I11" s="265">
        <v>11653</v>
      </c>
      <c r="J11" s="263">
        <v>-554</v>
      </c>
      <c r="K11" s="266">
        <v>-4.7541405646614603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40.481124425623932</v>
      </c>
      <c r="E13" s="115">
        <v>4493</v>
      </c>
      <c r="F13" s="114">
        <v>4707</v>
      </c>
      <c r="G13" s="114">
        <v>4790</v>
      </c>
      <c r="H13" s="114">
        <v>4848</v>
      </c>
      <c r="I13" s="140">
        <v>4781</v>
      </c>
      <c r="J13" s="115">
        <v>-288</v>
      </c>
      <c r="K13" s="116">
        <v>-6.0238443840200793</v>
      </c>
    </row>
    <row r="14" spans="1:15" ht="15.95" customHeight="1" x14ac:dyDescent="0.2">
      <c r="A14" s="306" t="s">
        <v>230</v>
      </c>
      <c r="B14" s="307"/>
      <c r="C14" s="308"/>
      <c r="D14" s="113">
        <v>46.418596269934227</v>
      </c>
      <c r="E14" s="115">
        <v>5152</v>
      </c>
      <c r="F14" s="114">
        <v>5437</v>
      </c>
      <c r="G14" s="114">
        <v>5440</v>
      </c>
      <c r="H14" s="114">
        <v>5465</v>
      </c>
      <c r="I14" s="140">
        <v>5445</v>
      </c>
      <c r="J14" s="115">
        <v>-293</v>
      </c>
      <c r="K14" s="116">
        <v>-5.3810835629017451</v>
      </c>
    </row>
    <row r="15" spans="1:15" ht="15.95" customHeight="1" x14ac:dyDescent="0.2">
      <c r="A15" s="306" t="s">
        <v>231</v>
      </c>
      <c r="B15" s="307"/>
      <c r="C15" s="308"/>
      <c r="D15" s="113">
        <v>5.8113343544463465</v>
      </c>
      <c r="E15" s="115">
        <v>645</v>
      </c>
      <c r="F15" s="114">
        <v>624</v>
      </c>
      <c r="G15" s="114">
        <v>621</v>
      </c>
      <c r="H15" s="114">
        <v>627</v>
      </c>
      <c r="I15" s="140">
        <v>626</v>
      </c>
      <c r="J15" s="115">
        <v>19</v>
      </c>
      <c r="K15" s="116">
        <v>3.0351437699680512</v>
      </c>
    </row>
    <row r="16" spans="1:15" ht="15.95" customHeight="1" x14ac:dyDescent="0.2">
      <c r="A16" s="306" t="s">
        <v>232</v>
      </c>
      <c r="B16" s="307"/>
      <c r="C16" s="308"/>
      <c r="D16" s="113">
        <v>4.3607532210109019</v>
      </c>
      <c r="E16" s="115">
        <v>484</v>
      </c>
      <c r="F16" s="114">
        <v>520</v>
      </c>
      <c r="G16" s="114">
        <v>447</v>
      </c>
      <c r="H16" s="114">
        <v>491</v>
      </c>
      <c r="I16" s="140">
        <v>461</v>
      </c>
      <c r="J16" s="115">
        <v>23</v>
      </c>
      <c r="K16" s="116">
        <v>4.9891540130151846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2.0452292999369313</v>
      </c>
      <c r="E18" s="115">
        <v>227</v>
      </c>
      <c r="F18" s="114">
        <v>225</v>
      </c>
      <c r="G18" s="114">
        <v>234</v>
      </c>
      <c r="H18" s="114">
        <v>233</v>
      </c>
      <c r="I18" s="140">
        <v>230</v>
      </c>
      <c r="J18" s="115">
        <v>-3</v>
      </c>
      <c r="K18" s="116">
        <v>-1.3043478260869565</v>
      </c>
    </row>
    <row r="19" spans="1:11" ht="14.1" customHeight="1" x14ac:dyDescent="0.2">
      <c r="A19" s="306" t="s">
        <v>235</v>
      </c>
      <c r="B19" s="307" t="s">
        <v>236</v>
      </c>
      <c r="C19" s="308"/>
      <c r="D19" s="113">
        <v>1.0451392017298855</v>
      </c>
      <c r="E19" s="115">
        <v>116</v>
      </c>
      <c r="F19" s="114">
        <v>114</v>
      </c>
      <c r="G19" s="114">
        <v>120</v>
      </c>
      <c r="H19" s="114">
        <v>117</v>
      </c>
      <c r="I19" s="140">
        <v>118</v>
      </c>
      <c r="J19" s="115">
        <v>-2</v>
      </c>
      <c r="K19" s="116">
        <v>-1.6949152542372881</v>
      </c>
    </row>
    <row r="20" spans="1:11" ht="14.1" customHeight="1" x14ac:dyDescent="0.2">
      <c r="A20" s="306">
        <v>12</v>
      </c>
      <c r="B20" s="307" t="s">
        <v>237</v>
      </c>
      <c r="C20" s="308"/>
      <c r="D20" s="113">
        <v>1.3965222092080367</v>
      </c>
      <c r="E20" s="115">
        <v>155</v>
      </c>
      <c r="F20" s="114">
        <v>168</v>
      </c>
      <c r="G20" s="114">
        <v>175</v>
      </c>
      <c r="H20" s="114">
        <v>194</v>
      </c>
      <c r="I20" s="140">
        <v>176</v>
      </c>
      <c r="J20" s="115">
        <v>-21</v>
      </c>
      <c r="K20" s="116">
        <v>-11.931818181818182</v>
      </c>
    </row>
    <row r="21" spans="1:11" ht="14.1" customHeight="1" x14ac:dyDescent="0.2">
      <c r="A21" s="306">
        <v>21</v>
      </c>
      <c r="B21" s="307" t="s">
        <v>238</v>
      </c>
      <c r="C21" s="308"/>
      <c r="D21" s="113">
        <v>0.1711865933867916</v>
      </c>
      <c r="E21" s="115">
        <v>19</v>
      </c>
      <c r="F21" s="114">
        <v>23</v>
      </c>
      <c r="G21" s="114">
        <v>25</v>
      </c>
      <c r="H21" s="114">
        <v>23</v>
      </c>
      <c r="I21" s="140">
        <v>18</v>
      </c>
      <c r="J21" s="115">
        <v>1</v>
      </c>
      <c r="K21" s="116">
        <v>5.5555555555555554</v>
      </c>
    </row>
    <row r="22" spans="1:11" ht="14.1" customHeight="1" x14ac:dyDescent="0.2">
      <c r="A22" s="306">
        <v>22</v>
      </c>
      <c r="B22" s="307" t="s">
        <v>239</v>
      </c>
      <c r="C22" s="308"/>
      <c r="D22" s="113">
        <v>0.63969727002432653</v>
      </c>
      <c r="E22" s="115">
        <v>71</v>
      </c>
      <c r="F22" s="114">
        <v>67</v>
      </c>
      <c r="G22" s="114">
        <v>72</v>
      </c>
      <c r="H22" s="114">
        <v>80</v>
      </c>
      <c r="I22" s="140">
        <v>75</v>
      </c>
      <c r="J22" s="115">
        <v>-4</v>
      </c>
      <c r="K22" s="116">
        <v>-5.333333333333333</v>
      </c>
    </row>
    <row r="23" spans="1:11" ht="14.1" customHeight="1" x14ac:dyDescent="0.2">
      <c r="A23" s="306">
        <v>23</v>
      </c>
      <c r="B23" s="307" t="s">
        <v>240</v>
      </c>
      <c r="C23" s="308"/>
      <c r="D23" s="113">
        <v>0.27029462113703939</v>
      </c>
      <c r="E23" s="115">
        <v>30</v>
      </c>
      <c r="F23" s="114">
        <v>30</v>
      </c>
      <c r="G23" s="114">
        <v>31</v>
      </c>
      <c r="H23" s="114">
        <v>31</v>
      </c>
      <c r="I23" s="140">
        <v>30</v>
      </c>
      <c r="J23" s="115">
        <v>0</v>
      </c>
      <c r="K23" s="116">
        <v>0</v>
      </c>
    </row>
    <row r="24" spans="1:11" ht="14.1" customHeight="1" x14ac:dyDescent="0.2">
      <c r="A24" s="306">
        <v>24</v>
      </c>
      <c r="B24" s="307" t="s">
        <v>241</v>
      </c>
      <c r="C24" s="308"/>
      <c r="D24" s="113">
        <v>0.92801153257050184</v>
      </c>
      <c r="E24" s="115">
        <v>103</v>
      </c>
      <c r="F24" s="114">
        <v>112</v>
      </c>
      <c r="G24" s="114">
        <v>117</v>
      </c>
      <c r="H24" s="114">
        <v>115</v>
      </c>
      <c r="I24" s="140">
        <v>111</v>
      </c>
      <c r="J24" s="115">
        <v>-8</v>
      </c>
      <c r="K24" s="116">
        <v>-7.2072072072072073</v>
      </c>
    </row>
    <row r="25" spans="1:11" ht="14.1" customHeight="1" x14ac:dyDescent="0.2">
      <c r="A25" s="306">
        <v>25</v>
      </c>
      <c r="B25" s="307" t="s">
        <v>242</v>
      </c>
      <c r="C25" s="308"/>
      <c r="D25" s="113">
        <v>1.1983061537075412</v>
      </c>
      <c r="E25" s="115">
        <v>133</v>
      </c>
      <c r="F25" s="114">
        <v>136</v>
      </c>
      <c r="G25" s="114">
        <v>129</v>
      </c>
      <c r="H25" s="114">
        <v>128</v>
      </c>
      <c r="I25" s="140">
        <v>133</v>
      </c>
      <c r="J25" s="115">
        <v>0</v>
      </c>
      <c r="K25" s="116">
        <v>0</v>
      </c>
    </row>
    <row r="26" spans="1:11" ht="14.1" customHeight="1" x14ac:dyDescent="0.2">
      <c r="A26" s="306">
        <v>26</v>
      </c>
      <c r="B26" s="307" t="s">
        <v>243</v>
      </c>
      <c r="C26" s="308"/>
      <c r="D26" s="113">
        <v>0.9009820704567979</v>
      </c>
      <c r="E26" s="115">
        <v>100</v>
      </c>
      <c r="F26" s="114">
        <v>105</v>
      </c>
      <c r="G26" s="114">
        <v>109</v>
      </c>
      <c r="H26" s="114">
        <v>105</v>
      </c>
      <c r="I26" s="140">
        <v>108</v>
      </c>
      <c r="J26" s="115">
        <v>-8</v>
      </c>
      <c r="K26" s="116">
        <v>-7.4074074074074074</v>
      </c>
    </row>
    <row r="27" spans="1:11" ht="14.1" customHeight="1" x14ac:dyDescent="0.2">
      <c r="A27" s="306">
        <v>27</v>
      </c>
      <c r="B27" s="307" t="s">
        <v>244</v>
      </c>
      <c r="C27" s="308"/>
      <c r="D27" s="113">
        <v>0.46851067663753493</v>
      </c>
      <c r="E27" s="115">
        <v>52</v>
      </c>
      <c r="F27" s="114">
        <v>56</v>
      </c>
      <c r="G27" s="114">
        <v>55</v>
      </c>
      <c r="H27" s="114">
        <v>55</v>
      </c>
      <c r="I27" s="140">
        <v>55</v>
      </c>
      <c r="J27" s="115">
        <v>-3</v>
      </c>
      <c r="K27" s="116">
        <v>-5.4545454545454541</v>
      </c>
    </row>
    <row r="28" spans="1:11" ht="14.1" customHeight="1" x14ac:dyDescent="0.2">
      <c r="A28" s="306">
        <v>28</v>
      </c>
      <c r="B28" s="307" t="s">
        <v>245</v>
      </c>
      <c r="C28" s="308"/>
      <c r="D28" s="113">
        <v>0.38742229029642311</v>
      </c>
      <c r="E28" s="115">
        <v>43</v>
      </c>
      <c r="F28" s="114">
        <v>44</v>
      </c>
      <c r="G28" s="114">
        <v>44</v>
      </c>
      <c r="H28" s="114">
        <v>51</v>
      </c>
      <c r="I28" s="140">
        <v>43</v>
      </c>
      <c r="J28" s="115">
        <v>0</v>
      </c>
      <c r="K28" s="116">
        <v>0</v>
      </c>
    </row>
    <row r="29" spans="1:11" ht="14.1" customHeight="1" x14ac:dyDescent="0.2">
      <c r="A29" s="306">
        <v>29</v>
      </c>
      <c r="B29" s="307" t="s">
        <v>246</v>
      </c>
      <c r="C29" s="308"/>
      <c r="D29" s="113">
        <v>3.7570952338048471</v>
      </c>
      <c r="E29" s="115">
        <v>417</v>
      </c>
      <c r="F29" s="114">
        <v>457</v>
      </c>
      <c r="G29" s="114">
        <v>449</v>
      </c>
      <c r="H29" s="114">
        <v>466</v>
      </c>
      <c r="I29" s="140">
        <v>462</v>
      </c>
      <c r="J29" s="115">
        <v>-45</v>
      </c>
      <c r="K29" s="116">
        <v>-9.7402597402597397</v>
      </c>
    </row>
    <row r="30" spans="1:11" ht="14.1" customHeight="1" x14ac:dyDescent="0.2">
      <c r="A30" s="306" t="s">
        <v>247</v>
      </c>
      <c r="B30" s="307" t="s">
        <v>248</v>
      </c>
      <c r="C30" s="308"/>
      <c r="D30" s="113" t="s">
        <v>513</v>
      </c>
      <c r="E30" s="115" t="s">
        <v>513</v>
      </c>
      <c r="F30" s="114" t="s">
        <v>513</v>
      </c>
      <c r="G30" s="114">
        <v>74</v>
      </c>
      <c r="H30" s="114">
        <v>73</v>
      </c>
      <c r="I30" s="140">
        <v>65</v>
      </c>
      <c r="J30" s="115" t="s">
        <v>513</v>
      </c>
      <c r="K30" s="116" t="s">
        <v>513</v>
      </c>
    </row>
    <row r="31" spans="1:11" ht="14.1" customHeight="1" x14ac:dyDescent="0.2">
      <c r="A31" s="306" t="s">
        <v>249</v>
      </c>
      <c r="B31" s="307" t="s">
        <v>250</v>
      </c>
      <c r="C31" s="308"/>
      <c r="D31" s="113">
        <v>3.0723488602576809</v>
      </c>
      <c r="E31" s="115">
        <v>341</v>
      </c>
      <c r="F31" s="114">
        <v>376</v>
      </c>
      <c r="G31" s="114">
        <v>371</v>
      </c>
      <c r="H31" s="114">
        <v>390</v>
      </c>
      <c r="I31" s="140">
        <v>393</v>
      </c>
      <c r="J31" s="115">
        <v>-52</v>
      </c>
      <c r="K31" s="116">
        <v>-13.231552162849873</v>
      </c>
    </row>
    <row r="32" spans="1:11" ht="14.1" customHeight="1" x14ac:dyDescent="0.2">
      <c r="A32" s="306">
        <v>31</v>
      </c>
      <c r="B32" s="307" t="s">
        <v>251</v>
      </c>
      <c r="C32" s="308"/>
      <c r="D32" s="113">
        <v>0.25227497972790341</v>
      </c>
      <c r="E32" s="115">
        <v>28</v>
      </c>
      <c r="F32" s="114">
        <v>23</v>
      </c>
      <c r="G32" s="114">
        <v>25</v>
      </c>
      <c r="H32" s="114">
        <v>23</v>
      </c>
      <c r="I32" s="140">
        <v>17</v>
      </c>
      <c r="J32" s="115">
        <v>11</v>
      </c>
      <c r="K32" s="116">
        <v>64.705882352941174</v>
      </c>
    </row>
    <row r="33" spans="1:11" ht="14.1" customHeight="1" x14ac:dyDescent="0.2">
      <c r="A33" s="306">
        <v>32</v>
      </c>
      <c r="B33" s="307" t="s">
        <v>252</v>
      </c>
      <c r="C33" s="308"/>
      <c r="D33" s="113">
        <v>1.2343454365258131</v>
      </c>
      <c r="E33" s="115">
        <v>137</v>
      </c>
      <c r="F33" s="114">
        <v>117</v>
      </c>
      <c r="G33" s="114">
        <v>131</v>
      </c>
      <c r="H33" s="114">
        <v>133</v>
      </c>
      <c r="I33" s="140">
        <v>132</v>
      </c>
      <c r="J33" s="115">
        <v>5</v>
      </c>
      <c r="K33" s="116">
        <v>3.7878787878787881</v>
      </c>
    </row>
    <row r="34" spans="1:11" ht="14.1" customHeight="1" x14ac:dyDescent="0.2">
      <c r="A34" s="306">
        <v>33</v>
      </c>
      <c r="B34" s="307" t="s">
        <v>253</v>
      </c>
      <c r="C34" s="308"/>
      <c r="D34" s="113">
        <v>0.59464816650148666</v>
      </c>
      <c r="E34" s="115">
        <v>66</v>
      </c>
      <c r="F34" s="114">
        <v>68</v>
      </c>
      <c r="G34" s="114">
        <v>73</v>
      </c>
      <c r="H34" s="114">
        <v>70</v>
      </c>
      <c r="I34" s="140">
        <v>70</v>
      </c>
      <c r="J34" s="115">
        <v>-4</v>
      </c>
      <c r="K34" s="116">
        <v>-5.7142857142857144</v>
      </c>
    </row>
    <row r="35" spans="1:11" ht="14.1" customHeight="1" x14ac:dyDescent="0.2">
      <c r="A35" s="306">
        <v>34</v>
      </c>
      <c r="B35" s="307" t="s">
        <v>254</v>
      </c>
      <c r="C35" s="308"/>
      <c r="D35" s="113">
        <v>7.748445805928462</v>
      </c>
      <c r="E35" s="115">
        <v>860</v>
      </c>
      <c r="F35" s="114">
        <v>895</v>
      </c>
      <c r="G35" s="114">
        <v>890</v>
      </c>
      <c r="H35" s="114">
        <v>876</v>
      </c>
      <c r="I35" s="140">
        <v>894</v>
      </c>
      <c r="J35" s="115">
        <v>-34</v>
      </c>
      <c r="K35" s="116">
        <v>-3.8031319910514543</v>
      </c>
    </row>
    <row r="36" spans="1:11" ht="14.1" customHeight="1" x14ac:dyDescent="0.2">
      <c r="A36" s="306">
        <v>41</v>
      </c>
      <c r="B36" s="307" t="s">
        <v>255</v>
      </c>
      <c r="C36" s="308"/>
      <c r="D36" s="113">
        <v>0.24326515902333543</v>
      </c>
      <c r="E36" s="115">
        <v>27</v>
      </c>
      <c r="F36" s="114">
        <v>29</v>
      </c>
      <c r="G36" s="114">
        <v>29</v>
      </c>
      <c r="H36" s="114">
        <v>30</v>
      </c>
      <c r="I36" s="140">
        <v>38</v>
      </c>
      <c r="J36" s="115">
        <v>-11</v>
      </c>
      <c r="K36" s="116">
        <v>-28.94736842105263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0.36940264888728713</v>
      </c>
      <c r="E38" s="115">
        <v>41</v>
      </c>
      <c r="F38" s="114">
        <v>42</v>
      </c>
      <c r="G38" s="114">
        <v>45</v>
      </c>
      <c r="H38" s="114">
        <v>46</v>
      </c>
      <c r="I38" s="140">
        <v>51</v>
      </c>
      <c r="J38" s="115">
        <v>-10</v>
      </c>
      <c r="K38" s="116">
        <v>-19.607843137254903</v>
      </c>
    </row>
    <row r="39" spans="1:11" ht="14.1" customHeight="1" x14ac:dyDescent="0.2">
      <c r="A39" s="306">
        <v>51</v>
      </c>
      <c r="B39" s="307" t="s">
        <v>258</v>
      </c>
      <c r="C39" s="308"/>
      <c r="D39" s="113">
        <v>7.1357779980178391</v>
      </c>
      <c r="E39" s="115">
        <v>792</v>
      </c>
      <c r="F39" s="114">
        <v>811</v>
      </c>
      <c r="G39" s="114">
        <v>816</v>
      </c>
      <c r="H39" s="114">
        <v>850</v>
      </c>
      <c r="I39" s="140">
        <v>850</v>
      </c>
      <c r="J39" s="115">
        <v>-58</v>
      </c>
      <c r="K39" s="116">
        <v>-6.8235294117647056</v>
      </c>
    </row>
    <row r="40" spans="1:11" ht="14.1" customHeight="1" x14ac:dyDescent="0.2">
      <c r="A40" s="306" t="s">
        <v>259</v>
      </c>
      <c r="B40" s="307" t="s">
        <v>260</v>
      </c>
      <c r="C40" s="308"/>
      <c r="D40" s="113">
        <v>6.8744931975853678</v>
      </c>
      <c r="E40" s="115">
        <v>763</v>
      </c>
      <c r="F40" s="114">
        <v>785</v>
      </c>
      <c r="G40" s="114">
        <v>790</v>
      </c>
      <c r="H40" s="114">
        <v>828</v>
      </c>
      <c r="I40" s="140">
        <v>831</v>
      </c>
      <c r="J40" s="115">
        <v>-68</v>
      </c>
      <c r="K40" s="116">
        <v>-8.1829121540312872</v>
      </c>
    </row>
    <row r="41" spans="1:11" ht="14.1" customHeight="1" x14ac:dyDescent="0.2">
      <c r="A41" s="306"/>
      <c r="B41" s="307" t="s">
        <v>261</v>
      </c>
      <c r="C41" s="308"/>
      <c r="D41" s="113">
        <v>1.9731507343003873</v>
      </c>
      <c r="E41" s="115">
        <v>219</v>
      </c>
      <c r="F41" s="114">
        <v>224</v>
      </c>
      <c r="G41" s="114">
        <v>227</v>
      </c>
      <c r="H41" s="114">
        <v>231</v>
      </c>
      <c r="I41" s="140">
        <v>233</v>
      </c>
      <c r="J41" s="115">
        <v>-14</v>
      </c>
      <c r="K41" s="116">
        <v>-6.0085836909871242</v>
      </c>
    </row>
    <row r="42" spans="1:11" ht="14.1" customHeight="1" x14ac:dyDescent="0.2">
      <c r="A42" s="306">
        <v>52</v>
      </c>
      <c r="B42" s="307" t="s">
        <v>262</v>
      </c>
      <c r="C42" s="308"/>
      <c r="D42" s="113">
        <v>5.5860888368321469</v>
      </c>
      <c r="E42" s="115">
        <v>620</v>
      </c>
      <c r="F42" s="114">
        <v>627</v>
      </c>
      <c r="G42" s="114">
        <v>620</v>
      </c>
      <c r="H42" s="114">
        <v>638</v>
      </c>
      <c r="I42" s="140">
        <v>634</v>
      </c>
      <c r="J42" s="115">
        <v>-14</v>
      </c>
      <c r="K42" s="116">
        <v>-2.2082018927444795</v>
      </c>
    </row>
    <row r="43" spans="1:11" ht="14.1" customHeight="1" x14ac:dyDescent="0.2">
      <c r="A43" s="306" t="s">
        <v>263</v>
      </c>
      <c r="B43" s="307" t="s">
        <v>264</v>
      </c>
      <c r="C43" s="308"/>
      <c r="D43" s="113">
        <v>5.3698531399225153</v>
      </c>
      <c r="E43" s="115">
        <v>596</v>
      </c>
      <c r="F43" s="114">
        <v>604</v>
      </c>
      <c r="G43" s="114">
        <v>595</v>
      </c>
      <c r="H43" s="114">
        <v>615</v>
      </c>
      <c r="I43" s="140">
        <v>610</v>
      </c>
      <c r="J43" s="115">
        <v>-14</v>
      </c>
      <c r="K43" s="116">
        <v>-2.2950819672131146</v>
      </c>
    </row>
    <row r="44" spans="1:11" ht="14.1" customHeight="1" x14ac:dyDescent="0.2">
      <c r="A44" s="306">
        <v>53</v>
      </c>
      <c r="B44" s="307" t="s">
        <v>265</v>
      </c>
      <c r="C44" s="308"/>
      <c r="D44" s="113">
        <v>1.4325614920263088</v>
      </c>
      <c r="E44" s="115">
        <v>159</v>
      </c>
      <c r="F44" s="114">
        <v>153</v>
      </c>
      <c r="G44" s="114">
        <v>166</v>
      </c>
      <c r="H44" s="114">
        <v>164</v>
      </c>
      <c r="I44" s="140">
        <v>163</v>
      </c>
      <c r="J44" s="115">
        <v>-4</v>
      </c>
      <c r="K44" s="116">
        <v>-2.4539877300613497</v>
      </c>
    </row>
    <row r="45" spans="1:11" ht="14.1" customHeight="1" x14ac:dyDescent="0.2">
      <c r="A45" s="306" t="s">
        <v>266</v>
      </c>
      <c r="B45" s="307" t="s">
        <v>267</v>
      </c>
      <c r="C45" s="308"/>
      <c r="D45" s="113">
        <v>1.2433552572303812</v>
      </c>
      <c r="E45" s="115">
        <v>138</v>
      </c>
      <c r="F45" s="114">
        <v>133</v>
      </c>
      <c r="G45" s="114">
        <v>146</v>
      </c>
      <c r="H45" s="114">
        <v>143</v>
      </c>
      <c r="I45" s="140">
        <v>142</v>
      </c>
      <c r="J45" s="115">
        <v>-4</v>
      </c>
      <c r="K45" s="116">
        <v>-2.816901408450704</v>
      </c>
    </row>
    <row r="46" spans="1:11" ht="14.1" customHeight="1" x14ac:dyDescent="0.2">
      <c r="A46" s="306">
        <v>54</v>
      </c>
      <c r="B46" s="307" t="s">
        <v>268</v>
      </c>
      <c r="C46" s="308"/>
      <c r="D46" s="113">
        <v>11.892963330029733</v>
      </c>
      <c r="E46" s="115">
        <v>1320</v>
      </c>
      <c r="F46" s="114">
        <v>1361</v>
      </c>
      <c r="G46" s="114">
        <v>1366</v>
      </c>
      <c r="H46" s="114">
        <v>1374</v>
      </c>
      <c r="I46" s="140">
        <v>1402</v>
      </c>
      <c r="J46" s="115">
        <v>-82</v>
      </c>
      <c r="K46" s="116">
        <v>-5.8487874465049927</v>
      </c>
    </row>
    <row r="47" spans="1:11" ht="14.1" customHeight="1" x14ac:dyDescent="0.2">
      <c r="A47" s="306">
        <v>61</v>
      </c>
      <c r="B47" s="307" t="s">
        <v>269</v>
      </c>
      <c r="C47" s="308"/>
      <c r="D47" s="113">
        <v>0.74781511847914228</v>
      </c>
      <c r="E47" s="115">
        <v>83</v>
      </c>
      <c r="F47" s="114">
        <v>81</v>
      </c>
      <c r="G47" s="114">
        <v>80</v>
      </c>
      <c r="H47" s="114">
        <v>74</v>
      </c>
      <c r="I47" s="140">
        <v>73</v>
      </c>
      <c r="J47" s="115">
        <v>10</v>
      </c>
      <c r="K47" s="116">
        <v>13.698630136986301</v>
      </c>
    </row>
    <row r="48" spans="1:11" ht="14.1" customHeight="1" x14ac:dyDescent="0.2">
      <c r="A48" s="306">
        <v>62</v>
      </c>
      <c r="B48" s="307" t="s">
        <v>270</v>
      </c>
      <c r="C48" s="308"/>
      <c r="D48" s="113">
        <v>10.721686638435894</v>
      </c>
      <c r="E48" s="115">
        <v>1190</v>
      </c>
      <c r="F48" s="114">
        <v>1291</v>
      </c>
      <c r="G48" s="114">
        <v>1315</v>
      </c>
      <c r="H48" s="114">
        <v>1332</v>
      </c>
      <c r="I48" s="140">
        <v>1319</v>
      </c>
      <c r="J48" s="115">
        <v>-129</v>
      </c>
      <c r="K48" s="116">
        <v>-9.7801364670204709</v>
      </c>
    </row>
    <row r="49" spans="1:11" ht="14.1" customHeight="1" x14ac:dyDescent="0.2">
      <c r="A49" s="306">
        <v>63</v>
      </c>
      <c r="B49" s="307" t="s">
        <v>271</v>
      </c>
      <c r="C49" s="308"/>
      <c r="D49" s="113">
        <v>8.7935850076583471</v>
      </c>
      <c r="E49" s="115">
        <v>976</v>
      </c>
      <c r="F49" s="114">
        <v>1185</v>
      </c>
      <c r="G49" s="114">
        <v>1232</v>
      </c>
      <c r="H49" s="114">
        <v>1234</v>
      </c>
      <c r="I49" s="140">
        <v>1167</v>
      </c>
      <c r="J49" s="115">
        <v>-191</v>
      </c>
      <c r="K49" s="116">
        <v>-16.366752356469579</v>
      </c>
    </row>
    <row r="50" spans="1:11" ht="14.1" customHeight="1" x14ac:dyDescent="0.2">
      <c r="A50" s="306" t="s">
        <v>272</v>
      </c>
      <c r="B50" s="307" t="s">
        <v>273</v>
      </c>
      <c r="C50" s="308"/>
      <c r="D50" s="113">
        <v>0.8289035048202541</v>
      </c>
      <c r="E50" s="115">
        <v>92</v>
      </c>
      <c r="F50" s="114">
        <v>95</v>
      </c>
      <c r="G50" s="114">
        <v>100</v>
      </c>
      <c r="H50" s="114">
        <v>90</v>
      </c>
      <c r="I50" s="140">
        <v>90</v>
      </c>
      <c r="J50" s="115">
        <v>2</v>
      </c>
      <c r="K50" s="116">
        <v>2.2222222222222223</v>
      </c>
    </row>
    <row r="51" spans="1:11" ht="14.1" customHeight="1" x14ac:dyDescent="0.2">
      <c r="A51" s="306" t="s">
        <v>274</v>
      </c>
      <c r="B51" s="307" t="s">
        <v>275</v>
      </c>
      <c r="C51" s="308"/>
      <c r="D51" s="113">
        <v>6.6582575006757363</v>
      </c>
      <c r="E51" s="115">
        <v>739</v>
      </c>
      <c r="F51" s="114">
        <v>903</v>
      </c>
      <c r="G51" s="114">
        <v>946</v>
      </c>
      <c r="H51" s="114">
        <v>961</v>
      </c>
      <c r="I51" s="140">
        <v>898</v>
      </c>
      <c r="J51" s="115">
        <v>-159</v>
      </c>
      <c r="K51" s="116">
        <v>-17.706013363028955</v>
      </c>
    </row>
    <row r="52" spans="1:11" ht="14.1" customHeight="1" x14ac:dyDescent="0.2">
      <c r="A52" s="306">
        <v>71</v>
      </c>
      <c r="B52" s="307" t="s">
        <v>276</v>
      </c>
      <c r="C52" s="308"/>
      <c r="D52" s="113">
        <v>15.163528245787909</v>
      </c>
      <c r="E52" s="115">
        <v>1683</v>
      </c>
      <c r="F52" s="114">
        <v>1668</v>
      </c>
      <c r="G52" s="114">
        <v>1646</v>
      </c>
      <c r="H52" s="114">
        <v>1622</v>
      </c>
      <c r="I52" s="140">
        <v>1608</v>
      </c>
      <c r="J52" s="115">
        <v>75</v>
      </c>
      <c r="K52" s="116">
        <v>4.6641791044776122</v>
      </c>
    </row>
    <row r="53" spans="1:11" ht="14.1" customHeight="1" x14ac:dyDescent="0.2">
      <c r="A53" s="306" t="s">
        <v>277</v>
      </c>
      <c r="B53" s="307" t="s">
        <v>278</v>
      </c>
      <c r="C53" s="308"/>
      <c r="D53" s="113">
        <v>1.9371114514821155</v>
      </c>
      <c r="E53" s="115">
        <v>215</v>
      </c>
      <c r="F53" s="114">
        <v>198</v>
      </c>
      <c r="G53" s="114">
        <v>196</v>
      </c>
      <c r="H53" s="114">
        <v>190</v>
      </c>
      <c r="I53" s="140">
        <v>192</v>
      </c>
      <c r="J53" s="115">
        <v>23</v>
      </c>
      <c r="K53" s="116">
        <v>11.979166666666666</v>
      </c>
    </row>
    <row r="54" spans="1:11" ht="14.1" customHeight="1" x14ac:dyDescent="0.2">
      <c r="A54" s="306" t="s">
        <v>279</v>
      </c>
      <c r="B54" s="307" t="s">
        <v>280</v>
      </c>
      <c r="C54" s="308"/>
      <c r="D54" s="113">
        <v>12.190287413280476</v>
      </c>
      <c r="E54" s="115">
        <v>1353</v>
      </c>
      <c r="F54" s="114">
        <v>1351</v>
      </c>
      <c r="G54" s="114">
        <v>1339</v>
      </c>
      <c r="H54" s="114">
        <v>1322</v>
      </c>
      <c r="I54" s="140">
        <v>1313</v>
      </c>
      <c r="J54" s="115">
        <v>40</v>
      </c>
      <c r="K54" s="116">
        <v>3.0464584920030466</v>
      </c>
    </row>
    <row r="55" spans="1:11" ht="14.1" customHeight="1" x14ac:dyDescent="0.2">
      <c r="A55" s="306">
        <v>72</v>
      </c>
      <c r="B55" s="307" t="s">
        <v>281</v>
      </c>
      <c r="C55" s="308"/>
      <c r="D55" s="113">
        <v>1.8380034237318676</v>
      </c>
      <c r="E55" s="115">
        <v>204</v>
      </c>
      <c r="F55" s="114">
        <v>199</v>
      </c>
      <c r="G55" s="114">
        <v>200</v>
      </c>
      <c r="H55" s="114">
        <v>199</v>
      </c>
      <c r="I55" s="140">
        <v>198</v>
      </c>
      <c r="J55" s="115">
        <v>6</v>
      </c>
      <c r="K55" s="116">
        <v>3.0303030303030303</v>
      </c>
    </row>
    <row r="56" spans="1:11" ht="14.1" customHeight="1" x14ac:dyDescent="0.2">
      <c r="A56" s="306" t="s">
        <v>282</v>
      </c>
      <c r="B56" s="307" t="s">
        <v>283</v>
      </c>
      <c r="C56" s="308"/>
      <c r="D56" s="113">
        <v>0.21623569690963149</v>
      </c>
      <c r="E56" s="115">
        <v>24</v>
      </c>
      <c r="F56" s="114">
        <v>23</v>
      </c>
      <c r="G56" s="114">
        <v>22</v>
      </c>
      <c r="H56" s="114">
        <v>24</v>
      </c>
      <c r="I56" s="140">
        <v>24</v>
      </c>
      <c r="J56" s="115">
        <v>0</v>
      </c>
      <c r="K56" s="116">
        <v>0</v>
      </c>
    </row>
    <row r="57" spans="1:11" ht="14.1" customHeight="1" x14ac:dyDescent="0.2">
      <c r="A57" s="306" t="s">
        <v>284</v>
      </c>
      <c r="B57" s="307" t="s">
        <v>285</v>
      </c>
      <c r="C57" s="308"/>
      <c r="D57" s="113">
        <v>1.3604829263897649</v>
      </c>
      <c r="E57" s="115">
        <v>151</v>
      </c>
      <c r="F57" s="114">
        <v>147</v>
      </c>
      <c r="G57" s="114">
        <v>150</v>
      </c>
      <c r="H57" s="114">
        <v>147</v>
      </c>
      <c r="I57" s="140">
        <v>148</v>
      </c>
      <c r="J57" s="115">
        <v>3</v>
      </c>
      <c r="K57" s="116">
        <v>2.0270270270270272</v>
      </c>
    </row>
    <row r="58" spans="1:11" ht="14.1" customHeight="1" x14ac:dyDescent="0.2">
      <c r="A58" s="306">
        <v>73</v>
      </c>
      <c r="B58" s="307" t="s">
        <v>286</v>
      </c>
      <c r="C58" s="308"/>
      <c r="D58" s="113">
        <v>0.7658347598882782</v>
      </c>
      <c r="E58" s="115">
        <v>85</v>
      </c>
      <c r="F58" s="114">
        <v>85</v>
      </c>
      <c r="G58" s="114">
        <v>87</v>
      </c>
      <c r="H58" s="114">
        <v>91</v>
      </c>
      <c r="I58" s="140">
        <v>101</v>
      </c>
      <c r="J58" s="115">
        <v>-16</v>
      </c>
      <c r="K58" s="116">
        <v>-15.841584158415841</v>
      </c>
    </row>
    <row r="59" spans="1:11" ht="14.1" customHeight="1" x14ac:dyDescent="0.2">
      <c r="A59" s="306" t="s">
        <v>287</v>
      </c>
      <c r="B59" s="307" t="s">
        <v>288</v>
      </c>
      <c r="C59" s="308"/>
      <c r="D59" s="113">
        <v>0.56761870438778272</v>
      </c>
      <c r="E59" s="115">
        <v>63</v>
      </c>
      <c r="F59" s="114">
        <v>63</v>
      </c>
      <c r="G59" s="114">
        <v>63</v>
      </c>
      <c r="H59" s="114">
        <v>63</v>
      </c>
      <c r="I59" s="140">
        <v>69</v>
      </c>
      <c r="J59" s="115">
        <v>-6</v>
      </c>
      <c r="K59" s="116">
        <v>-8.695652173913043</v>
      </c>
    </row>
    <row r="60" spans="1:11" ht="14.1" customHeight="1" x14ac:dyDescent="0.2">
      <c r="A60" s="306">
        <v>81</v>
      </c>
      <c r="B60" s="307" t="s">
        <v>289</v>
      </c>
      <c r="C60" s="308"/>
      <c r="D60" s="113">
        <v>3.3066041985764483</v>
      </c>
      <c r="E60" s="115">
        <v>367</v>
      </c>
      <c r="F60" s="114">
        <v>364</v>
      </c>
      <c r="G60" s="114">
        <v>358</v>
      </c>
      <c r="H60" s="114">
        <v>359</v>
      </c>
      <c r="I60" s="140">
        <v>355</v>
      </c>
      <c r="J60" s="115">
        <v>12</v>
      </c>
      <c r="K60" s="116">
        <v>3.380281690140845</v>
      </c>
    </row>
    <row r="61" spans="1:11" ht="14.1" customHeight="1" x14ac:dyDescent="0.2">
      <c r="A61" s="306" t="s">
        <v>290</v>
      </c>
      <c r="B61" s="307" t="s">
        <v>291</v>
      </c>
      <c r="C61" s="308"/>
      <c r="D61" s="113">
        <v>0.99108027750247774</v>
      </c>
      <c r="E61" s="115">
        <v>110</v>
      </c>
      <c r="F61" s="114">
        <v>105</v>
      </c>
      <c r="G61" s="114">
        <v>109</v>
      </c>
      <c r="H61" s="114">
        <v>111</v>
      </c>
      <c r="I61" s="140">
        <v>125</v>
      </c>
      <c r="J61" s="115">
        <v>-15</v>
      </c>
      <c r="K61" s="116">
        <v>-12</v>
      </c>
    </row>
    <row r="62" spans="1:11" ht="14.1" customHeight="1" x14ac:dyDescent="0.2">
      <c r="A62" s="306" t="s">
        <v>292</v>
      </c>
      <c r="B62" s="307" t="s">
        <v>293</v>
      </c>
      <c r="C62" s="308"/>
      <c r="D62" s="113">
        <v>1.5046400576628525</v>
      </c>
      <c r="E62" s="115">
        <v>167</v>
      </c>
      <c r="F62" s="114">
        <v>166</v>
      </c>
      <c r="G62" s="114">
        <v>156</v>
      </c>
      <c r="H62" s="114">
        <v>152</v>
      </c>
      <c r="I62" s="140">
        <v>135</v>
      </c>
      <c r="J62" s="115">
        <v>32</v>
      </c>
      <c r="K62" s="116">
        <v>23.703703703703702</v>
      </c>
    </row>
    <row r="63" spans="1:11" ht="14.1" customHeight="1" x14ac:dyDescent="0.2">
      <c r="A63" s="306"/>
      <c r="B63" s="307" t="s">
        <v>294</v>
      </c>
      <c r="C63" s="308"/>
      <c r="D63" s="113">
        <v>1.1352374087755654</v>
      </c>
      <c r="E63" s="115">
        <v>126</v>
      </c>
      <c r="F63" s="114">
        <v>128</v>
      </c>
      <c r="G63" s="114">
        <v>119</v>
      </c>
      <c r="H63" s="114">
        <v>118</v>
      </c>
      <c r="I63" s="140">
        <v>101</v>
      </c>
      <c r="J63" s="115">
        <v>25</v>
      </c>
      <c r="K63" s="116">
        <v>24.752475247524753</v>
      </c>
    </row>
    <row r="64" spans="1:11" ht="14.1" customHeight="1" x14ac:dyDescent="0.2">
      <c r="A64" s="306" t="s">
        <v>295</v>
      </c>
      <c r="B64" s="307" t="s">
        <v>296</v>
      </c>
      <c r="C64" s="308"/>
      <c r="D64" s="113">
        <v>9.9108027750247768E-2</v>
      </c>
      <c r="E64" s="115">
        <v>11</v>
      </c>
      <c r="F64" s="114">
        <v>13</v>
      </c>
      <c r="G64" s="114">
        <v>13</v>
      </c>
      <c r="H64" s="114">
        <v>15</v>
      </c>
      <c r="I64" s="140">
        <v>13</v>
      </c>
      <c r="J64" s="115">
        <v>-2</v>
      </c>
      <c r="K64" s="116">
        <v>-15.384615384615385</v>
      </c>
    </row>
    <row r="65" spans="1:11" ht="14.1" customHeight="1" x14ac:dyDescent="0.2">
      <c r="A65" s="306" t="s">
        <v>297</v>
      </c>
      <c r="B65" s="307" t="s">
        <v>298</v>
      </c>
      <c r="C65" s="308"/>
      <c r="D65" s="113">
        <v>0.54058924227407879</v>
      </c>
      <c r="E65" s="115">
        <v>60</v>
      </c>
      <c r="F65" s="114">
        <v>62</v>
      </c>
      <c r="G65" s="114">
        <v>64</v>
      </c>
      <c r="H65" s="114">
        <v>68</v>
      </c>
      <c r="I65" s="140">
        <v>68</v>
      </c>
      <c r="J65" s="115">
        <v>-8</v>
      </c>
      <c r="K65" s="116">
        <v>-11.764705882352942</v>
      </c>
    </row>
    <row r="66" spans="1:11" ht="14.1" customHeight="1" x14ac:dyDescent="0.2">
      <c r="A66" s="306">
        <v>82</v>
      </c>
      <c r="B66" s="307" t="s">
        <v>299</v>
      </c>
      <c r="C66" s="308"/>
      <c r="D66" s="113">
        <v>1.7749346787998919</v>
      </c>
      <c r="E66" s="115">
        <v>197</v>
      </c>
      <c r="F66" s="114">
        <v>207</v>
      </c>
      <c r="G66" s="114">
        <v>200</v>
      </c>
      <c r="H66" s="114">
        <v>201</v>
      </c>
      <c r="I66" s="140">
        <v>197</v>
      </c>
      <c r="J66" s="115">
        <v>0</v>
      </c>
      <c r="K66" s="116">
        <v>0</v>
      </c>
    </row>
    <row r="67" spans="1:11" ht="14.1" customHeight="1" x14ac:dyDescent="0.2">
      <c r="A67" s="306" t="s">
        <v>300</v>
      </c>
      <c r="B67" s="307" t="s">
        <v>301</v>
      </c>
      <c r="C67" s="308"/>
      <c r="D67" s="113">
        <v>0.86494278763852595</v>
      </c>
      <c r="E67" s="115">
        <v>96</v>
      </c>
      <c r="F67" s="114">
        <v>101</v>
      </c>
      <c r="G67" s="114">
        <v>96</v>
      </c>
      <c r="H67" s="114">
        <v>100</v>
      </c>
      <c r="I67" s="140">
        <v>97</v>
      </c>
      <c r="J67" s="115">
        <v>-1</v>
      </c>
      <c r="K67" s="116">
        <v>-1.0309278350515463</v>
      </c>
    </row>
    <row r="68" spans="1:11" ht="14.1" customHeight="1" x14ac:dyDescent="0.2">
      <c r="A68" s="306" t="s">
        <v>302</v>
      </c>
      <c r="B68" s="307" t="s">
        <v>303</v>
      </c>
      <c r="C68" s="308"/>
      <c r="D68" s="113">
        <v>0.45049103522839895</v>
      </c>
      <c r="E68" s="115">
        <v>50</v>
      </c>
      <c r="F68" s="114">
        <v>57</v>
      </c>
      <c r="G68" s="114">
        <v>54</v>
      </c>
      <c r="H68" s="114">
        <v>53</v>
      </c>
      <c r="I68" s="140">
        <v>58</v>
      </c>
      <c r="J68" s="115">
        <v>-8</v>
      </c>
      <c r="K68" s="116">
        <v>-13.793103448275861</v>
      </c>
    </row>
    <row r="69" spans="1:11" ht="14.1" customHeight="1" x14ac:dyDescent="0.2">
      <c r="A69" s="306">
        <v>83</v>
      </c>
      <c r="B69" s="307" t="s">
        <v>304</v>
      </c>
      <c r="C69" s="308"/>
      <c r="D69" s="113">
        <v>2.6398774664384179</v>
      </c>
      <c r="E69" s="115">
        <v>293</v>
      </c>
      <c r="F69" s="114">
        <v>315</v>
      </c>
      <c r="G69" s="114">
        <v>300</v>
      </c>
      <c r="H69" s="114">
        <v>297</v>
      </c>
      <c r="I69" s="140">
        <v>300</v>
      </c>
      <c r="J69" s="115">
        <v>-7</v>
      </c>
      <c r="K69" s="116">
        <v>-2.3333333333333335</v>
      </c>
    </row>
    <row r="70" spans="1:11" ht="14.1" customHeight="1" x14ac:dyDescent="0.2">
      <c r="A70" s="306" t="s">
        <v>305</v>
      </c>
      <c r="B70" s="307" t="s">
        <v>306</v>
      </c>
      <c r="C70" s="308"/>
      <c r="D70" s="113">
        <v>1.324443643571493</v>
      </c>
      <c r="E70" s="115">
        <v>147</v>
      </c>
      <c r="F70" s="114">
        <v>147</v>
      </c>
      <c r="G70" s="114">
        <v>146</v>
      </c>
      <c r="H70" s="114">
        <v>145</v>
      </c>
      <c r="I70" s="140">
        <v>145</v>
      </c>
      <c r="J70" s="115">
        <v>2</v>
      </c>
      <c r="K70" s="116">
        <v>1.3793103448275863</v>
      </c>
    </row>
    <row r="71" spans="1:11" ht="14.1" customHeight="1" x14ac:dyDescent="0.2">
      <c r="A71" s="306"/>
      <c r="B71" s="307" t="s">
        <v>307</v>
      </c>
      <c r="C71" s="308"/>
      <c r="D71" s="113">
        <v>0.64870709072889454</v>
      </c>
      <c r="E71" s="115">
        <v>72</v>
      </c>
      <c r="F71" s="114">
        <v>76</v>
      </c>
      <c r="G71" s="114">
        <v>75</v>
      </c>
      <c r="H71" s="114">
        <v>74</v>
      </c>
      <c r="I71" s="140">
        <v>74</v>
      </c>
      <c r="J71" s="115">
        <v>-2</v>
      </c>
      <c r="K71" s="116">
        <v>-2.7027027027027026</v>
      </c>
    </row>
    <row r="72" spans="1:11" ht="14.1" customHeight="1" x14ac:dyDescent="0.2">
      <c r="A72" s="306">
        <v>84</v>
      </c>
      <c r="B72" s="307" t="s">
        <v>308</v>
      </c>
      <c r="C72" s="308"/>
      <c r="D72" s="113">
        <v>1.7118659338679161</v>
      </c>
      <c r="E72" s="115">
        <v>190</v>
      </c>
      <c r="F72" s="114">
        <v>220</v>
      </c>
      <c r="G72" s="114">
        <v>165</v>
      </c>
      <c r="H72" s="114">
        <v>212</v>
      </c>
      <c r="I72" s="140">
        <v>178</v>
      </c>
      <c r="J72" s="115">
        <v>12</v>
      </c>
      <c r="K72" s="116">
        <v>6.7415730337078648</v>
      </c>
    </row>
    <row r="73" spans="1:11" ht="14.1" customHeight="1" x14ac:dyDescent="0.2">
      <c r="A73" s="306" t="s">
        <v>309</v>
      </c>
      <c r="B73" s="307" t="s">
        <v>310</v>
      </c>
      <c r="C73" s="308"/>
      <c r="D73" s="113">
        <v>0.19821605550049554</v>
      </c>
      <c r="E73" s="115">
        <v>22</v>
      </c>
      <c r="F73" s="114">
        <v>22</v>
      </c>
      <c r="G73" s="114">
        <v>19</v>
      </c>
      <c r="H73" s="114">
        <v>16</v>
      </c>
      <c r="I73" s="140">
        <v>18</v>
      </c>
      <c r="J73" s="115">
        <v>4</v>
      </c>
      <c r="K73" s="116">
        <v>22.222222222222221</v>
      </c>
    </row>
    <row r="74" spans="1:11" ht="14.1" customHeight="1" x14ac:dyDescent="0.2">
      <c r="A74" s="306" t="s">
        <v>311</v>
      </c>
      <c r="B74" s="307" t="s">
        <v>312</v>
      </c>
      <c r="C74" s="308"/>
      <c r="D74" s="113">
        <v>0.10811784845481574</v>
      </c>
      <c r="E74" s="115">
        <v>12</v>
      </c>
      <c r="F74" s="114">
        <v>10</v>
      </c>
      <c r="G74" s="114">
        <v>12</v>
      </c>
      <c r="H74" s="114">
        <v>9</v>
      </c>
      <c r="I74" s="140">
        <v>8</v>
      </c>
      <c r="J74" s="115">
        <v>4</v>
      </c>
      <c r="K74" s="116">
        <v>50</v>
      </c>
    </row>
    <row r="75" spans="1:11" ht="14.1" customHeight="1" x14ac:dyDescent="0.2">
      <c r="A75" s="306" t="s">
        <v>313</v>
      </c>
      <c r="B75" s="307" t="s">
        <v>314</v>
      </c>
      <c r="C75" s="308"/>
      <c r="D75" s="113">
        <v>0.6937561942517344</v>
      </c>
      <c r="E75" s="115">
        <v>77</v>
      </c>
      <c r="F75" s="114">
        <v>107</v>
      </c>
      <c r="G75" s="114">
        <v>54</v>
      </c>
      <c r="H75" s="114">
        <v>100</v>
      </c>
      <c r="I75" s="140">
        <v>67</v>
      </c>
      <c r="J75" s="115">
        <v>10</v>
      </c>
      <c r="K75" s="116">
        <v>14.925373134328359</v>
      </c>
    </row>
    <row r="76" spans="1:11" ht="14.1" customHeight="1" x14ac:dyDescent="0.2">
      <c r="A76" s="306">
        <v>91</v>
      </c>
      <c r="B76" s="307" t="s">
        <v>315</v>
      </c>
      <c r="C76" s="308"/>
      <c r="D76" s="113">
        <v>5.4058924227407872E-2</v>
      </c>
      <c r="E76" s="115">
        <v>6</v>
      </c>
      <c r="F76" s="114">
        <v>5</v>
      </c>
      <c r="G76" s="114">
        <v>5</v>
      </c>
      <c r="H76" s="114">
        <v>5</v>
      </c>
      <c r="I76" s="140">
        <v>4</v>
      </c>
      <c r="J76" s="115">
        <v>2</v>
      </c>
      <c r="K76" s="116">
        <v>50</v>
      </c>
    </row>
    <row r="77" spans="1:11" ht="14.1" customHeight="1" x14ac:dyDescent="0.2">
      <c r="A77" s="306">
        <v>92</v>
      </c>
      <c r="B77" s="307" t="s">
        <v>316</v>
      </c>
      <c r="C77" s="308"/>
      <c r="D77" s="113">
        <v>0.27930444184160735</v>
      </c>
      <c r="E77" s="115">
        <v>31</v>
      </c>
      <c r="F77" s="114">
        <v>33</v>
      </c>
      <c r="G77" s="114">
        <v>29</v>
      </c>
      <c r="H77" s="114">
        <v>35</v>
      </c>
      <c r="I77" s="140">
        <v>39</v>
      </c>
      <c r="J77" s="115">
        <v>-8</v>
      </c>
      <c r="K77" s="116">
        <v>-20.512820512820515</v>
      </c>
    </row>
    <row r="78" spans="1:11" ht="14.1" customHeight="1" x14ac:dyDescent="0.2">
      <c r="A78" s="306">
        <v>93</v>
      </c>
      <c r="B78" s="307" t="s">
        <v>317</v>
      </c>
      <c r="C78" s="308"/>
      <c r="D78" s="113">
        <v>0.10811784845481574</v>
      </c>
      <c r="E78" s="115">
        <v>12</v>
      </c>
      <c r="F78" s="114">
        <v>13</v>
      </c>
      <c r="G78" s="114">
        <v>11</v>
      </c>
      <c r="H78" s="114">
        <v>12</v>
      </c>
      <c r="I78" s="140">
        <v>14</v>
      </c>
      <c r="J78" s="115">
        <v>-2</v>
      </c>
      <c r="K78" s="116">
        <v>-14.285714285714286</v>
      </c>
    </row>
    <row r="79" spans="1:11" ht="14.1" customHeight="1" x14ac:dyDescent="0.2">
      <c r="A79" s="306">
        <v>94</v>
      </c>
      <c r="B79" s="307" t="s">
        <v>318</v>
      </c>
      <c r="C79" s="308"/>
      <c r="D79" s="113">
        <v>0.48653031804667085</v>
      </c>
      <c r="E79" s="115">
        <v>54</v>
      </c>
      <c r="F79" s="114">
        <v>69</v>
      </c>
      <c r="G79" s="114">
        <v>66</v>
      </c>
      <c r="H79" s="114">
        <v>70</v>
      </c>
      <c r="I79" s="140">
        <v>64</v>
      </c>
      <c r="J79" s="115">
        <v>-10</v>
      </c>
      <c r="K79" s="116">
        <v>-15.625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2.9281917289845931</v>
      </c>
      <c r="E81" s="143">
        <v>325</v>
      </c>
      <c r="F81" s="144">
        <v>349</v>
      </c>
      <c r="G81" s="144">
        <v>345</v>
      </c>
      <c r="H81" s="144">
        <v>361</v>
      </c>
      <c r="I81" s="145">
        <v>340</v>
      </c>
      <c r="J81" s="143">
        <v>-15</v>
      </c>
      <c r="K81" s="146">
        <v>-4.4117647058823533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6400</v>
      </c>
      <c r="G12" s="536">
        <v>3885</v>
      </c>
      <c r="H12" s="536">
        <v>6688</v>
      </c>
      <c r="I12" s="536">
        <v>5533</v>
      </c>
      <c r="J12" s="537">
        <v>5903</v>
      </c>
      <c r="K12" s="538">
        <v>497</v>
      </c>
      <c r="L12" s="349">
        <v>8.4194477384380821</v>
      </c>
    </row>
    <row r="13" spans="1:17" s="110" customFormat="1" ht="15" customHeight="1" x14ac:dyDescent="0.2">
      <c r="A13" s="350" t="s">
        <v>344</v>
      </c>
      <c r="B13" s="351" t="s">
        <v>345</v>
      </c>
      <c r="C13" s="347"/>
      <c r="D13" s="347"/>
      <c r="E13" s="348"/>
      <c r="F13" s="536">
        <v>3628</v>
      </c>
      <c r="G13" s="536">
        <v>1960</v>
      </c>
      <c r="H13" s="536">
        <v>3527</v>
      </c>
      <c r="I13" s="536">
        <v>2969</v>
      </c>
      <c r="J13" s="537">
        <v>3484</v>
      </c>
      <c r="K13" s="538">
        <v>144</v>
      </c>
      <c r="L13" s="349">
        <v>4.1331802525832373</v>
      </c>
    </row>
    <row r="14" spans="1:17" s="110" customFormat="1" ht="22.5" customHeight="1" x14ac:dyDescent="0.2">
      <c r="A14" s="350"/>
      <c r="B14" s="351" t="s">
        <v>346</v>
      </c>
      <c r="C14" s="347"/>
      <c r="D14" s="347"/>
      <c r="E14" s="348"/>
      <c r="F14" s="536">
        <v>2772</v>
      </c>
      <c r="G14" s="536">
        <v>1925</v>
      </c>
      <c r="H14" s="536">
        <v>3161</v>
      </c>
      <c r="I14" s="536">
        <v>2564</v>
      </c>
      <c r="J14" s="537">
        <v>2419</v>
      </c>
      <c r="K14" s="538">
        <v>353</v>
      </c>
      <c r="L14" s="349">
        <v>14.592806945018603</v>
      </c>
    </row>
    <row r="15" spans="1:17" s="110" customFormat="1" ht="15" customHeight="1" x14ac:dyDescent="0.2">
      <c r="A15" s="350" t="s">
        <v>347</v>
      </c>
      <c r="B15" s="351" t="s">
        <v>108</v>
      </c>
      <c r="C15" s="347"/>
      <c r="D15" s="347"/>
      <c r="E15" s="348"/>
      <c r="F15" s="536">
        <v>942</v>
      </c>
      <c r="G15" s="536">
        <v>685</v>
      </c>
      <c r="H15" s="536">
        <v>2478</v>
      </c>
      <c r="I15" s="536">
        <v>681</v>
      </c>
      <c r="J15" s="537">
        <v>865</v>
      </c>
      <c r="K15" s="538">
        <v>77</v>
      </c>
      <c r="L15" s="349">
        <v>8.901734104046243</v>
      </c>
    </row>
    <row r="16" spans="1:17" s="110" customFormat="1" ht="15" customHeight="1" x14ac:dyDescent="0.2">
      <c r="A16" s="350"/>
      <c r="B16" s="351" t="s">
        <v>109</v>
      </c>
      <c r="C16" s="347"/>
      <c r="D16" s="347"/>
      <c r="E16" s="348"/>
      <c r="F16" s="536">
        <v>4377</v>
      </c>
      <c r="G16" s="536">
        <v>2704</v>
      </c>
      <c r="H16" s="536">
        <v>3525</v>
      </c>
      <c r="I16" s="536">
        <v>3934</v>
      </c>
      <c r="J16" s="537">
        <v>4019</v>
      </c>
      <c r="K16" s="538">
        <v>358</v>
      </c>
      <c r="L16" s="349">
        <v>8.9076884797213243</v>
      </c>
    </row>
    <row r="17" spans="1:12" s="110" customFormat="1" ht="15" customHeight="1" x14ac:dyDescent="0.2">
      <c r="A17" s="350"/>
      <c r="B17" s="351" t="s">
        <v>110</v>
      </c>
      <c r="C17" s="347"/>
      <c r="D17" s="347"/>
      <c r="E17" s="348"/>
      <c r="F17" s="536">
        <v>1018</v>
      </c>
      <c r="G17" s="536">
        <v>443</v>
      </c>
      <c r="H17" s="536">
        <v>614</v>
      </c>
      <c r="I17" s="536">
        <v>860</v>
      </c>
      <c r="J17" s="537">
        <v>968</v>
      </c>
      <c r="K17" s="538">
        <v>50</v>
      </c>
      <c r="L17" s="349">
        <v>5.1652892561983474</v>
      </c>
    </row>
    <row r="18" spans="1:12" s="110" customFormat="1" ht="15" customHeight="1" x14ac:dyDescent="0.2">
      <c r="A18" s="350"/>
      <c r="B18" s="351" t="s">
        <v>111</v>
      </c>
      <c r="C18" s="347"/>
      <c r="D18" s="347"/>
      <c r="E18" s="348"/>
      <c r="F18" s="536">
        <v>63</v>
      </c>
      <c r="G18" s="536">
        <v>53</v>
      </c>
      <c r="H18" s="536">
        <v>71</v>
      </c>
      <c r="I18" s="536">
        <v>58</v>
      </c>
      <c r="J18" s="537">
        <v>51</v>
      </c>
      <c r="K18" s="538">
        <v>12</v>
      </c>
      <c r="L18" s="349">
        <v>23.529411764705884</v>
      </c>
    </row>
    <row r="19" spans="1:12" s="110" customFormat="1" ht="15" customHeight="1" x14ac:dyDescent="0.2">
      <c r="A19" s="118" t="s">
        <v>113</v>
      </c>
      <c r="B19" s="119" t="s">
        <v>181</v>
      </c>
      <c r="C19" s="347"/>
      <c r="D19" s="347"/>
      <c r="E19" s="348"/>
      <c r="F19" s="536">
        <v>3933</v>
      </c>
      <c r="G19" s="536">
        <v>2243</v>
      </c>
      <c r="H19" s="536">
        <v>4293</v>
      </c>
      <c r="I19" s="536">
        <v>3416</v>
      </c>
      <c r="J19" s="537">
        <v>3773</v>
      </c>
      <c r="K19" s="538">
        <v>160</v>
      </c>
      <c r="L19" s="349">
        <v>4.2406573018817912</v>
      </c>
    </row>
    <row r="20" spans="1:12" s="110" customFormat="1" ht="15" customHeight="1" x14ac:dyDescent="0.2">
      <c r="A20" s="118"/>
      <c r="B20" s="119" t="s">
        <v>182</v>
      </c>
      <c r="C20" s="347"/>
      <c r="D20" s="347"/>
      <c r="E20" s="348"/>
      <c r="F20" s="536">
        <v>2467</v>
      </c>
      <c r="G20" s="536">
        <v>1642</v>
      </c>
      <c r="H20" s="536">
        <v>2395</v>
      </c>
      <c r="I20" s="536">
        <v>2117</v>
      </c>
      <c r="J20" s="537">
        <v>2130</v>
      </c>
      <c r="K20" s="538">
        <v>337</v>
      </c>
      <c r="L20" s="349">
        <v>15.821596244131456</v>
      </c>
    </row>
    <row r="21" spans="1:12" s="110" customFormat="1" ht="15" customHeight="1" x14ac:dyDescent="0.2">
      <c r="A21" s="118" t="s">
        <v>113</v>
      </c>
      <c r="B21" s="119" t="s">
        <v>116</v>
      </c>
      <c r="C21" s="347"/>
      <c r="D21" s="347"/>
      <c r="E21" s="348"/>
      <c r="F21" s="536">
        <v>5315</v>
      </c>
      <c r="G21" s="536">
        <v>3042</v>
      </c>
      <c r="H21" s="536">
        <v>5447</v>
      </c>
      <c r="I21" s="536">
        <v>4366</v>
      </c>
      <c r="J21" s="537">
        <v>4777</v>
      </c>
      <c r="K21" s="538">
        <v>538</v>
      </c>
      <c r="L21" s="349">
        <v>11.262298513711535</v>
      </c>
    </row>
    <row r="22" spans="1:12" s="110" customFormat="1" ht="15" customHeight="1" x14ac:dyDescent="0.2">
      <c r="A22" s="118"/>
      <c r="B22" s="119" t="s">
        <v>117</v>
      </c>
      <c r="C22" s="347"/>
      <c r="D22" s="347"/>
      <c r="E22" s="348"/>
      <c r="F22" s="536">
        <v>1084</v>
      </c>
      <c r="G22" s="536">
        <v>840</v>
      </c>
      <c r="H22" s="536">
        <v>1240</v>
      </c>
      <c r="I22" s="536">
        <v>1166</v>
      </c>
      <c r="J22" s="537">
        <v>1125</v>
      </c>
      <c r="K22" s="538">
        <v>-41</v>
      </c>
      <c r="L22" s="349">
        <v>-3.6444444444444444</v>
      </c>
    </row>
    <row r="23" spans="1:12" s="110" customFormat="1" ht="15" customHeight="1" x14ac:dyDescent="0.2">
      <c r="A23" s="352" t="s">
        <v>347</v>
      </c>
      <c r="B23" s="353" t="s">
        <v>193</v>
      </c>
      <c r="C23" s="354"/>
      <c r="D23" s="354"/>
      <c r="E23" s="355"/>
      <c r="F23" s="539">
        <v>160</v>
      </c>
      <c r="G23" s="539">
        <v>130</v>
      </c>
      <c r="H23" s="539">
        <v>1205</v>
      </c>
      <c r="I23" s="539">
        <v>31</v>
      </c>
      <c r="J23" s="540">
        <v>127</v>
      </c>
      <c r="K23" s="541">
        <v>33</v>
      </c>
      <c r="L23" s="356">
        <v>25.984251968503937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26.3</v>
      </c>
      <c r="G25" s="542">
        <v>37.4</v>
      </c>
      <c r="H25" s="542">
        <v>39.299999999999997</v>
      </c>
      <c r="I25" s="542">
        <v>37.299999999999997</v>
      </c>
      <c r="J25" s="542">
        <v>29.1</v>
      </c>
      <c r="K25" s="543" t="s">
        <v>349</v>
      </c>
      <c r="L25" s="364">
        <v>-2.8000000000000007</v>
      </c>
    </row>
    <row r="26" spans="1:12" s="110" customFormat="1" ht="15" customHeight="1" x14ac:dyDescent="0.2">
      <c r="A26" s="365" t="s">
        <v>105</v>
      </c>
      <c r="B26" s="366" t="s">
        <v>345</v>
      </c>
      <c r="C26" s="362"/>
      <c r="D26" s="362"/>
      <c r="E26" s="363"/>
      <c r="F26" s="542">
        <v>22.5</v>
      </c>
      <c r="G26" s="542">
        <v>35.6</v>
      </c>
      <c r="H26" s="542">
        <v>35.700000000000003</v>
      </c>
      <c r="I26" s="542">
        <v>33.799999999999997</v>
      </c>
      <c r="J26" s="544">
        <v>23.7</v>
      </c>
      <c r="K26" s="543" t="s">
        <v>349</v>
      </c>
      <c r="L26" s="364">
        <v>-1.1999999999999993</v>
      </c>
    </row>
    <row r="27" spans="1:12" s="110" customFormat="1" ht="15" customHeight="1" x14ac:dyDescent="0.2">
      <c r="A27" s="365"/>
      <c r="B27" s="366" t="s">
        <v>346</v>
      </c>
      <c r="C27" s="362"/>
      <c r="D27" s="362"/>
      <c r="E27" s="363"/>
      <c r="F27" s="542">
        <v>31.3</v>
      </c>
      <c r="G27" s="542">
        <v>39.200000000000003</v>
      </c>
      <c r="H27" s="542">
        <v>43.2</v>
      </c>
      <c r="I27" s="542">
        <v>41.3</v>
      </c>
      <c r="J27" s="542">
        <v>36.799999999999997</v>
      </c>
      <c r="K27" s="543" t="s">
        <v>349</v>
      </c>
      <c r="L27" s="364">
        <v>-5.4999999999999964</v>
      </c>
    </row>
    <row r="28" spans="1:12" s="110" customFormat="1" ht="15" customHeight="1" x14ac:dyDescent="0.2">
      <c r="A28" s="365" t="s">
        <v>113</v>
      </c>
      <c r="B28" s="366" t="s">
        <v>108</v>
      </c>
      <c r="C28" s="362"/>
      <c r="D28" s="362"/>
      <c r="E28" s="363"/>
      <c r="F28" s="542">
        <v>42.6</v>
      </c>
      <c r="G28" s="542">
        <v>49.2</v>
      </c>
      <c r="H28" s="542">
        <v>51.2</v>
      </c>
      <c r="I28" s="542">
        <v>46.5</v>
      </c>
      <c r="J28" s="542">
        <v>43.2</v>
      </c>
      <c r="K28" s="543" t="s">
        <v>349</v>
      </c>
      <c r="L28" s="364">
        <v>-0.60000000000000142</v>
      </c>
    </row>
    <row r="29" spans="1:12" s="110" customFormat="1" ht="11.25" x14ac:dyDescent="0.2">
      <c r="A29" s="365"/>
      <c r="B29" s="366" t="s">
        <v>109</v>
      </c>
      <c r="C29" s="362"/>
      <c r="D29" s="362"/>
      <c r="E29" s="363"/>
      <c r="F29" s="542">
        <v>24.7</v>
      </c>
      <c r="G29" s="542">
        <v>35.299999999999997</v>
      </c>
      <c r="H29" s="542">
        <v>35.5</v>
      </c>
      <c r="I29" s="542">
        <v>36.5</v>
      </c>
      <c r="J29" s="544">
        <v>28.2</v>
      </c>
      <c r="K29" s="543" t="s">
        <v>349</v>
      </c>
      <c r="L29" s="364">
        <v>-3.5</v>
      </c>
    </row>
    <row r="30" spans="1:12" s="110" customFormat="1" ht="15" customHeight="1" x14ac:dyDescent="0.2">
      <c r="A30" s="365"/>
      <c r="B30" s="366" t="s">
        <v>110</v>
      </c>
      <c r="C30" s="362"/>
      <c r="D30" s="362"/>
      <c r="E30" s="363"/>
      <c r="F30" s="542">
        <v>20.7</v>
      </c>
      <c r="G30" s="542">
        <v>35.1</v>
      </c>
      <c r="H30" s="542">
        <v>36.799999999999997</v>
      </c>
      <c r="I30" s="542">
        <v>33.1</v>
      </c>
      <c r="J30" s="542">
        <v>21.7</v>
      </c>
      <c r="K30" s="543" t="s">
        <v>349</v>
      </c>
      <c r="L30" s="364">
        <v>-1</v>
      </c>
    </row>
    <row r="31" spans="1:12" s="110" customFormat="1" ht="15" customHeight="1" x14ac:dyDescent="0.2">
      <c r="A31" s="365"/>
      <c r="B31" s="366" t="s">
        <v>111</v>
      </c>
      <c r="C31" s="362"/>
      <c r="D31" s="362"/>
      <c r="E31" s="363"/>
      <c r="F31" s="542">
        <v>29.5</v>
      </c>
      <c r="G31" s="542">
        <v>45.3</v>
      </c>
      <c r="H31" s="542">
        <v>55.1</v>
      </c>
      <c r="I31" s="542">
        <v>43.1</v>
      </c>
      <c r="J31" s="542">
        <v>31.4</v>
      </c>
      <c r="K31" s="543" t="s">
        <v>349</v>
      </c>
      <c r="L31" s="364">
        <v>-1.8999999999999986</v>
      </c>
    </row>
    <row r="32" spans="1:12" s="110" customFormat="1" ht="15" customHeight="1" x14ac:dyDescent="0.2">
      <c r="A32" s="367" t="s">
        <v>113</v>
      </c>
      <c r="B32" s="368" t="s">
        <v>181</v>
      </c>
      <c r="C32" s="362"/>
      <c r="D32" s="362"/>
      <c r="E32" s="363"/>
      <c r="F32" s="542">
        <v>20.5</v>
      </c>
      <c r="G32" s="542">
        <v>32.700000000000003</v>
      </c>
      <c r="H32" s="542">
        <v>34.799999999999997</v>
      </c>
      <c r="I32" s="542">
        <v>33.6</v>
      </c>
      <c r="J32" s="544">
        <v>24.3</v>
      </c>
      <c r="K32" s="543" t="s">
        <v>349</v>
      </c>
      <c r="L32" s="364">
        <v>-3.8000000000000007</v>
      </c>
    </row>
    <row r="33" spans="1:12" s="110" customFormat="1" ht="15" customHeight="1" x14ac:dyDescent="0.2">
      <c r="A33" s="367"/>
      <c r="B33" s="368" t="s">
        <v>182</v>
      </c>
      <c r="C33" s="362"/>
      <c r="D33" s="362"/>
      <c r="E33" s="363"/>
      <c r="F33" s="542">
        <v>35.200000000000003</v>
      </c>
      <c r="G33" s="542">
        <v>43.5</v>
      </c>
      <c r="H33" s="542">
        <v>45</v>
      </c>
      <c r="I33" s="542">
        <v>43.2</v>
      </c>
      <c r="J33" s="542">
        <v>37.4</v>
      </c>
      <c r="K33" s="543" t="s">
        <v>349</v>
      </c>
      <c r="L33" s="364">
        <v>-2.1999999999999957</v>
      </c>
    </row>
    <row r="34" spans="1:12" s="369" customFormat="1" ht="15" customHeight="1" x14ac:dyDescent="0.2">
      <c r="A34" s="367" t="s">
        <v>113</v>
      </c>
      <c r="B34" s="368" t="s">
        <v>116</v>
      </c>
      <c r="C34" s="362"/>
      <c r="D34" s="362"/>
      <c r="E34" s="363"/>
      <c r="F34" s="542">
        <v>24.8</v>
      </c>
      <c r="G34" s="542">
        <v>35.5</v>
      </c>
      <c r="H34" s="542">
        <v>38.700000000000003</v>
      </c>
      <c r="I34" s="542">
        <v>35.1</v>
      </c>
      <c r="J34" s="542">
        <v>28.2</v>
      </c>
      <c r="K34" s="543" t="s">
        <v>349</v>
      </c>
      <c r="L34" s="364">
        <v>-3.3999999999999986</v>
      </c>
    </row>
    <row r="35" spans="1:12" s="369" customFormat="1" ht="11.25" x14ac:dyDescent="0.2">
      <c r="A35" s="370"/>
      <c r="B35" s="371" t="s">
        <v>117</v>
      </c>
      <c r="C35" s="372"/>
      <c r="D35" s="372"/>
      <c r="E35" s="373"/>
      <c r="F35" s="545">
        <v>33.5</v>
      </c>
      <c r="G35" s="545">
        <v>44.1</v>
      </c>
      <c r="H35" s="545">
        <v>41.5</v>
      </c>
      <c r="I35" s="545">
        <v>45.3</v>
      </c>
      <c r="J35" s="546">
        <v>32.6</v>
      </c>
      <c r="K35" s="547" t="s">
        <v>349</v>
      </c>
      <c r="L35" s="374">
        <v>0.89999999999999858</v>
      </c>
    </row>
    <row r="36" spans="1:12" s="369" customFormat="1" ht="15.95" customHeight="1" x14ac:dyDescent="0.2">
      <c r="A36" s="375" t="s">
        <v>350</v>
      </c>
      <c r="B36" s="376"/>
      <c r="C36" s="377"/>
      <c r="D36" s="376"/>
      <c r="E36" s="378"/>
      <c r="F36" s="548">
        <v>6169</v>
      </c>
      <c r="G36" s="548">
        <v>3650</v>
      </c>
      <c r="H36" s="548">
        <v>5184</v>
      </c>
      <c r="I36" s="548">
        <v>5415</v>
      </c>
      <c r="J36" s="548">
        <v>5671</v>
      </c>
      <c r="K36" s="549">
        <v>498</v>
      </c>
      <c r="L36" s="380">
        <v>8.7815200141068601</v>
      </c>
    </row>
    <row r="37" spans="1:12" s="369" customFormat="1" ht="15.95" customHeight="1" x14ac:dyDescent="0.2">
      <c r="A37" s="381"/>
      <c r="B37" s="382" t="s">
        <v>113</v>
      </c>
      <c r="C37" s="382" t="s">
        <v>351</v>
      </c>
      <c r="D37" s="382"/>
      <c r="E37" s="383"/>
      <c r="F37" s="548">
        <v>1622</v>
      </c>
      <c r="G37" s="548">
        <v>1364</v>
      </c>
      <c r="H37" s="548">
        <v>2039</v>
      </c>
      <c r="I37" s="548">
        <v>2018</v>
      </c>
      <c r="J37" s="548">
        <v>1648</v>
      </c>
      <c r="K37" s="549">
        <v>-26</v>
      </c>
      <c r="L37" s="380">
        <v>-1.5776699029126213</v>
      </c>
    </row>
    <row r="38" spans="1:12" s="369" customFormat="1" ht="15.95" customHeight="1" x14ac:dyDescent="0.2">
      <c r="A38" s="381"/>
      <c r="B38" s="384" t="s">
        <v>105</v>
      </c>
      <c r="C38" s="384" t="s">
        <v>106</v>
      </c>
      <c r="D38" s="385"/>
      <c r="E38" s="383"/>
      <c r="F38" s="548">
        <v>3478</v>
      </c>
      <c r="G38" s="548">
        <v>1846</v>
      </c>
      <c r="H38" s="548">
        <v>2670</v>
      </c>
      <c r="I38" s="548">
        <v>2903</v>
      </c>
      <c r="J38" s="550">
        <v>3348</v>
      </c>
      <c r="K38" s="549">
        <v>130</v>
      </c>
      <c r="L38" s="380">
        <v>3.882915173237754</v>
      </c>
    </row>
    <row r="39" spans="1:12" s="369" customFormat="1" ht="15.95" customHeight="1" x14ac:dyDescent="0.2">
      <c r="A39" s="381"/>
      <c r="B39" s="385"/>
      <c r="C39" s="382" t="s">
        <v>352</v>
      </c>
      <c r="D39" s="385"/>
      <c r="E39" s="383"/>
      <c r="F39" s="548">
        <v>781</v>
      </c>
      <c r="G39" s="548">
        <v>657</v>
      </c>
      <c r="H39" s="548">
        <v>953</v>
      </c>
      <c r="I39" s="548">
        <v>981</v>
      </c>
      <c r="J39" s="548">
        <v>794</v>
      </c>
      <c r="K39" s="549">
        <v>-13</v>
      </c>
      <c r="L39" s="380">
        <v>-1.6372795969773299</v>
      </c>
    </row>
    <row r="40" spans="1:12" s="369" customFormat="1" ht="15.95" customHeight="1" x14ac:dyDescent="0.2">
      <c r="A40" s="381"/>
      <c r="B40" s="384"/>
      <c r="C40" s="384" t="s">
        <v>107</v>
      </c>
      <c r="D40" s="385"/>
      <c r="E40" s="383"/>
      <c r="F40" s="548">
        <v>2691</v>
      </c>
      <c r="G40" s="548">
        <v>1804</v>
      </c>
      <c r="H40" s="548">
        <v>2514</v>
      </c>
      <c r="I40" s="548">
        <v>2512</v>
      </c>
      <c r="J40" s="548">
        <v>2323</v>
      </c>
      <c r="K40" s="549">
        <v>368</v>
      </c>
      <c r="L40" s="380">
        <v>15.841584158415841</v>
      </c>
    </row>
    <row r="41" spans="1:12" s="369" customFormat="1" ht="24" customHeight="1" x14ac:dyDescent="0.2">
      <c r="A41" s="381"/>
      <c r="B41" s="385"/>
      <c r="C41" s="382" t="s">
        <v>352</v>
      </c>
      <c r="D41" s="385"/>
      <c r="E41" s="383"/>
      <c r="F41" s="548">
        <v>841</v>
      </c>
      <c r="G41" s="548">
        <v>707</v>
      </c>
      <c r="H41" s="548">
        <v>1086</v>
      </c>
      <c r="I41" s="548">
        <v>1037</v>
      </c>
      <c r="J41" s="550">
        <v>854</v>
      </c>
      <c r="K41" s="549">
        <v>-13</v>
      </c>
      <c r="L41" s="380">
        <v>-1.5222482435597189</v>
      </c>
    </row>
    <row r="42" spans="1:12" s="110" customFormat="1" ht="15" customHeight="1" x14ac:dyDescent="0.2">
      <c r="A42" s="381"/>
      <c r="B42" s="384" t="s">
        <v>113</v>
      </c>
      <c r="C42" s="384" t="s">
        <v>353</v>
      </c>
      <c r="D42" s="385"/>
      <c r="E42" s="383"/>
      <c r="F42" s="548">
        <v>761</v>
      </c>
      <c r="G42" s="548">
        <v>508</v>
      </c>
      <c r="H42" s="548">
        <v>1122</v>
      </c>
      <c r="I42" s="548">
        <v>645</v>
      </c>
      <c r="J42" s="548">
        <v>727</v>
      </c>
      <c r="K42" s="549">
        <v>34</v>
      </c>
      <c r="L42" s="380">
        <v>4.6767537826685004</v>
      </c>
    </row>
    <row r="43" spans="1:12" s="110" customFormat="1" ht="15" customHeight="1" x14ac:dyDescent="0.2">
      <c r="A43" s="381"/>
      <c r="B43" s="385"/>
      <c r="C43" s="382" t="s">
        <v>352</v>
      </c>
      <c r="D43" s="385"/>
      <c r="E43" s="383"/>
      <c r="F43" s="548">
        <v>324</v>
      </c>
      <c r="G43" s="548">
        <v>250</v>
      </c>
      <c r="H43" s="548">
        <v>574</v>
      </c>
      <c r="I43" s="548">
        <v>300</v>
      </c>
      <c r="J43" s="548">
        <v>314</v>
      </c>
      <c r="K43" s="549">
        <v>10</v>
      </c>
      <c r="L43" s="380">
        <v>3.1847133757961785</v>
      </c>
    </row>
    <row r="44" spans="1:12" s="110" customFormat="1" ht="15" customHeight="1" x14ac:dyDescent="0.2">
      <c r="A44" s="381"/>
      <c r="B44" s="384"/>
      <c r="C44" s="366" t="s">
        <v>109</v>
      </c>
      <c r="D44" s="385"/>
      <c r="E44" s="383"/>
      <c r="F44" s="548">
        <v>4338</v>
      </c>
      <c r="G44" s="548">
        <v>2664</v>
      </c>
      <c r="H44" s="548">
        <v>3404</v>
      </c>
      <c r="I44" s="548">
        <v>3870</v>
      </c>
      <c r="J44" s="550">
        <v>3954</v>
      </c>
      <c r="K44" s="549">
        <v>384</v>
      </c>
      <c r="L44" s="380">
        <v>9.7116843702579665</v>
      </c>
    </row>
    <row r="45" spans="1:12" s="110" customFormat="1" ht="15" customHeight="1" x14ac:dyDescent="0.2">
      <c r="A45" s="381"/>
      <c r="B45" s="385"/>
      <c r="C45" s="382" t="s">
        <v>352</v>
      </c>
      <c r="D45" s="385"/>
      <c r="E45" s="383"/>
      <c r="F45" s="548">
        <v>1071</v>
      </c>
      <c r="G45" s="548">
        <v>941</v>
      </c>
      <c r="H45" s="548">
        <v>1210</v>
      </c>
      <c r="I45" s="548">
        <v>1414</v>
      </c>
      <c r="J45" s="548">
        <v>1114</v>
      </c>
      <c r="K45" s="549">
        <v>-43</v>
      </c>
      <c r="L45" s="380">
        <v>-3.859964093357271</v>
      </c>
    </row>
    <row r="46" spans="1:12" s="110" customFormat="1" ht="15" customHeight="1" x14ac:dyDescent="0.2">
      <c r="A46" s="381"/>
      <c r="B46" s="384"/>
      <c r="C46" s="366" t="s">
        <v>110</v>
      </c>
      <c r="D46" s="385"/>
      <c r="E46" s="383"/>
      <c r="F46" s="548">
        <v>1009</v>
      </c>
      <c r="G46" s="548">
        <v>425</v>
      </c>
      <c r="H46" s="548">
        <v>589</v>
      </c>
      <c r="I46" s="548">
        <v>842</v>
      </c>
      <c r="J46" s="548">
        <v>939</v>
      </c>
      <c r="K46" s="549">
        <v>70</v>
      </c>
      <c r="L46" s="380">
        <v>7.4547390841320551</v>
      </c>
    </row>
    <row r="47" spans="1:12" s="110" customFormat="1" ht="15" customHeight="1" x14ac:dyDescent="0.2">
      <c r="A47" s="381"/>
      <c r="B47" s="385"/>
      <c r="C47" s="382" t="s">
        <v>352</v>
      </c>
      <c r="D47" s="385"/>
      <c r="E47" s="383"/>
      <c r="F47" s="548">
        <v>209</v>
      </c>
      <c r="G47" s="548">
        <v>149</v>
      </c>
      <c r="H47" s="548">
        <v>217</v>
      </c>
      <c r="I47" s="548">
        <v>279</v>
      </c>
      <c r="J47" s="550">
        <v>204</v>
      </c>
      <c r="K47" s="549">
        <v>5</v>
      </c>
      <c r="L47" s="380">
        <v>2.4509803921568629</v>
      </c>
    </row>
    <row r="48" spans="1:12" s="110" customFormat="1" ht="15" customHeight="1" x14ac:dyDescent="0.2">
      <c r="A48" s="381"/>
      <c r="B48" s="385"/>
      <c r="C48" s="366" t="s">
        <v>111</v>
      </c>
      <c r="D48" s="386"/>
      <c r="E48" s="387"/>
      <c r="F48" s="548">
        <v>61</v>
      </c>
      <c r="G48" s="548">
        <v>53</v>
      </c>
      <c r="H48" s="548">
        <v>69</v>
      </c>
      <c r="I48" s="548">
        <v>58</v>
      </c>
      <c r="J48" s="548">
        <v>51</v>
      </c>
      <c r="K48" s="549">
        <v>10</v>
      </c>
      <c r="L48" s="380">
        <v>19.607843137254903</v>
      </c>
    </row>
    <row r="49" spans="1:12" s="110" customFormat="1" ht="15" customHeight="1" x14ac:dyDescent="0.2">
      <c r="A49" s="381"/>
      <c r="B49" s="385"/>
      <c r="C49" s="382" t="s">
        <v>352</v>
      </c>
      <c r="D49" s="385"/>
      <c r="E49" s="383"/>
      <c r="F49" s="548">
        <v>18</v>
      </c>
      <c r="G49" s="548">
        <v>24</v>
      </c>
      <c r="H49" s="548">
        <v>38</v>
      </c>
      <c r="I49" s="548">
        <v>25</v>
      </c>
      <c r="J49" s="548">
        <v>16</v>
      </c>
      <c r="K49" s="549">
        <v>2</v>
      </c>
      <c r="L49" s="380">
        <v>12.5</v>
      </c>
    </row>
    <row r="50" spans="1:12" s="110" customFormat="1" ht="15" customHeight="1" x14ac:dyDescent="0.2">
      <c r="A50" s="381"/>
      <c r="B50" s="384" t="s">
        <v>113</v>
      </c>
      <c r="C50" s="382" t="s">
        <v>181</v>
      </c>
      <c r="D50" s="385"/>
      <c r="E50" s="383"/>
      <c r="F50" s="548">
        <v>3752</v>
      </c>
      <c r="G50" s="548">
        <v>2058</v>
      </c>
      <c r="H50" s="548">
        <v>2887</v>
      </c>
      <c r="I50" s="548">
        <v>3373</v>
      </c>
      <c r="J50" s="550">
        <v>3614</v>
      </c>
      <c r="K50" s="549">
        <v>138</v>
      </c>
      <c r="L50" s="380">
        <v>3.8184836745987827</v>
      </c>
    </row>
    <row r="51" spans="1:12" s="110" customFormat="1" ht="15" customHeight="1" x14ac:dyDescent="0.2">
      <c r="A51" s="381"/>
      <c r="B51" s="385"/>
      <c r="C51" s="382" t="s">
        <v>352</v>
      </c>
      <c r="D51" s="385"/>
      <c r="E51" s="383"/>
      <c r="F51" s="548">
        <v>771</v>
      </c>
      <c r="G51" s="548">
        <v>672</v>
      </c>
      <c r="H51" s="548">
        <v>1006</v>
      </c>
      <c r="I51" s="548">
        <v>1135</v>
      </c>
      <c r="J51" s="548">
        <v>878</v>
      </c>
      <c r="K51" s="549">
        <v>-107</v>
      </c>
      <c r="L51" s="380">
        <v>-12.186788154897494</v>
      </c>
    </row>
    <row r="52" spans="1:12" s="110" customFormat="1" ht="15" customHeight="1" x14ac:dyDescent="0.2">
      <c r="A52" s="381"/>
      <c r="B52" s="384"/>
      <c r="C52" s="382" t="s">
        <v>182</v>
      </c>
      <c r="D52" s="385"/>
      <c r="E52" s="383"/>
      <c r="F52" s="548">
        <v>2417</v>
      </c>
      <c r="G52" s="548">
        <v>1592</v>
      </c>
      <c r="H52" s="548">
        <v>2297</v>
      </c>
      <c r="I52" s="548">
        <v>2042</v>
      </c>
      <c r="J52" s="548">
        <v>2057</v>
      </c>
      <c r="K52" s="549">
        <v>360</v>
      </c>
      <c r="L52" s="380">
        <v>17.501215362177931</v>
      </c>
    </row>
    <row r="53" spans="1:12" s="269" customFormat="1" ht="11.25" customHeight="1" x14ac:dyDescent="0.2">
      <c r="A53" s="381"/>
      <c r="B53" s="385"/>
      <c r="C53" s="382" t="s">
        <v>352</v>
      </c>
      <c r="D53" s="385"/>
      <c r="E53" s="383"/>
      <c r="F53" s="548">
        <v>851</v>
      </c>
      <c r="G53" s="548">
        <v>692</v>
      </c>
      <c r="H53" s="548">
        <v>1033</v>
      </c>
      <c r="I53" s="548">
        <v>883</v>
      </c>
      <c r="J53" s="550">
        <v>770</v>
      </c>
      <c r="K53" s="549">
        <v>81</v>
      </c>
      <c r="L53" s="380">
        <v>10.519480519480519</v>
      </c>
    </row>
    <row r="54" spans="1:12" s="151" customFormat="1" ht="12.75" customHeight="1" x14ac:dyDescent="0.2">
      <c r="A54" s="381"/>
      <c r="B54" s="384" t="s">
        <v>113</v>
      </c>
      <c r="C54" s="384" t="s">
        <v>116</v>
      </c>
      <c r="D54" s="385"/>
      <c r="E54" s="383"/>
      <c r="F54" s="548">
        <v>5096</v>
      </c>
      <c r="G54" s="548">
        <v>2831</v>
      </c>
      <c r="H54" s="548">
        <v>4031</v>
      </c>
      <c r="I54" s="548">
        <v>4257</v>
      </c>
      <c r="J54" s="548">
        <v>4552</v>
      </c>
      <c r="K54" s="549">
        <v>544</v>
      </c>
      <c r="L54" s="380">
        <v>11.950790861159931</v>
      </c>
    </row>
    <row r="55" spans="1:12" ht="11.25" x14ac:dyDescent="0.2">
      <c r="A55" s="381"/>
      <c r="B55" s="385"/>
      <c r="C55" s="382" t="s">
        <v>352</v>
      </c>
      <c r="D55" s="385"/>
      <c r="E55" s="383"/>
      <c r="F55" s="548">
        <v>1262</v>
      </c>
      <c r="G55" s="548">
        <v>1004</v>
      </c>
      <c r="H55" s="548">
        <v>1561</v>
      </c>
      <c r="I55" s="548">
        <v>1494</v>
      </c>
      <c r="J55" s="548">
        <v>1283</v>
      </c>
      <c r="K55" s="549">
        <v>-21</v>
      </c>
      <c r="L55" s="380">
        <v>-1.636788776305534</v>
      </c>
    </row>
    <row r="56" spans="1:12" ht="14.25" customHeight="1" x14ac:dyDescent="0.2">
      <c r="A56" s="381"/>
      <c r="B56" s="385"/>
      <c r="C56" s="384" t="s">
        <v>117</v>
      </c>
      <c r="D56" s="385"/>
      <c r="E56" s="383"/>
      <c r="F56" s="548">
        <v>1072</v>
      </c>
      <c r="G56" s="548">
        <v>816</v>
      </c>
      <c r="H56" s="548">
        <v>1152</v>
      </c>
      <c r="I56" s="548">
        <v>1157</v>
      </c>
      <c r="J56" s="548">
        <v>1118</v>
      </c>
      <c r="K56" s="549">
        <v>-46</v>
      </c>
      <c r="L56" s="380">
        <v>-4.1144901610017888</v>
      </c>
    </row>
    <row r="57" spans="1:12" ht="18.75" customHeight="1" x14ac:dyDescent="0.2">
      <c r="A57" s="388"/>
      <c r="B57" s="389"/>
      <c r="C57" s="390" t="s">
        <v>352</v>
      </c>
      <c r="D57" s="389"/>
      <c r="E57" s="391"/>
      <c r="F57" s="551">
        <v>359</v>
      </c>
      <c r="G57" s="552">
        <v>360</v>
      </c>
      <c r="H57" s="552">
        <v>478</v>
      </c>
      <c r="I57" s="552">
        <v>524</v>
      </c>
      <c r="J57" s="552">
        <v>365</v>
      </c>
      <c r="K57" s="553">
        <f t="shared" ref="K57" si="0">IF(OR(F57=".",J57=".")=TRUE,".",IF(OR(F57="*",J57="*")=TRUE,"*",IF(AND(F57="-",J57="-")=TRUE,"-",IF(AND(ISNUMBER(J57),ISNUMBER(F57))=TRUE,IF(F57-J57=0,0,F57-J57),IF(ISNUMBER(F57)=TRUE,F57,-J57)))))</f>
        <v>-6</v>
      </c>
      <c r="L57" s="392">
        <f t="shared" ref="L57" si="1">IF(K57 =".",".",IF(K57 ="*","*",IF(K57="-","-",IF(K57=0,0,IF(OR(J57="-",J57=".",F57="-",F57=".")=TRUE,"X",IF(J57=0,"0,0",IF(ABS(K57*100/J57)&gt;250,".X",(K57*100/J57))))))))</f>
        <v>-1.6438356164383561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6400</v>
      </c>
      <c r="E11" s="114">
        <v>3885</v>
      </c>
      <c r="F11" s="114">
        <v>6688</v>
      </c>
      <c r="G11" s="114">
        <v>5533</v>
      </c>
      <c r="H11" s="140">
        <v>5903</v>
      </c>
      <c r="I11" s="115">
        <v>497</v>
      </c>
      <c r="J11" s="116">
        <v>8.4194477384380821</v>
      </c>
    </row>
    <row r="12" spans="1:15" s="110" customFormat="1" ht="24.95" customHeight="1" x14ac:dyDescent="0.2">
      <c r="A12" s="193" t="s">
        <v>132</v>
      </c>
      <c r="B12" s="194" t="s">
        <v>133</v>
      </c>
      <c r="C12" s="113">
        <v>2.4375</v>
      </c>
      <c r="D12" s="115">
        <v>156</v>
      </c>
      <c r="E12" s="114">
        <v>54</v>
      </c>
      <c r="F12" s="114">
        <v>163</v>
      </c>
      <c r="G12" s="114">
        <v>153</v>
      </c>
      <c r="H12" s="140">
        <v>178</v>
      </c>
      <c r="I12" s="115">
        <v>-22</v>
      </c>
      <c r="J12" s="116">
        <v>-12.359550561797754</v>
      </c>
    </row>
    <row r="13" spans="1:15" s="110" customFormat="1" ht="24.95" customHeight="1" x14ac:dyDescent="0.2">
      <c r="A13" s="193" t="s">
        <v>134</v>
      </c>
      <c r="B13" s="199" t="s">
        <v>214</v>
      </c>
      <c r="C13" s="113">
        <v>15.296875</v>
      </c>
      <c r="D13" s="115">
        <v>979</v>
      </c>
      <c r="E13" s="114">
        <v>46</v>
      </c>
      <c r="F13" s="114">
        <v>63</v>
      </c>
      <c r="G13" s="114">
        <v>60</v>
      </c>
      <c r="H13" s="140">
        <v>70</v>
      </c>
      <c r="I13" s="115">
        <v>909</v>
      </c>
      <c r="J13" s="116" t="s">
        <v>514</v>
      </c>
    </row>
    <row r="14" spans="1:15" s="287" customFormat="1" ht="24.95" customHeight="1" x14ac:dyDescent="0.2">
      <c r="A14" s="193" t="s">
        <v>215</v>
      </c>
      <c r="B14" s="199" t="s">
        <v>137</v>
      </c>
      <c r="C14" s="113">
        <v>13.0625</v>
      </c>
      <c r="D14" s="115">
        <v>836</v>
      </c>
      <c r="E14" s="114">
        <v>758</v>
      </c>
      <c r="F14" s="114">
        <v>1031</v>
      </c>
      <c r="G14" s="114">
        <v>1356</v>
      </c>
      <c r="H14" s="140">
        <v>1395</v>
      </c>
      <c r="I14" s="115">
        <v>-559</v>
      </c>
      <c r="J14" s="116">
        <v>-40.071684587813621</v>
      </c>
      <c r="K14" s="110"/>
      <c r="L14" s="110"/>
      <c r="M14" s="110"/>
      <c r="N14" s="110"/>
      <c r="O14" s="110"/>
    </row>
    <row r="15" spans="1:15" s="110" customFormat="1" ht="24.95" customHeight="1" x14ac:dyDescent="0.2">
      <c r="A15" s="193" t="s">
        <v>216</v>
      </c>
      <c r="B15" s="199" t="s">
        <v>217</v>
      </c>
      <c r="C15" s="113">
        <v>3.65625</v>
      </c>
      <c r="D15" s="115">
        <v>234</v>
      </c>
      <c r="E15" s="114">
        <v>252</v>
      </c>
      <c r="F15" s="114">
        <v>350</v>
      </c>
      <c r="G15" s="114">
        <v>744</v>
      </c>
      <c r="H15" s="140">
        <v>235</v>
      </c>
      <c r="I15" s="115">
        <v>-1</v>
      </c>
      <c r="J15" s="116">
        <v>-0.42553191489361702</v>
      </c>
    </row>
    <row r="16" spans="1:15" s="287" customFormat="1" ht="24.95" customHeight="1" x14ac:dyDescent="0.2">
      <c r="A16" s="193" t="s">
        <v>218</v>
      </c>
      <c r="B16" s="199" t="s">
        <v>141</v>
      </c>
      <c r="C16" s="113">
        <v>7.15625</v>
      </c>
      <c r="D16" s="115">
        <v>458</v>
      </c>
      <c r="E16" s="114">
        <v>391</v>
      </c>
      <c r="F16" s="114">
        <v>491</v>
      </c>
      <c r="G16" s="114">
        <v>292</v>
      </c>
      <c r="H16" s="140">
        <v>891</v>
      </c>
      <c r="I16" s="115">
        <v>-433</v>
      </c>
      <c r="J16" s="116">
        <v>-48.597081930415264</v>
      </c>
      <c r="K16" s="110"/>
      <c r="L16" s="110"/>
      <c r="M16" s="110"/>
      <c r="N16" s="110"/>
      <c r="O16" s="110"/>
    </row>
    <row r="17" spans="1:15" s="110" customFormat="1" ht="24.95" customHeight="1" x14ac:dyDescent="0.2">
      <c r="A17" s="193" t="s">
        <v>142</v>
      </c>
      <c r="B17" s="199" t="s">
        <v>220</v>
      </c>
      <c r="C17" s="113">
        <v>2.25</v>
      </c>
      <c r="D17" s="115">
        <v>144</v>
      </c>
      <c r="E17" s="114">
        <v>115</v>
      </c>
      <c r="F17" s="114">
        <v>190</v>
      </c>
      <c r="G17" s="114">
        <v>320</v>
      </c>
      <c r="H17" s="140">
        <v>269</v>
      </c>
      <c r="I17" s="115">
        <v>-125</v>
      </c>
      <c r="J17" s="116">
        <v>-46.468401486988846</v>
      </c>
    </row>
    <row r="18" spans="1:15" s="287" customFormat="1" ht="24.95" customHeight="1" x14ac:dyDescent="0.2">
      <c r="A18" s="201" t="s">
        <v>144</v>
      </c>
      <c r="B18" s="202" t="s">
        <v>145</v>
      </c>
      <c r="C18" s="113">
        <v>7.609375</v>
      </c>
      <c r="D18" s="115">
        <v>487</v>
      </c>
      <c r="E18" s="114">
        <v>199</v>
      </c>
      <c r="F18" s="114">
        <v>532</v>
      </c>
      <c r="G18" s="114">
        <v>466</v>
      </c>
      <c r="H18" s="140">
        <v>561</v>
      </c>
      <c r="I18" s="115">
        <v>-74</v>
      </c>
      <c r="J18" s="116">
        <v>-13.190730837789662</v>
      </c>
      <c r="K18" s="110"/>
      <c r="L18" s="110"/>
      <c r="M18" s="110"/>
      <c r="N18" s="110"/>
      <c r="O18" s="110"/>
    </row>
    <row r="19" spans="1:15" s="110" customFormat="1" ht="24.95" customHeight="1" x14ac:dyDescent="0.2">
      <c r="A19" s="193" t="s">
        <v>146</v>
      </c>
      <c r="B19" s="199" t="s">
        <v>147</v>
      </c>
      <c r="C19" s="113">
        <v>9.9375</v>
      </c>
      <c r="D19" s="115">
        <v>636</v>
      </c>
      <c r="E19" s="114">
        <v>464</v>
      </c>
      <c r="F19" s="114">
        <v>800</v>
      </c>
      <c r="G19" s="114">
        <v>535</v>
      </c>
      <c r="H19" s="140">
        <v>674</v>
      </c>
      <c r="I19" s="115">
        <v>-38</v>
      </c>
      <c r="J19" s="116">
        <v>-5.637982195845697</v>
      </c>
    </row>
    <row r="20" spans="1:15" s="287" customFormat="1" ht="24.95" customHeight="1" x14ac:dyDescent="0.2">
      <c r="A20" s="193" t="s">
        <v>148</v>
      </c>
      <c r="B20" s="199" t="s">
        <v>149</v>
      </c>
      <c r="C20" s="113">
        <v>4.265625</v>
      </c>
      <c r="D20" s="115">
        <v>273</v>
      </c>
      <c r="E20" s="114">
        <v>173</v>
      </c>
      <c r="F20" s="114">
        <v>334</v>
      </c>
      <c r="G20" s="114">
        <v>243</v>
      </c>
      <c r="H20" s="140">
        <v>306</v>
      </c>
      <c r="I20" s="115">
        <v>-33</v>
      </c>
      <c r="J20" s="116">
        <v>-10.784313725490197</v>
      </c>
      <c r="K20" s="110"/>
      <c r="L20" s="110"/>
      <c r="M20" s="110"/>
      <c r="N20" s="110"/>
      <c r="O20" s="110"/>
    </row>
    <row r="21" spans="1:15" s="110" customFormat="1" ht="24.95" customHeight="1" x14ac:dyDescent="0.2">
      <c r="A21" s="201" t="s">
        <v>150</v>
      </c>
      <c r="B21" s="202" t="s">
        <v>151</v>
      </c>
      <c r="C21" s="113">
        <v>5.453125</v>
      </c>
      <c r="D21" s="115">
        <v>349</v>
      </c>
      <c r="E21" s="114">
        <v>257</v>
      </c>
      <c r="F21" s="114">
        <v>371</v>
      </c>
      <c r="G21" s="114">
        <v>445</v>
      </c>
      <c r="H21" s="140">
        <v>420</v>
      </c>
      <c r="I21" s="115">
        <v>-71</v>
      </c>
      <c r="J21" s="116">
        <v>-16.904761904761905</v>
      </c>
    </row>
    <row r="22" spans="1:15" s="110" customFormat="1" ht="24.95" customHeight="1" x14ac:dyDescent="0.2">
      <c r="A22" s="201" t="s">
        <v>152</v>
      </c>
      <c r="B22" s="199" t="s">
        <v>153</v>
      </c>
      <c r="C22" s="113">
        <v>0.59375</v>
      </c>
      <c r="D22" s="115">
        <v>38</v>
      </c>
      <c r="E22" s="114">
        <v>36</v>
      </c>
      <c r="F22" s="114">
        <v>42</v>
      </c>
      <c r="G22" s="114">
        <v>32</v>
      </c>
      <c r="H22" s="140">
        <v>77</v>
      </c>
      <c r="I22" s="115">
        <v>-39</v>
      </c>
      <c r="J22" s="116">
        <v>-50.649350649350652</v>
      </c>
    </row>
    <row r="23" spans="1:15" s="110" customFormat="1" ht="24.95" customHeight="1" x14ac:dyDescent="0.2">
      <c r="A23" s="193" t="s">
        <v>154</v>
      </c>
      <c r="B23" s="199" t="s">
        <v>155</v>
      </c>
      <c r="C23" s="113">
        <v>0.390625</v>
      </c>
      <c r="D23" s="115">
        <v>25</v>
      </c>
      <c r="E23" s="114">
        <v>33</v>
      </c>
      <c r="F23" s="114">
        <v>43</v>
      </c>
      <c r="G23" s="114">
        <v>31</v>
      </c>
      <c r="H23" s="140">
        <v>24</v>
      </c>
      <c r="I23" s="115">
        <v>1</v>
      </c>
      <c r="J23" s="116">
        <v>4.166666666666667</v>
      </c>
    </row>
    <row r="24" spans="1:15" s="110" customFormat="1" ht="24.95" customHeight="1" x14ac:dyDescent="0.2">
      <c r="A24" s="193" t="s">
        <v>156</v>
      </c>
      <c r="B24" s="199" t="s">
        <v>221</v>
      </c>
      <c r="C24" s="113">
        <v>3.953125</v>
      </c>
      <c r="D24" s="115">
        <v>253</v>
      </c>
      <c r="E24" s="114">
        <v>177</v>
      </c>
      <c r="F24" s="114">
        <v>303</v>
      </c>
      <c r="G24" s="114">
        <v>213</v>
      </c>
      <c r="H24" s="140">
        <v>239</v>
      </c>
      <c r="I24" s="115">
        <v>14</v>
      </c>
      <c r="J24" s="116">
        <v>5.8577405857740583</v>
      </c>
    </row>
    <row r="25" spans="1:15" s="110" customFormat="1" ht="24.95" customHeight="1" x14ac:dyDescent="0.2">
      <c r="A25" s="193" t="s">
        <v>222</v>
      </c>
      <c r="B25" s="204" t="s">
        <v>159</v>
      </c>
      <c r="C25" s="113">
        <v>4.390625</v>
      </c>
      <c r="D25" s="115">
        <v>281</v>
      </c>
      <c r="E25" s="114">
        <v>207</v>
      </c>
      <c r="F25" s="114">
        <v>263</v>
      </c>
      <c r="G25" s="114">
        <v>276</v>
      </c>
      <c r="H25" s="140">
        <v>262</v>
      </c>
      <c r="I25" s="115">
        <v>19</v>
      </c>
      <c r="J25" s="116">
        <v>7.2519083969465647</v>
      </c>
    </row>
    <row r="26" spans="1:15" s="110" customFormat="1" ht="24.95" customHeight="1" x14ac:dyDescent="0.2">
      <c r="A26" s="201">
        <v>782.78300000000002</v>
      </c>
      <c r="B26" s="203" t="s">
        <v>160</v>
      </c>
      <c r="C26" s="113">
        <v>5.78125</v>
      </c>
      <c r="D26" s="115">
        <v>370</v>
      </c>
      <c r="E26" s="114">
        <v>222</v>
      </c>
      <c r="F26" s="114">
        <v>382</v>
      </c>
      <c r="G26" s="114">
        <v>396</v>
      </c>
      <c r="H26" s="140">
        <v>332</v>
      </c>
      <c r="I26" s="115">
        <v>38</v>
      </c>
      <c r="J26" s="116">
        <v>11.445783132530121</v>
      </c>
    </row>
    <row r="27" spans="1:15" s="110" customFormat="1" ht="24.95" customHeight="1" x14ac:dyDescent="0.2">
      <c r="A27" s="193" t="s">
        <v>161</v>
      </c>
      <c r="B27" s="199" t="s">
        <v>162</v>
      </c>
      <c r="C27" s="113">
        <v>3.25</v>
      </c>
      <c r="D27" s="115">
        <v>208</v>
      </c>
      <c r="E27" s="114">
        <v>170</v>
      </c>
      <c r="F27" s="114">
        <v>297</v>
      </c>
      <c r="G27" s="114">
        <v>210</v>
      </c>
      <c r="H27" s="140">
        <v>153</v>
      </c>
      <c r="I27" s="115">
        <v>55</v>
      </c>
      <c r="J27" s="116">
        <v>35.947712418300654</v>
      </c>
    </row>
    <row r="28" spans="1:15" s="110" customFormat="1" ht="24.95" customHeight="1" x14ac:dyDescent="0.2">
      <c r="A28" s="193" t="s">
        <v>163</v>
      </c>
      <c r="B28" s="199" t="s">
        <v>164</v>
      </c>
      <c r="C28" s="113">
        <v>2.6875</v>
      </c>
      <c r="D28" s="115">
        <v>172</v>
      </c>
      <c r="E28" s="114">
        <v>132</v>
      </c>
      <c r="F28" s="114">
        <v>289</v>
      </c>
      <c r="G28" s="114">
        <v>107</v>
      </c>
      <c r="H28" s="140">
        <v>120</v>
      </c>
      <c r="I28" s="115">
        <v>52</v>
      </c>
      <c r="J28" s="116">
        <v>43.333333333333336</v>
      </c>
    </row>
    <row r="29" spans="1:15" s="110" customFormat="1" ht="24.95" customHeight="1" x14ac:dyDescent="0.2">
      <c r="A29" s="193">
        <v>86</v>
      </c>
      <c r="B29" s="199" t="s">
        <v>165</v>
      </c>
      <c r="C29" s="113">
        <v>5.5625</v>
      </c>
      <c r="D29" s="115">
        <v>356</v>
      </c>
      <c r="E29" s="114">
        <v>279</v>
      </c>
      <c r="F29" s="114">
        <v>524</v>
      </c>
      <c r="G29" s="114">
        <v>234</v>
      </c>
      <c r="H29" s="140">
        <v>291</v>
      </c>
      <c r="I29" s="115">
        <v>65</v>
      </c>
      <c r="J29" s="116">
        <v>22.336769759450171</v>
      </c>
    </row>
    <row r="30" spans="1:15" s="110" customFormat="1" ht="24.95" customHeight="1" x14ac:dyDescent="0.2">
      <c r="A30" s="193">
        <v>87.88</v>
      </c>
      <c r="B30" s="204" t="s">
        <v>166</v>
      </c>
      <c r="C30" s="113">
        <v>10.40625</v>
      </c>
      <c r="D30" s="115">
        <v>666</v>
      </c>
      <c r="E30" s="114">
        <v>466</v>
      </c>
      <c r="F30" s="114">
        <v>861</v>
      </c>
      <c r="G30" s="114">
        <v>428</v>
      </c>
      <c r="H30" s="140">
        <v>522</v>
      </c>
      <c r="I30" s="115">
        <v>144</v>
      </c>
      <c r="J30" s="116">
        <v>27.586206896551722</v>
      </c>
    </row>
    <row r="31" spans="1:15" s="110" customFormat="1" ht="24.95" customHeight="1" x14ac:dyDescent="0.2">
      <c r="A31" s="193" t="s">
        <v>167</v>
      </c>
      <c r="B31" s="199" t="s">
        <v>168</v>
      </c>
      <c r="C31" s="113">
        <v>4.921875</v>
      </c>
      <c r="D31" s="115">
        <v>315</v>
      </c>
      <c r="E31" s="114">
        <v>212</v>
      </c>
      <c r="F31" s="114">
        <v>390</v>
      </c>
      <c r="G31" s="114">
        <v>348</v>
      </c>
      <c r="H31" s="140">
        <v>279</v>
      </c>
      <c r="I31" s="115">
        <v>36</v>
      </c>
      <c r="J31" s="116">
        <v>12.903225806451612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2.4375</v>
      </c>
      <c r="D34" s="115">
        <v>156</v>
      </c>
      <c r="E34" s="114">
        <v>54</v>
      </c>
      <c r="F34" s="114">
        <v>163</v>
      </c>
      <c r="G34" s="114">
        <v>153</v>
      </c>
      <c r="H34" s="140">
        <v>178</v>
      </c>
      <c r="I34" s="115">
        <v>-22</v>
      </c>
      <c r="J34" s="116">
        <v>-12.359550561797754</v>
      </c>
    </row>
    <row r="35" spans="1:10" s="110" customFormat="1" ht="24.95" customHeight="1" x14ac:dyDescent="0.2">
      <c r="A35" s="292" t="s">
        <v>171</v>
      </c>
      <c r="B35" s="293" t="s">
        <v>172</v>
      </c>
      <c r="C35" s="113">
        <v>35.96875</v>
      </c>
      <c r="D35" s="115">
        <v>2302</v>
      </c>
      <c r="E35" s="114">
        <v>1003</v>
      </c>
      <c r="F35" s="114">
        <v>1626</v>
      </c>
      <c r="G35" s="114">
        <v>1882</v>
      </c>
      <c r="H35" s="140">
        <v>2026</v>
      </c>
      <c r="I35" s="115">
        <v>276</v>
      </c>
      <c r="J35" s="116">
        <v>13.622902270483712</v>
      </c>
    </row>
    <row r="36" spans="1:10" s="110" customFormat="1" ht="24.95" customHeight="1" x14ac:dyDescent="0.2">
      <c r="A36" s="294" t="s">
        <v>173</v>
      </c>
      <c r="B36" s="295" t="s">
        <v>174</v>
      </c>
      <c r="C36" s="125">
        <v>61.59375</v>
      </c>
      <c r="D36" s="143">
        <v>3942</v>
      </c>
      <c r="E36" s="144">
        <v>2828</v>
      </c>
      <c r="F36" s="144">
        <v>4899</v>
      </c>
      <c r="G36" s="144">
        <v>3498</v>
      </c>
      <c r="H36" s="145">
        <v>3699</v>
      </c>
      <c r="I36" s="143">
        <v>243</v>
      </c>
      <c r="J36" s="146">
        <v>6.5693430656934311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6400</v>
      </c>
      <c r="F11" s="264">
        <v>3885</v>
      </c>
      <c r="G11" s="264">
        <v>6688</v>
      </c>
      <c r="H11" s="264">
        <v>5533</v>
      </c>
      <c r="I11" s="265">
        <v>5903</v>
      </c>
      <c r="J11" s="263">
        <v>497</v>
      </c>
      <c r="K11" s="266">
        <v>8.4194477384380821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21.015625</v>
      </c>
      <c r="E13" s="115">
        <v>1345</v>
      </c>
      <c r="F13" s="114">
        <v>1001</v>
      </c>
      <c r="G13" s="114">
        <v>1557</v>
      </c>
      <c r="H13" s="114">
        <v>1437</v>
      </c>
      <c r="I13" s="140">
        <v>1443</v>
      </c>
      <c r="J13" s="115">
        <v>-98</v>
      </c>
      <c r="K13" s="116">
        <v>-6.791406791406791</v>
      </c>
    </row>
    <row r="14" spans="1:15" ht="15.95" customHeight="1" x14ac:dyDescent="0.2">
      <c r="A14" s="306" t="s">
        <v>230</v>
      </c>
      <c r="B14" s="307"/>
      <c r="C14" s="308"/>
      <c r="D14" s="113">
        <v>57.25</v>
      </c>
      <c r="E14" s="115">
        <v>3664</v>
      </c>
      <c r="F14" s="114">
        <v>2205</v>
      </c>
      <c r="G14" s="114">
        <v>4199</v>
      </c>
      <c r="H14" s="114">
        <v>3408</v>
      </c>
      <c r="I14" s="140">
        <v>3546</v>
      </c>
      <c r="J14" s="115">
        <v>118</v>
      </c>
      <c r="K14" s="116">
        <v>3.3276931754089114</v>
      </c>
    </row>
    <row r="15" spans="1:15" ht="15.95" customHeight="1" x14ac:dyDescent="0.2">
      <c r="A15" s="306" t="s">
        <v>231</v>
      </c>
      <c r="B15" s="307"/>
      <c r="C15" s="308"/>
      <c r="D15" s="113">
        <v>10.359375</v>
      </c>
      <c r="E15" s="115">
        <v>663</v>
      </c>
      <c r="F15" s="114">
        <v>293</v>
      </c>
      <c r="G15" s="114">
        <v>431</v>
      </c>
      <c r="H15" s="114">
        <v>314</v>
      </c>
      <c r="I15" s="140">
        <v>479</v>
      </c>
      <c r="J15" s="115">
        <v>184</v>
      </c>
      <c r="K15" s="116">
        <v>38.413361169102295</v>
      </c>
    </row>
    <row r="16" spans="1:15" ht="15.95" customHeight="1" x14ac:dyDescent="0.2">
      <c r="A16" s="306" t="s">
        <v>232</v>
      </c>
      <c r="B16" s="307"/>
      <c r="C16" s="308"/>
      <c r="D16" s="113">
        <v>11.125</v>
      </c>
      <c r="E16" s="115">
        <v>712</v>
      </c>
      <c r="F16" s="114">
        <v>374</v>
      </c>
      <c r="G16" s="114">
        <v>410</v>
      </c>
      <c r="H16" s="114">
        <v>354</v>
      </c>
      <c r="I16" s="140">
        <v>420</v>
      </c>
      <c r="J16" s="115">
        <v>292</v>
      </c>
      <c r="K16" s="116">
        <v>69.523809523809518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1.703125</v>
      </c>
      <c r="E18" s="115">
        <v>109</v>
      </c>
      <c r="F18" s="114">
        <v>49</v>
      </c>
      <c r="G18" s="114">
        <v>175</v>
      </c>
      <c r="H18" s="114">
        <v>146</v>
      </c>
      <c r="I18" s="140">
        <v>129</v>
      </c>
      <c r="J18" s="115">
        <v>-20</v>
      </c>
      <c r="K18" s="116">
        <v>-15.503875968992247</v>
      </c>
    </row>
    <row r="19" spans="1:11" ht="14.1" customHeight="1" x14ac:dyDescent="0.2">
      <c r="A19" s="306" t="s">
        <v>235</v>
      </c>
      <c r="B19" s="307" t="s">
        <v>236</v>
      </c>
      <c r="C19" s="308"/>
      <c r="D19" s="113">
        <v>1.0625</v>
      </c>
      <c r="E19" s="115">
        <v>68</v>
      </c>
      <c r="F19" s="114">
        <v>28</v>
      </c>
      <c r="G19" s="114">
        <v>117</v>
      </c>
      <c r="H19" s="114">
        <v>89</v>
      </c>
      <c r="I19" s="140">
        <v>86</v>
      </c>
      <c r="J19" s="115">
        <v>-18</v>
      </c>
      <c r="K19" s="116">
        <v>-20.930232558139537</v>
      </c>
    </row>
    <row r="20" spans="1:11" ht="14.1" customHeight="1" x14ac:dyDescent="0.2">
      <c r="A20" s="306">
        <v>12</v>
      </c>
      <c r="B20" s="307" t="s">
        <v>237</v>
      </c>
      <c r="C20" s="308"/>
      <c r="D20" s="113">
        <v>1.296875</v>
      </c>
      <c r="E20" s="115">
        <v>83</v>
      </c>
      <c r="F20" s="114">
        <v>21</v>
      </c>
      <c r="G20" s="114">
        <v>53</v>
      </c>
      <c r="H20" s="114">
        <v>91</v>
      </c>
      <c r="I20" s="140">
        <v>98</v>
      </c>
      <c r="J20" s="115">
        <v>-15</v>
      </c>
      <c r="K20" s="116">
        <v>-15.306122448979592</v>
      </c>
    </row>
    <row r="21" spans="1:11" ht="14.1" customHeight="1" x14ac:dyDescent="0.2">
      <c r="A21" s="306">
        <v>21</v>
      </c>
      <c r="B21" s="307" t="s">
        <v>238</v>
      </c>
      <c r="C21" s="308"/>
      <c r="D21" s="113">
        <v>0.578125</v>
      </c>
      <c r="E21" s="115">
        <v>37</v>
      </c>
      <c r="F21" s="114">
        <v>14</v>
      </c>
      <c r="G21" s="114">
        <v>44</v>
      </c>
      <c r="H21" s="114">
        <v>35</v>
      </c>
      <c r="I21" s="140">
        <v>99</v>
      </c>
      <c r="J21" s="115">
        <v>-62</v>
      </c>
      <c r="K21" s="116">
        <v>-62.626262626262623</v>
      </c>
    </row>
    <row r="22" spans="1:11" ht="14.1" customHeight="1" x14ac:dyDescent="0.2">
      <c r="A22" s="306">
        <v>22</v>
      </c>
      <c r="B22" s="307" t="s">
        <v>239</v>
      </c>
      <c r="C22" s="308"/>
      <c r="D22" s="113">
        <v>1.71875</v>
      </c>
      <c r="E22" s="115">
        <v>110</v>
      </c>
      <c r="F22" s="114">
        <v>74</v>
      </c>
      <c r="G22" s="114">
        <v>185</v>
      </c>
      <c r="H22" s="114">
        <v>190</v>
      </c>
      <c r="I22" s="140">
        <v>177</v>
      </c>
      <c r="J22" s="115">
        <v>-67</v>
      </c>
      <c r="K22" s="116">
        <v>-37.853107344632768</v>
      </c>
    </row>
    <row r="23" spans="1:11" ht="14.1" customHeight="1" x14ac:dyDescent="0.2">
      <c r="A23" s="306">
        <v>23</v>
      </c>
      <c r="B23" s="307" t="s">
        <v>240</v>
      </c>
      <c r="C23" s="308"/>
      <c r="D23" s="113">
        <v>0.203125</v>
      </c>
      <c r="E23" s="115">
        <v>13</v>
      </c>
      <c r="F23" s="114">
        <v>8</v>
      </c>
      <c r="G23" s="114">
        <v>21</v>
      </c>
      <c r="H23" s="114">
        <v>39</v>
      </c>
      <c r="I23" s="140">
        <v>7</v>
      </c>
      <c r="J23" s="115">
        <v>6</v>
      </c>
      <c r="K23" s="116">
        <v>85.714285714285708</v>
      </c>
    </row>
    <row r="24" spans="1:11" ht="14.1" customHeight="1" x14ac:dyDescent="0.2">
      <c r="A24" s="306">
        <v>24</v>
      </c>
      <c r="B24" s="307" t="s">
        <v>241</v>
      </c>
      <c r="C24" s="308"/>
      <c r="D24" s="113">
        <v>4.546875</v>
      </c>
      <c r="E24" s="115">
        <v>291</v>
      </c>
      <c r="F24" s="114">
        <v>256</v>
      </c>
      <c r="G24" s="114">
        <v>294</v>
      </c>
      <c r="H24" s="114">
        <v>254</v>
      </c>
      <c r="I24" s="140">
        <v>475</v>
      </c>
      <c r="J24" s="115">
        <v>-184</v>
      </c>
      <c r="K24" s="116">
        <v>-38.736842105263158</v>
      </c>
    </row>
    <row r="25" spans="1:11" ht="14.1" customHeight="1" x14ac:dyDescent="0.2">
      <c r="A25" s="306">
        <v>25</v>
      </c>
      <c r="B25" s="307" t="s">
        <v>242</v>
      </c>
      <c r="C25" s="308"/>
      <c r="D25" s="113">
        <v>7.5</v>
      </c>
      <c r="E25" s="115">
        <v>480</v>
      </c>
      <c r="F25" s="114">
        <v>140</v>
      </c>
      <c r="G25" s="114">
        <v>242</v>
      </c>
      <c r="H25" s="114">
        <v>210</v>
      </c>
      <c r="I25" s="140">
        <v>275</v>
      </c>
      <c r="J25" s="115">
        <v>205</v>
      </c>
      <c r="K25" s="116">
        <v>74.545454545454547</v>
      </c>
    </row>
    <row r="26" spans="1:11" ht="14.1" customHeight="1" x14ac:dyDescent="0.2">
      <c r="A26" s="306">
        <v>26</v>
      </c>
      <c r="B26" s="307" t="s">
        <v>243</v>
      </c>
      <c r="C26" s="308"/>
      <c r="D26" s="113">
        <v>4.1875</v>
      </c>
      <c r="E26" s="115">
        <v>268</v>
      </c>
      <c r="F26" s="114">
        <v>99</v>
      </c>
      <c r="G26" s="114">
        <v>215</v>
      </c>
      <c r="H26" s="114">
        <v>125</v>
      </c>
      <c r="I26" s="140">
        <v>224</v>
      </c>
      <c r="J26" s="115">
        <v>44</v>
      </c>
      <c r="K26" s="116">
        <v>19.642857142857142</v>
      </c>
    </row>
    <row r="27" spans="1:11" ht="14.1" customHeight="1" x14ac:dyDescent="0.2">
      <c r="A27" s="306">
        <v>27</v>
      </c>
      <c r="B27" s="307" t="s">
        <v>244</v>
      </c>
      <c r="C27" s="308"/>
      <c r="D27" s="113">
        <v>3.859375</v>
      </c>
      <c r="E27" s="115">
        <v>247</v>
      </c>
      <c r="F27" s="114">
        <v>68</v>
      </c>
      <c r="G27" s="114">
        <v>77</v>
      </c>
      <c r="H27" s="114">
        <v>68</v>
      </c>
      <c r="I27" s="140">
        <v>137</v>
      </c>
      <c r="J27" s="115">
        <v>110</v>
      </c>
      <c r="K27" s="116">
        <v>80.291970802919707</v>
      </c>
    </row>
    <row r="28" spans="1:11" ht="14.1" customHeight="1" x14ac:dyDescent="0.2">
      <c r="A28" s="306">
        <v>28</v>
      </c>
      <c r="B28" s="307" t="s">
        <v>245</v>
      </c>
      <c r="C28" s="308"/>
      <c r="D28" s="113">
        <v>1.078125</v>
      </c>
      <c r="E28" s="115">
        <v>69</v>
      </c>
      <c r="F28" s="114">
        <v>90</v>
      </c>
      <c r="G28" s="114">
        <v>117</v>
      </c>
      <c r="H28" s="114">
        <v>517</v>
      </c>
      <c r="I28" s="140">
        <v>83</v>
      </c>
      <c r="J28" s="115">
        <v>-14</v>
      </c>
      <c r="K28" s="116">
        <v>-16.867469879518072</v>
      </c>
    </row>
    <row r="29" spans="1:11" ht="14.1" customHeight="1" x14ac:dyDescent="0.2">
      <c r="A29" s="306">
        <v>29</v>
      </c>
      <c r="B29" s="307" t="s">
        <v>246</v>
      </c>
      <c r="C29" s="308"/>
      <c r="D29" s="113">
        <v>4.71875</v>
      </c>
      <c r="E29" s="115">
        <v>302</v>
      </c>
      <c r="F29" s="114">
        <v>164</v>
      </c>
      <c r="G29" s="114">
        <v>284</v>
      </c>
      <c r="H29" s="114">
        <v>270</v>
      </c>
      <c r="I29" s="140">
        <v>310</v>
      </c>
      <c r="J29" s="115">
        <v>-8</v>
      </c>
      <c r="K29" s="116">
        <v>-2.5806451612903225</v>
      </c>
    </row>
    <row r="30" spans="1:11" ht="14.1" customHeight="1" x14ac:dyDescent="0.2">
      <c r="A30" s="306" t="s">
        <v>247</v>
      </c>
      <c r="B30" s="307" t="s">
        <v>248</v>
      </c>
      <c r="C30" s="308"/>
      <c r="D30" s="113">
        <v>2.4375</v>
      </c>
      <c r="E30" s="115">
        <v>156</v>
      </c>
      <c r="F30" s="114" t="s">
        <v>513</v>
      </c>
      <c r="G30" s="114">
        <v>119</v>
      </c>
      <c r="H30" s="114">
        <v>107</v>
      </c>
      <c r="I30" s="140">
        <v>95</v>
      </c>
      <c r="J30" s="115">
        <v>61</v>
      </c>
      <c r="K30" s="116">
        <v>64.21052631578948</v>
      </c>
    </row>
    <row r="31" spans="1:11" ht="14.1" customHeight="1" x14ac:dyDescent="0.2">
      <c r="A31" s="306" t="s">
        <v>249</v>
      </c>
      <c r="B31" s="307" t="s">
        <v>250</v>
      </c>
      <c r="C31" s="308"/>
      <c r="D31" s="113" t="s">
        <v>513</v>
      </c>
      <c r="E31" s="115" t="s">
        <v>513</v>
      </c>
      <c r="F31" s="114">
        <v>123</v>
      </c>
      <c r="G31" s="114">
        <v>156</v>
      </c>
      <c r="H31" s="114">
        <v>163</v>
      </c>
      <c r="I31" s="140">
        <v>207</v>
      </c>
      <c r="J31" s="115" t="s">
        <v>513</v>
      </c>
      <c r="K31" s="116" t="s">
        <v>513</v>
      </c>
    </row>
    <row r="32" spans="1:11" ht="14.1" customHeight="1" x14ac:dyDescent="0.2">
      <c r="A32" s="306">
        <v>31</v>
      </c>
      <c r="B32" s="307" t="s">
        <v>251</v>
      </c>
      <c r="C32" s="308"/>
      <c r="D32" s="113">
        <v>0.328125</v>
      </c>
      <c r="E32" s="115">
        <v>21</v>
      </c>
      <c r="F32" s="114">
        <v>15</v>
      </c>
      <c r="G32" s="114">
        <v>24</v>
      </c>
      <c r="H32" s="114">
        <v>18</v>
      </c>
      <c r="I32" s="140">
        <v>19</v>
      </c>
      <c r="J32" s="115">
        <v>2</v>
      </c>
      <c r="K32" s="116">
        <v>10.526315789473685</v>
      </c>
    </row>
    <row r="33" spans="1:11" ht="14.1" customHeight="1" x14ac:dyDescent="0.2">
      <c r="A33" s="306">
        <v>32</v>
      </c>
      <c r="B33" s="307" t="s">
        <v>252</v>
      </c>
      <c r="C33" s="308"/>
      <c r="D33" s="113">
        <v>3.28125</v>
      </c>
      <c r="E33" s="115">
        <v>210</v>
      </c>
      <c r="F33" s="114">
        <v>111</v>
      </c>
      <c r="G33" s="114">
        <v>260</v>
      </c>
      <c r="H33" s="114">
        <v>267</v>
      </c>
      <c r="I33" s="140">
        <v>259</v>
      </c>
      <c r="J33" s="115">
        <v>-49</v>
      </c>
      <c r="K33" s="116">
        <v>-18.918918918918919</v>
      </c>
    </row>
    <row r="34" spans="1:11" ht="14.1" customHeight="1" x14ac:dyDescent="0.2">
      <c r="A34" s="306">
        <v>33</v>
      </c>
      <c r="B34" s="307" t="s">
        <v>253</v>
      </c>
      <c r="C34" s="308"/>
      <c r="D34" s="113">
        <v>1.59375</v>
      </c>
      <c r="E34" s="115">
        <v>102</v>
      </c>
      <c r="F34" s="114">
        <v>65</v>
      </c>
      <c r="G34" s="114">
        <v>157</v>
      </c>
      <c r="H34" s="114">
        <v>126</v>
      </c>
      <c r="I34" s="140">
        <v>101</v>
      </c>
      <c r="J34" s="115">
        <v>1</v>
      </c>
      <c r="K34" s="116">
        <v>0.99009900990099009</v>
      </c>
    </row>
    <row r="35" spans="1:11" ht="14.1" customHeight="1" x14ac:dyDescent="0.2">
      <c r="A35" s="306">
        <v>34</v>
      </c>
      <c r="B35" s="307" t="s">
        <v>254</v>
      </c>
      <c r="C35" s="308"/>
      <c r="D35" s="113">
        <v>2.578125</v>
      </c>
      <c r="E35" s="115">
        <v>165</v>
      </c>
      <c r="F35" s="114">
        <v>116</v>
      </c>
      <c r="G35" s="114">
        <v>198</v>
      </c>
      <c r="H35" s="114">
        <v>191</v>
      </c>
      <c r="I35" s="140">
        <v>183</v>
      </c>
      <c r="J35" s="115">
        <v>-18</v>
      </c>
      <c r="K35" s="116">
        <v>-9.8360655737704921</v>
      </c>
    </row>
    <row r="36" spans="1:11" ht="14.1" customHeight="1" x14ac:dyDescent="0.2">
      <c r="A36" s="306">
        <v>41</v>
      </c>
      <c r="B36" s="307" t="s">
        <v>255</v>
      </c>
      <c r="C36" s="308"/>
      <c r="D36" s="113">
        <v>0.671875</v>
      </c>
      <c r="E36" s="115">
        <v>43</v>
      </c>
      <c r="F36" s="114">
        <v>32</v>
      </c>
      <c r="G36" s="114">
        <v>31</v>
      </c>
      <c r="H36" s="114">
        <v>32</v>
      </c>
      <c r="I36" s="140">
        <v>32</v>
      </c>
      <c r="J36" s="115">
        <v>11</v>
      </c>
      <c r="K36" s="116">
        <v>34.375</v>
      </c>
    </row>
    <row r="37" spans="1:11" ht="14.1" customHeight="1" x14ac:dyDescent="0.2">
      <c r="A37" s="306">
        <v>42</v>
      </c>
      <c r="B37" s="307" t="s">
        <v>256</v>
      </c>
      <c r="C37" s="308"/>
      <c r="D37" s="113">
        <v>6.25E-2</v>
      </c>
      <c r="E37" s="115">
        <v>4</v>
      </c>
      <c r="F37" s="114">
        <v>5</v>
      </c>
      <c r="G37" s="114">
        <v>5</v>
      </c>
      <c r="H37" s="114" t="s">
        <v>513</v>
      </c>
      <c r="I37" s="140">
        <v>4</v>
      </c>
      <c r="J37" s="115">
        <v>0</v>
      </c>
      <c r="K37" s="116">
        <v>0</v>
      </c>
    </row>
    <row r="38" spans="1:11" ht="14.1" customHeight="1" x14ac:dyDescent="0.2">
      <c r="A38" s="306">
        <v>43</v>
      </c>
      <c r="B38" s="307" t="s">
        <v>257</v>
      </c>
      <c r="C38" s="308"/>
      <c r="D38" s="113">
        <v>0.96875</v>
      </c>
      <c r="E38" s="115">
        <v>62</v>
      </c>
      <c r="F38" s="114">
        <v>28</v>
      </c>
      <c r="G38" s="114">
        <v>42</v>
      </c>
      <c r="H38" s="114">
        <v>34</v>
      </c>
      <c r="I38" s="140">
        <v>71</v>
      </c>
      <c r="J38" s="115">
        <v>-9</v>
      </c>
      <c r="K38" s="116">
        <v>-12.67605633802817</v>
      </c>
    </row>
    <row r="39" spans="1:11" ht="14.1" customHeight="1" x14ac:dyDescent="0.2">
      <c r="A39" s="306">
        <v>51</v>
      </c>
      <c r="B39" s="307" t="s">
        <v>258</v>
      </c>
      <c r="C39" s="308"/>
      <c r="D39" s="113">
        <v>5.25</v>
      </c>
      <c r="E39" s="115">
        <v>336</v>
      </c>
      <c r="F39" s="114">
        <v>207</v>
      </c>
      <c r="G39" s="114">
        <v>286</v>
      </c>
      <c r="H39" s="114">
        <v>262</v>
      </c>
      <c r="I39" s="140">
        <v>277</v>
      </c>
      <c r="J39" s="115">
        <v>59</v>
      </c>
      <c r="K39" s="116">
        <v>21.299638989169676</v>
      </c>
    </row>
    <row r="40" spans="1:11" ht="14.1" customHeight="1" x14ac:dyDescent="0.2">
      <c r="A40" s="306" t="s">
        <v>259</v>
      </c>
      <c r="B40" s="307" t="s">
        <v>260</v>
      </c>
      <c r="C40" s="308"/>
      <c r="D40" s="113">
        <v>4.390625</v>
      </c>
      <c r="E40" s="115">
        <v>281</v>
      </c>
      <c r="F40" s="114">
        <v>179</v>
      </c>
      <c r="G40" s="114">
        <v>251</v>
      </c>
      <c r="H40" s="114">
        <v>222</v>
      </c>
      <c r="I40" s="140">
        <v>247</v>
      </c>
      <c r="J40" s="115">
        <v>34</v>
      </c>
      <c r="K40" s="116">
        <v>13.765182186234817</v>
      </c>
    </row>
    <row r="41" spans="1:11" ht="14.1" customHeight="1" x14ac:dyDescent="0.2">
      <c r="A41" s="306"/>
      <c r="B41" s="307" t="s">
        <v>261</v>
      </c>
      <c r="C41" s="308"/>
      <c r="D41" s="113">
        <v>3.46875</v>
      </c>
      <c r="E41" s="115">
        <v>222</v>
      </c>
      <c r="F41" s="114">
        <v>108</v>
      </c>
      <c r="G41" s="114">
        <v>177</v>
      </c>
      <c r="H41" s="114">
        <v>163</v>
      </c>
      <c r="I41" s="140">
        <v>170</v>
      </c>
      <c r="J41" s="115">
        <v>52</v>
      </c>
      <c r="K41" s="116">
        <v>30.588235294117649</v>
      </c>
    </row>
    <row r="42" spans="1:11" ht="14.1" customHeight="1" x14ac:dyDescent="0.2">
      <c r="A42" s="306">
        <v>52</v>
      </c>
      <c r="B42" s="307" t="s">
        <v>262</v>
      </c>
      <c r="C42" s="308"/>
      <c r="D42" s="113">
        <v>3.953125</v>
      </c>
      <c r="E42" s="115">
        <v>253</v>
      </c>
      <c r="F42" s="114">
        <v>144</v>
      </c>
      <c r="G42" s="114">
        <v>277</v>
      </c>
      <c r="H42" s="114">
        <v>271</v>
      </c>
      <c r="I42" s="140">
        <v>309</v>
      </c>
      <c r="J42" s="115">
        <v>-56</v>
      </c>
      <c r="K42" s="116">
        <v>-18.122977346278319</v>
      </c>
    </row>
    <row r="43" spans="1:11" ht="14.1" customHeight="1" x14ac:dyDescent="0.2">
      <c r="A43" s="306" t="s">
        <v>263</v>
      </c>
      <c r="B43" s="307" t="s">
        <v>264</v>
      </c>
      <c r="C43" s="308"/>
      <c r="D43" s="113">
        <v>3.421875</v>
      </c>
      <c r="E43" s="115">
        <v>219</v>
      </c>
      <c r="F43" s="114">
        <v>139</v>
      </c>
      <c r="G43" s="114">
        <v>239</v>
      </c>
      <c r="H43" s="114">
        <v>249</v>
      </c>
      <c r="I43" s="140">
        <v>282</v>
      </c>
      <c r="J43" s="115">
        <v>-63</v>
      </c>
      <c r="K43" s="116">
        <v>-22.340425531914892</v>
      </c>
    </row>
    <row r="44" spans="1:11" ht="14.1" customHeight="1" x14ac:dyDescent="0.2">
      <c r="A44" s="306">
        <v>53</v>
      </c>
      <c r="B44" s="307" t="s">
        <v>265</v>
      </c>
      <c r="C44" s="308"/>
      <c r="D44" s="113">
        <v>1</v>
      </c>
      <c r="E44" s="115">
        <v>64</v>
      </c>
      <c r="F44" s="114">
        <v>32</v>
      </c>
      <c r="G44" s="114">
        <v>47</v>
      </c>
      <c r="H44" s="114">
        <v>49</v>
      </c>
      <c r="I44" s="140">
        <v>45</v>
      </c>
      <c r="J44" s="115">
        <v>19</v>
      </c>
      <c r="K44" s="116">
        <v>42.222222222222221</v>
      </c>
    </row>
    <row r="45" spans="1:11" ht="14.1" customHeight="1" x14ac:dyDescent="0.2">
      <c r="A45" s="306" t="s">
        <v>266</v>
      </c>
      <c r="B45" s="307" t="s">
        <v>267</v>
      </c>
      <c r="C45" s="308"/>
      <c r="D45" s="113">
        <v>0.90625</v>
      </c>
      <c r="E45" s="115">
        <v>58</v>
      </c>
      <c r="F45" s="114">
        <v>29</v>
      </c>
      <c r="G45" s="114">
        <v>38</v>
      </c>
      <c r="H45" s="114">
        <v>47</v>
      </c>
      <c r="I45" s="140">
        <v>41</v>
      </c>
      <c r="J45" s="115">
        <v>17</v>
      </c>
      <c r="K45" s="116">
        <v>41.463414634146339</v>
      </c>
    </row>
    <row r="46" spans="1:11" ht="14.1" customHeight="1" x14ac:dyDescent="0.2">
      <c r="A46" s="306">
        <v>54</v>
      </c>
      <c r="B46" s="307" t="s">
        <v>268</v>
      </c>
      <c r="C46" s="308"/>
      <c r="D46" s="113">
        <v>2.671875</v>
      </c>
      <c r="E46" s="115">
        <v>171</v>
      </c>
      <c r="F46" s="114">
        <v>102</v>
      </c>
      <c r="G46" s="114">
        <v>144</v>
      </c>
      <c r="H46" s="114">
        <v>124</v>
      </c>
      <c r="I46" s="140">
        <v>154</v>
      </c>
      <c r="J46" s="115">
        <v>17</v>
      </c>
      <c r="K46" s="116">
        <v>11.038961038961039</v>
      </c>
    </row>
    <row r="47" spans="1:11" ht="14.1" customHeight="1" x14ac:dyDescent="0.2">
      <c r="A47" s="306">
        <v>61</v>
      </c>
      <c r="B47" s="307" t="s">
        <v>269</v>
      </c>
      <c r="C47" s="308"/>
      <c r="D47" s="113">
        <v>2.4375</v>
      </c>
      <c r="E47" s="115">
        <v>156</v>
      </c>
      <c r="F47" s="114">
        <v>52</v>
      </c>
      <c r="G47" s="114">
        <v>69</v>
      </c>
      <c r="H47" s="114">
        <v>49</v>
      </c>
      <c r="I47" s="140">
        <v>91</v>
      </c>
      <c r="J47" s="115">
        <v>65</v>
      </c>
      <c r="K47" s="116">
        <v>71.428571428571431</v>
      </c>
    </row>
    <row r="48" spans="1:11" ht="14.1" customHeight="1" x14ac:dyDescent="0.2">
      <c r="A48" s="306">
        <v>62</v>
      </c>
      <c r="B48" s="307" t="s">
        <v>270</v>
      </c>
      <c r="C48" s="308"/>
      <c r="D48" s="113">
        <v>5.546875</v>
      </c>
      <c r="E48" s="115">
        <v>355</v>
      </c>
      <c r="F48" s="114">
        <v>311</v>
      </c>
      <c r="G48" s="114">
        <v>480</v>
      </c>
      <c r="H48" s="114">
        <v>343</v>
      </c>
      <c r="I48" s="140">
        <v>339</v>
      </c>
      <c r="J48" s="115">
        <v>16</v>
      </c>
      <c r="K48" s="116">
        <v>4.71976401179941</v>
      </c>
    </row>
    <row r="49" spans="1:11" ht="14.1" customHeight="1" x14ac:dyDescent="0.2">
      <c r="A49" s="306">
        <v>63</v>
      </c>
      <c r="B49" s="307" t="s">
        <v>271</v>
      </c>
      <c r="C49" s="308"/>
      <c r="D49" s="113">
        <v>3.3125</v>
      </c>
      <c r="E49" s="115">
        <v>212</v>
      </c>
      <c r="F49" s="114">
        <v>198</v>
      </c>
      <c r="G49" s="114">
        <v>268</v>
      </c>
      <c r="H49" s="114">
        <v>353</v>
      </c>
      <c r="I49" s="140">
        <v>183</v>
      </c>
      <c r="J49" s="115">
        <v>29</v>
      </c>
      <c r="K49" s="116">
        <v>15.846994535519126</v>
      </c>
    </row>
    <row r="50" spans="1:11" ht="14.1" customHeight="1" x14ac:dyDescent="0.2">
      <c r="A50" s="306" t="s">
        <v>272</v>
      </c>
      <c r="B50" s="307" t="s">
        <v>273</v>
      </c>
      <c r="C50" s="308"/>
      <c r="D50" s="113">
        <v>0.625</v>
      </c>
      <c r="E50" s="115">
        <v>40</v>
      </c>
      <c r="F50" s="114">
        <v>30</v>
      </c>
      <c r="G50" s="114">
        <v>60</v>
      </c>
      <c r="H50" s="114">
        <v>80</v>
      </c>
      <c r="I50" s="140">
        <v>12</v>
      </c>
      <c r="J50" s="115">
        <v>28</v>
      </c>
      <c r="K50" s="116">
        <v>233.33333333333334</v>
      </c>
    </row>
    <row r="51" spans="1:11" ht="14.1" customHeight="1" x14ac:dyDescent="0.2">
      <c r="A51" s="306" t="s">
        <v>274</v>
      </c>
      <c r="B51" s="307" t="s">
        <v>275</v>
      </c>
      <c r="C51" s="308"/>
      <c r="D51" s="113">
        <v>2.3125</v>
      </c>
      <c r="E51" s="115">
        <v>148</v>
      </c>
      <c r="F51" s="114">
        <v>141</v>
      </c>
      <c r="G51" s="114">
        <v>187</v>
      </c>
      <c r="H51" s="114">
        <v>238</v>
      </c>
      <c r="I51" s="140">
        <v>148</v>
      </c>
      <c r="J51" s="115">
        <v>0</v>
      </c>
      <c r="K51" s="116">
        <v>0</v>
      </c>
    </row>
    <row r="52" spans="1:11" ht="14.1" customHeight="1" x14ac:dyDescent="0.2">
      <c r="A52" s="306">
        <v>71</v>
      </c>
      <c r="B52" s="307" t="s">
        <v>276</v>
      </c>
      <c r="C52" s="308"/>
      <c r="D52" s="113">
        <v>10.234375</v>
      </c>
      <c r="E52" s="115">
        <v>655</v>
      </c>
      <c r="F52" s="114">
        <v>326</v>
      </c>
      <c r="G52" s="114">
        <v>441</v>
      </c>
      <c r="H52" s="114">
        <v>387</v>
      </c>
      <c r="I52" s="140">
        <v>443</v>
      </c>
      <c r="J52" s="115">
        <v>212</v>
      </c>
      <c r="K52" s="116">
        <v>47.855530474040634</v>
      </c>
    </row>
    <row r="53" spans="1:11" ht="14.1" customHeight="1" x14ac:dyDescent="0.2">
      <c r="A53" s="306" t="s">
        <v>277</v>
      </c>
      <c r="B53" s="307" t="s">
        <v>278</v>
      </c>
      <c r="C53" s="308"/>
      <c r="D53" s="113">
        <v>4.46875</v>
      </c>
      <c r="E53" s="115">
        <v>286</v>
      </c>
      <c r="F53" s="114">
        <v>93</v>
      </c>
      <c r="G53" s="114">
        <v>135</v>
      </c>
      <c r="H53" s="114">
        <v>125</v>
      </c>
      <c r="I53" s="140">
        <v>150</v>
      </c>
      <c r="J53" s="115">
        <v>136</v>
      </c>
      <c r="K53" s="116">
        <v>90.666666666666671</v>
      </c>
    </row>
    <row r="54" spans="1:11" ht="14.1" customHeight="1" x14ac:dyDescent="0.2">
      <c r="A54" s="306" t="s">
        <v>279</v>
      </c>
      <c r="B54" s="307" t="s">
        <v>280</v>
      </c>
      <c r="C54" s="308"/>
      <c r="D54" s="113">
        <v>5.078125</v>
      </c>
      <c r="E54" s="115">
        <v>325</v>
      </c>
      <c r="F54" s="114">
        <v>212</v>
      </c>
      <c r="G54" s="114">
        <v>283</v>
      </c>
      <c r="H54" s="114">
        <v>231</v>
      </c>
      <c r="I54" s="140">
        <v>253</v>
      </c>
      <c r="J54" s="115">
        <v>72</v>
      </c>
      <c r="K54" s="116">
        <v>28.458498023715414</v>
      </c>
    </row>
    <row r="55" spans="1:11" ht="14.1" customHeight="1" x14ac:dyDescent="0.2">
      <c r="A55" s="306">
        <v>72</v>
      </c>
      <c r="B55" s="307" t="s">
        <v>281</v>
      </c>
      <c r="C55" s="308"/>
      <c r="D55" s="113">
        <v>1.4375</v>
      </c>
      <c r="E55" s="115">
        <v>92</v>
      </c>
      <c r="F55" s="114">
        <v>61</v>
      </c>
      <c r="G55" s="114">
        <v>106</v>
      </c>
      <c r="H55" s="114">
        <v>70</v>
      </c>
      <c r="I55" s="140">
        <v>99</v>
      </c>
      <c r="J55" s="115">
        <v>-7</v>
      </c>
      <c r="K55" s="116">
        <v>-7.0707070707070709</v>
      </c>
    </row>
    <row r="56" spans="1:11" ht="14.1" customHeight="1" x14ac:dyDescent="0.2">
      <c r="A56" s="306" t="s">
        <v>282</v>
      </c>
      <c r="B56" s="307" t="s">
        <v>283</v>
      </c>
      <c r="C56" s="308"/>
      <c r="D56" s="113">
        <v>0.390625</v>
      </c>
      <c r="E56" s="115">
        <v>25</v>
      </c>
      <c r="F56" s="114">
        <v>14</v>
      </c>
      <c r="G56" s="114">
        <v>30</v>
      </c>
      <c r="H56" s="114">
        <v>13</v>
      </c>
      <c r="I56" s="140">
        <v>12</v>
      </c>
      <c r="J56" s="115">
        <v>13</v>
      </c>
      <c r="K56" s="116">
        <v>108.33333333333333</v>
      </c>
    </row>
    <row r="57" spans="1:11" ht="14.1" customHeight="1" x14ac:dyDescent="0.2">
      <c r="A57" s="306" t="s">
        <v>284</v>
      </c>
      <c r="B57" s="307" t="s">
        <v>285</v>
      </c>
      <c r="C57" s="308"/>
      <c r="D57" s="113">
        <v>0.890625</v>
      </c>
      <c r="E57" s="115">
        <v>57</v>
      </c>
      <c r="F57" s="114">
        <v>40</v>
      </c>
      <c r="G57" s="114">
        <v>38</v>
      </c>
      <c r="H57" s="114">
        <v>47</v>
      </c>
      <c r="I57" s="140">
        <v>58</v>
      </c>
      <c r="J57" s="115">
        <v>-1</v>
      </c>
      <c r="K57" s="116">
        <v>-1.7241379310344827</v>
      </c>
    </row>
    <row r="58" spans="1:11" ht="14.1" customHeight="1" x14ac:dyDescent="0.2">
      <c r="A58" s="306">
        <v>73</v>
      </c>
      <c r="B58" s="307" t="s">
        <v>286</v>
      </c>
      <c r="C58" s="308"/>
      <c r="D58" s="113">
        <v>1.328125</v>
      </c>
      <c r="E58" s="115">
        <v>85</v>
      </c>
      <c r="F58" s="114">
        <v>62</v>
      </c>
      <c r="G58" s="114">
        <v>115</v>
      </c>
      <c r="H58" s="114">
        <v>51</v>
      </c>
      <c r="I58" s="140">
        <v>62</v>
      </c>
      <c r="J58" s="115">
        <v>23</v>
      </c>
      <c r="K58" s="116">
        <v>37.096774193548384</v>
      </c>
    </row>
    <row r="59" spans="1:11" ht="14.1" customHeight="1" x14ac:dyDescent="0.2">
      <c r="A59" s="306" t="s">
        <v>287</v>
      </c>
      <c r="B59" s="307" t="s">
        <v>288</v>
      </c>
      <c r="C59" s="308"/>
      <c r="D59" s="113">
        <v>0.84375</v>
      </c>
      <c r="E59" s="115">
        <v>54</v>
      </c>
      <c r="F59" s="114">
        <v>52</v>
      </c>
      <c r="G59" s="114">
        <v>98</v>
      </c>
      <c r="H59" s="114">
        <v>37</v>
      </c>
      <c r="I59" s="140">
        <v>51</v>
      </c>
      <c r="J59" s="115">
        <v>3</v>
      </c>
      <c r="K59" s="116">
        <v>5.882352941176471</v>
      </c>
    </row>
    <row r="60" spans="1:11" ht="14.1" customHeight="1" x14ac:dyDescent="0.2">
      <c r="A60" s="306">
        <v>81</v>
      </c>
      <c r="B60" s="307" t="s">
        <v>289</v>
      </c>
      <c r="C60" s="308"/>
      <c r="D60" s="113">
        <v>6.78125</v>
      </c>
      <c r="E60" s="115">
        <v>434</v>
      </c>
      <c r="F60" s="114">
        <v>352</v>
      </c>
      <c r="G60" s="114">
        <v>708</v>
      </c>
      <c r="H60" s="114">
        <v>338</v>
      </c>
      <c r="I60" s="140">
        <v>374</v>
      </c>
      <c r="J60" s="115">
        <v>60</v>
      </c>
      <c r="K60" s="116">
        <v>16.042780748663102</v>
      </c>
    </row>
    <row r="61" spans="1:11" ht="14.1" customHeight="1" x14ac:dyDescent="0.2">
      <c r="A61" s="306" t="s">
        <v>290</v>
      </c>
      <c r="B61" s="307" t="s">
        <v>291</v>
      </c>
      <c r="C61" s="308"/>
      <c r="D61" s="113">
        <v>1.046875</v>
      </c>
      <c r="E61" s="115">
        <v>67</v>
      </c>
      <c r="F61" s="114">
        <v>57</v>
      </c>
      <c r="G61" s="114">
        <v>94</v>
      </c>
      <c r="H61" s="114">
        <v>60</v>
      </c>
      <c r="I61" s="140">
        <v>63</v>
      </c>
      <c r="J61" s="115">
        <v>4</v>
      </c>
      <c r="K61" s="116">
        <v>6.3492063492063489</v>
      </c>
    </row>
    <row r="62" spans="1:11" ht="14.1" customHeight="1" x14ac:dyDescent="0.2">
      <c r="A62" s="306" t="s">
        <v>292</v>
      </c>
      <c r="B62" s="307" t="s">
        <v>293</v>
      </c>
      <c r="C62" s="308"/>
      <c r="D62" s="113">
        <v>3.578125</v>
      </c>
      <c r="E62" s="115">
        <v>229</v>
      </c>
      <c r="F62" s="114">
        <v>170</v>
      </c>
      <c r="G62" s="114">
        <v>475</v>
      </c>
      <c r="H62" s="114">
        <v>171</v>
      </c>
      <c r="I62" s="140">
        <v>190</v>
      </c>
      <c r="J62" s="115">
        <v>39</v>
      </c>
      <c r="K62" s="116">
        <v>20.526315789473685</v>
      </c>
    </row>
    <row r="63" spans="1:11" ht="14.1" customHeight="1" x14ac:dyDescent="0.2">
      <c r="A63" s="306"/>
      <c r="B63" s="307" t="s">
        <v>294</v>
      </c>
      <c r="C63" s="308"/>
      <c r="D63" s="113">
        <v>2.90625</v>
      </c>
      <c r="E63" s="115">
        <v>186</v>
      </c>
      <c r="F63" s="114">
        <v>146</v>
      </c>
      <c r="G63" s="114">
        <v>437</v>
      </c>
      <c r="H63" s="114">
        <v>152</v>
      </c>
      <c r="I63" s="140">
        <v>176</v>
      </c>
      <c r="J63" s="115">
        <v>10</v>
      </c>
      <c r="K63" s="116">
        <v>5.6818181818181817</v>
      </c>
    </row>
    <row r="64" spans="1:11" ht="14.1" customHeight="1" x14ac:dyDescent="0.2">
      <c r="A64" s="306" t="s">
        <v>295</v>
      </c>
      <c r="B64" s="307" t="s">
        <v>296</v>
      </c>
      <c r="C64" s="308"/>
      <c r="D64" s="113">
        <v>0.765625</v>
      </c>
      <c r="E64" s="115">
        <v>49</v>
      </c>
      <c r="F64" s="114">
        <v>40</v>
      </c>
      <c r="G64" s="114">
        <v>36</v>
      </c>
      <c r="H64" s="114">
        <v>40</v>
      </c>
      <c r="I64" s="140">
        <v>35</v>
      </c>
      <c r="J64" s="115">
        <v>14</v>
      </c>
      <c r="K64" s="116">
        <v>40</v>
      </c>
    </row>
    <row r="65" spans="1:11" ht="14.1" customHeight="1" x14ac:dyDescent="0.2">
      <c r="A65" s="306" t="s">
        <v>297</v>
      </c>
      <c r="B65" s="307" t="s">
        <v>298</v>
      </c>
      <c r="C65" s="308"/>
      <c r="D65" s="113">
        <v>0.984375</v>
      </c>
      <c r="E65" s="115">
        <v>63</v>
      </c>
      <c r="F65" s="114">
        <v>47</v>
      </c>
      <c r="G65" s="114">
        <v>61</v>
      </c>
      <c r="H65" s="114">
        <v>35</v>
      </c>
      <c r="I65" s="140">
        <v>50</v>
      </c>
      <c r="J65" s="115">
        <v>13</v>
      </c>
      <c r="K65" s="116">
        <v>26</v>
      </c>
    </row>
    <row r="66" spans="1:11" ht="14.1" customHeight="1" x14ac:dyDescent="0.2">
      <c r="A66" s="306">
        <v>82</v>
      </c>
      <c r="B66" s="307" t="s">
        <v>299</v>
      </c>
      <c r="C66" s="308"/>
      <c r="D66" s="113">
        <v>3.71875</v>
      </c>
      <c r="E66" s="115">
        <v>238</v>
      </c>
      <c r="F66" s="114">
        <v>210</v>
      </c>
      <c r="G66" s="114">
        <v>380</v>
      </c>
      <c r="H66" s="114">
        <v>168</v>
      </c>
      <c r="I66" s="140">
        <v>232</v>
      </c>
      <c r="J66" s="115">
        <v>6</v>
      </c>
      <c r="K66" s="116">
        <v>2.5862068965517242</v>
      </c>
    </row>
    <row r="67" spans="1:11" ht="14.1" customHeight="1" x14ac:dyDescent="0.2">
      <c r="A67" s="306" t="s">
        <v>300</v>
      </c>
      <c r="B67" s="307" t="s">
        <v>301</v>
      </c>
      <c r="C67" s="308"/>
      <c r="D67" s="113">
        <v>3.078125</v>
      </c>
      <c r="E67" s="115">
        <v>197</v>
      </c>
      <c r="F67" s="114">
        <v>187</v>
      </c>
      <c r="G67" s="114">
        <v>321</v>
      </c>
      <c r="H67" s="114">
        <v>131</v>
      </c>
      <c r="I67" s="140">
        <v>192</v>
      </c>
      <c r="J67" s="115">
        <v>5</v>
      </c>
      <c r="K67" s="116">
        <v>2.6041666666666665</v>
      </c>
    </row>
    <row r="68" spans="1:11" ht="14.1" customHeight="1" x14ac:dyDescent="0.2">
      <c r="A68" s="306" t="s">
        <v>302</v>
      </c>
      <c r="B68" s="307" t="s">
        <v>303</v>
      </c>
      <c r="C68" s="308"/>
      <c r="D68" s="113">
        <v>0.34375</v>
      </c>
      <c r="E68" s="115">
        <v>22</v>
      </c>
      <c r="F68" s="114">
        <v>14</v>
      </c>
      <c r="G68" s="114">
        <v>32</v>
      </c>
      <c r="H68" s="114">
        <v>24</v>
      </c>
      <c r="I68" s="140">
        <v>21</v>
      </c>
      <c r="J68" s="115">
        <v>1</v>
      </c>
      <c r="K68" s="116">
        <v>4.7619047619047619</v>
      </c>
    </row>
    <row r="69" spans="1:11" ht="14.1" customHeight="1" x14ac:dyDescent="0.2">
      <c r="A69" s="306">
        <v>83</v>
      </c>
      <c r="B69" s="307" t="s">
        <v>304</v>
      </c>
      <c r="C69" s="308"/>
      <c r="D69" s="113">
        <v>7.09375</v>
      </c>
      <c r="E69" s="115">
        <v>454</v>
      </c>
      <c r="F69" s="114">
        <v>247</v>
      </c>
      <c r="G69" s="114">
        <v>548</v>
      </c>
      <c r="H69" s="114">
        <v>254</v>
      </c>
      <c r="I69" s="140">
        <v>282</v>
      </c>
      <c r="J69" s="115">
        <v>172</v>
      </c>
      <c r="K69" s="116">
        <v>60.99290780141844</v>
      </c>
    </row>
    <row r="70" spans="1:11" ht="14.1" customHeight="1" x14ac:dyDescent="0.2">
      <c r="A70" s="306" t="s">
        <v>305</v>
      </c>
      <c r="B70" s="307" t="s">
        <v>306</v>
      </c>
      <c r="C70" s="308"/>
      <c r="D70" s="113">
        <v>5.96875</v>
      </c>
      <c r="E70" s="115">
        <v>382</v>
      </c>
      <c r="F70" s="114">
        <v>198</v>
      </c>
      <c r="G70" s="114">
        <v>455</v>
      </c>
      <c r="H70" s="114">
        <v>179</v>
      </c>
      <c r="I70" s="140">
        <v>203</v>
      </c>
      <c r="J70" s="115">
        <v>179</v>
      </c>
      <c r="K70" s="116">
        <v>88.177339901477836</v>
      </c>
    </row>
    <row r="71" spans="1:11" ht="14.1" customHeight="1" x14ac:dyDescent="0.2">
      <c r="A71" s="306"/>
      <c r="B71" s="307" t="s">
        <v>307</v>
      </c>
      <c r="C71" s="308"/>
      <c r="D71" s="113">
        <v>3.71875</v>
      </c>
      <c r="E71" s="115">
        <v>238</v>
      </c>
      <c r="F71" s="114">
        <v>102</v>
      </c>
      <c r="G71" s="114">
        <v>315</v>
      </c>
      <c r="H71" s="114">
        <v>94</v>
      </c>
      <c r="I71" s="140">
        <v>97</v>
      </c>
      <c r="J71" s="115">
        <v>141</v>
      </c>
      <c r="K71" s="116">
        <v>145.36082474226805</v>
      </c>
    </row>
    <row r="72" spans="1:11" ht="14.1" customHeight="1" x14ac:dyDescent="0.2">
      <c r="A72" s="306">
        <v>84</v>
      </c>
      <c r="B72" s="307" t="s">
        <v>308</v>
      </c>
      <c r="C72" s="308"/>
      <c r="D72" s="113">
        <v>1.953125</v>
      </c>
      <c r="E72" s="115">
        <v>125</v>
      </c>
      <c r="F72" s="114">
        <v>95</v>
      </c>
      <c r="G72" s="114">
        <v>146</v>
      </c>
      <c r="H72" s="114">
        <v>77</v>
      </c>
      <c r="I72" s="140">
        <v>76</v>
      </c>
      <c r="J72" s="115">
        <v>49</v>
      </c>
      <c r="K72" s="116">
        <v>64.473684210526315</v>
      </c>
    </row>
    <row r="73" spans="1:11" ht="14.1" customHeight="1" x14ac:dyDescent="0.2">
      <c r="A73" s="306" t="s">
        <v>309</v>
      </c>
      <c r="B73" s="307" t="s">
        <v>310</v>
      </c>
      <c r="C73" s="308"/>
      <c r="D73" s="113">
        <v>0.515625</v>
      </c>
      <c r="E73" s="115">
        <v>33</v>
      </c>
      <c r="F73" s="114">
        <v>37</v>
      </c>
      <c r="G73" s="114">
        <v>62</v>
      </c>
      <c r="H73" s="114">
        <v>18</v>
      </c>
      <c r="I73" s="140">
        <v>24</v>
      </c>
      <c r="J73" s="115">
        <v>9</v>
      </c>
      <c r="K73" s="116">
        <v>37.5</v>
      </c>
    </row>
    <row r="74" spans="1:11" ht="14.1" customHeight="1" x14ac:dyDescent="0.2">
      <c r="A74" s="306" t="s">
        <v>311</v>
      </c>
      <c r="B74" s="307" t="s">
        <v>312</v>
      </c>
      <c r="C74" s="308"/>
      <c r="D74" s="113">
        <v>0.203125</v>
      </c>
      <c r="E74" s="115">
        <v>13</v>
      </c>
      <c r="F74" s="114">
        <v>11</v>
      </c>
      <c r="G74" s="114">
        <v>16</v>
      </c>
      <c r="H74" s="114">
        <v>14</v>
      </c>
      <c r="I74" s="140">
        <v>21</v>
      </c>
      <c r="J74" s="115">
        <v>-8</v>
      </c>
      <c r="K74" s="116">
        <v>-38.095238095238095</v>
      </c>
    </row>
    <row r="75" spans="1:11" ht="14.1" customHeight="1" x14ac:dyDescent="0.2">
      <c r="A75" s="306" t="s">
        <v>313</v>
      </c>
      <c r="B75" s="307" t="s">
        <v>314</v>
      </c>
      <c r="C75" s="308"/>
      <c r="D75" s="113">
        <v>0.3125</v>
      </c>
      <c r="E75" s="115">
        <v>20</v>
      </c>
      <c r="F75" s="114">
        <v>31</v>
      </c>
      <c r="G75" s="114">
        <v>35</v>
      </c>
      <c r="H75" s="114">
        <v>26</v>
      </c>
      <c r="I75" s="140">
        <v>20</v>
      </c>
      <c r="J75" s="115">
        <v>0</v>
      </c>
      <c r="K75" s="116">
        <v>0</v>
      </c>
    </row>
    <row r="76" spans="1:11" ht="14.1" customHeight="1" x14ac:dyDescent="0.2">
      <c r="A76" s="306">
        <v>91</v>
      </c>
      <c r="B76" s="307" t="s">
        <v>315</v>
      </c>
      <c r="C76" s="308"/>
      <c r="D76" s="113">
        <v>0.125</v>
      </c>
      <c r="E76" s="115">
        <v>8</v>
      </c>
      <c r="F76" s="114">
        <v>8</v>
      </c>
      <c r="G76" s="114">
        <v>12</v>
      </c>
      <c r="H76" s="114">
        <v>7</v>
      </c>
      <c r="I76" s="140">
        <v>7</v>
      </c>
      <c r="J76" s="115">
        <v>1</v>
      </c>
      <c r="K76" s="116">
        <v>14.285714285714286</v>
      </c>
    </row>
    <row r="77" spans="1:11" ht="14.1" customHeight="1" x14ac:dyDescent="0.2">
      <c r="A77" s="306">
        <v>92</v>
      </c>
      <c r="B77" s="307" t="s">
        <v>316</v>
      </c>
      <c r="C77" s="308"/>
      <c r="D77" s="113">
        <v>0.828125</v>
      </c>
      <c r="E77" s="115">
        <v>53</v>
      </c>
      <c r="F77" s="114">
        <v>35</v>
      </c>
      <c r="G77" s="114">
        <v>54</v>
      </c>
      <c r="H77" s="114">
        <v>27</v>
      </c>
      <c r="I77" s="140">
        <v>38</v>
      </c>
      <c r="J77" s="115">
        <v>15</v>
      </c>
      <c r="K77" s="116">
        <v>39.473684210526315</v>
      </c>
    </row>
    <row r="78" spans="1:11" ht="14.1" customHeight="1" x14ac:dyDescent="0.2">
      <c r="A78" s="306">
        <v>93</v>
      </c>
      <c r="B78" s="307" t="s">
        <v>317</v>
      </c>
      <c r="C78" s="308"/>
      <c r="D78" s="113">
        <v>0.25</v>
      </c>
      <c r="E78" s="115">
        <v>16</v>
      </c>
      <c r="F78" s="114">
        <v>10</v>
      </c>
      <c r="G78" s="114">
        <v>17</v>
      </c>
      <c r="H78" s="114">
        <v>9</v>
      </c>
      <c r="I78" s="140">
        <v>139</v>
      </c>
      <c r="J78" s="115">
        <v>-123</v>
      </c>
      <c r="K78" s="116">
        <v>-88.489208633093526</v>
      </c>
    </row>
    <row r="79" spans="1:11" ht="14.1" customHeight="1" x14ac:dyDescent="0.2">
      <c r="A79" s="306">
        <v>94</v>
      </c>
      <c r="B79" s="307" t="s">
        <v>318</v>
      </c>
      <c r="C79" s="308"/>
      <c r="D79" s="113">
        <v>0.90625</v>
      </c>
      <c r="E79" s="115">
        <v>58</v>
      </c>
      <c r="F79" s="114">
        <v>63</v>
      </c>
      <c r="G79" s="114">
        <v>71</v>
      </c>
      <c r="H79" s="114">
        <v>54</v>
      </c>
      <c r="I79" s="140">
        <v>39</v>
      </c>
      <c r="J79" s="115">
        <v>19</v>
      </c>
      <c r="K79" s="116">
        <v>48.717948717948715</v>
      </c>
    </row>
    <row r="80" spans="1:11" ht="14.1" customHeight="1" x14ac:dyDescent="0.2">
      <c r="A80" s="306" t="s">
        <v>319</v>
      </c>
      <c r="B80" s="307" t="s">
        <v>320</v>
      </c>
      <c r="C80" s="308"/>
      <c r="D80" s="113">
        <v>4.6875E-2</v>
      </c>
      <c r="E80" s="115">
        <v>3</v>
      </c>
      <c r="F80" s="114">
        <v>3</v>
      </c>
      <c r="G80" s="114">
        <v>4</v>
      </c>
      <c r="H80" s="114" t="s">
        <v>513</v>
      </c>
      <c r="I80" s="140">
        <v>16</v>
      </c>
      <c r="J80" s="115">
        <v>-13</v>
      </c>
      <c r="K80" s="116">
        <v>-81.25</v>
      </c>
    </row>
    <row r="81" spans="1:11" ht="14.1" customHeight="1" x14ac:dyDescent="0.2">
      <c r="A81" s="310" t="s">
        <v>321</v>
      </c>
      <c r="B81" s="311" t="s">
        <v>333</v>
      </c>
      <c r="C81" s="312"/>
      <c r="D81" s="125">
        <v>0.25</v>
      </c>
      <c r="E81" s="143">
        <v>16</v>
      </c>
      <c r="F81" s="144">
        <v>12</v>
      </c>
      <c r="G81" s="144">
        <v>91</v>
      </c>
      <c r="H81" s="144">
        <v>20</v>
      </c>
      <c r="I81" s="145">
        <v>15</v>
      </c>
      <c r="J81" s="143">
        <v>1</v>
      </c>
      <c r="K81" s="146">
        <v>6.666666666666667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6821</v>
      </c>
      <c r="E11" s="114">
        <v>4786</v>
      </c>
      <c r="F11" s="114">
        <v>5563</v>
      </c>
      <c r="G11" s="114">
        <v>5018</v>
      </c>
      <c r="H11" s="140">
        <v>6745</v>
      </c>
      <c r="I11" s="115">
        <v>76</v>
      </c>
      <c r="J11" s="116">
        <v>1.1267605633802817</v>
      </c>
    </row>
    <row r="12" spans="1:15" s="110" customFormat="1" ht="24.95" customHeight="1" x14ac:dyDescent="0.2">
      <c r="A12" s="193" t="s">
        <v>132</v>
      </c>
      <c r="B12" s="194" t="s">
        <v>133</v>
      </c>
      <c r="C12" s="113">
        <v>1.7739334408444509</v>
      </c>
      <c r="D12" s="115">
        <v>121</v>
      </c>
      <c r="E12" s="114">
        <v>208</v>
      </c>
      <c r="F12" s="114">
        <v>123</v>
      </c>
      <c r="G12" s="114">
        <v>83</v>
      </c>
      <c r="H12" s="140">
        <v>146</v>
      </c>
      <c r="I12" s="115">
        <v>-25</v>
      </c>
      <c r="J12" s="116">
        <v>-17.123287671232877</v>
      </c>
    </row>
    <row r="13" spans="1:15" s="110" customFormat="1" ht="24.95" customHeight="1" x14ac:dyDescent="0.2">
      <c r="A13" s="193" t="s">
        <v>134</v>
      </c>
      <c r="B13" s="199" t="s">
        <v>214</v>
      </c>
      <c r="C13" s="113">
        <v>1.8032546547427064</v>
      </c>
      <c r="D13" s="115">
        <v>123</v>
      </c>
      <c r="E13" s="114">
        <v>68</v>
      </c>
      <c r="F13" s="114">
        <v>53</v>
      </c>
      <c r="G13" s="114">
        <v>35</v>
      </c>
      <c r="H13" s="140">
        <v>102</v>
      </c>
      <c r="I13" s="115">
        <v>21</v>
      </c>
      <c r="J13" s="116">
        <v>20.588235294117649</v>
      </c>
    </row>
    <row r="14" spans="1:15" s="287" customFormat="1" ht="24.95" customHeight="1" x14ac:dyDescent="0.2">
      <c r="A14" s="193" t="s">
        <v>215</v>
      </c>
      <c r="B14" s="199" t="s">
        <v>137</v>
      </c>
      <c r="C14" s="113">
        <v>28.353613839612962</v>
      </c>
      <c r="D14" s="115">
        <v>1934</v>
      </c>
      <c r="E14" s="114">
        <v>879</v>
      </c>
      <c r="F14" s="114">
        <v>838</v>
      </c>
      <c r="G14" s="114">
        <v>1364</v>
      </c>
      <c r="H14" s="140">
        <v>1563</v>
      </c>
      <c r="I14" s="115">
        <v>371</v>
      </c>
      <c r="J14" s="116">
        <v>23.736404350607806</v>
      </c>
      <c r="K14" s="110"/>
      <c r="L14" s="110"/>
      <c r="M14" s="110"/>
      <c r="N14" s="110"/>
      <c r="O14" s="110"/>
    </row>
    <row r="15" spans="1:15" s="110" customFormat="1" ht="24.95" customHeight="1" x14ac:dyDescent="0.2">
      <c r="A15" s="193" t="s">
        <v>216</v>
      </c>
      <c r="B15" s="199" t="s">
        <v>217</v>
      </c>
      <c r="C15" s="113">
        <v>4.2369154082979037</v>
      </c>
      <c r="D15" s="115">
        <v>289</v>
      </c>
      <c r="E15" s="114">
        <v>191</v>
      </c>
      <c r="F15" s="114">
        <v>273</v>
      </c>
      <c r="G15" s="114">
        <v>729</v>
      </c>
      <c r="H15" s="140">
        <v>287</v>
      </c>
      <c r="I15" s="115">
        <v>2</v>
      </c>
      <c r="J15" s="116">
        <v>0.69686411149825789</v>
      </c>
    </row>
    <row r="16" spans="1:15" s="287" customFormat="1" ht="24.95" customHeight="1" x14ac:dyDescent="0.2">
      <c r="A16" s="193" t="s">
        <v>218</v>
      </c>
      <c r="B16" s="199" t="s">
        <v>141</v>
      </c>
      <c r="C16" s="113">
        <v>21.609734643014221</v>
      </c>
      <c r="D16" s="115">
        <v>1474</v>
      </c>
      <c r="E16" s="114">
        <v>509</v>
      </c>
      <c r="F16" s="114">
        <v>398</v>
      </c>
      <c r="G16" s="114">
        <v>336</v>
      </c>
      <c r="H16" s="140">
        <v>1022</v>
      </c>
      <c r="I16" s="115">
        <v>452</v>
      </c>
      <c r="J16" s="116">
        <v>44.227005870841488</v>
      </c>
      <c r="K16" s="110"/>
      <c r="L16" s="110"/>
      <c r="M16" s="110"/>
      <c r="N16" s="110"/>
      <c r="O16" s="110"/>
    </row>
    <row r="17" spans="1:15" s="110" customFormat="1" ht="24.95" customHeight="1" x14ac:dyDescent="0.2">
      <c r="A17" s="193" t="s">
        <v>142</v>
      </c>
      <c r="B17" s="199" t="s">
        <v>220</v>
      </c>
      <c r="C17" s="113">
        <v>2.5069637883008355</v>
      </c>
      <c r="D17" s="115">
        <v>171</v>
      </c>
      <c r="E17" s="114">
        <v>179</v>
      </c>
      <c r="F17" s="114">
        <v>167</v>
      </c>
      <c r="G17" s="114">
        <v>299</v>
      </c>
      <c r="H17" s="140">
        <v>254</v>
      </c>
      <c r="I17" s="115">
        <v>-83</v>
      </c>
      <c r="J17" s="116">
        <v>-32.677165354330711</v>
      </c>
    </row>
    <row r="18" spans="1:15" s="287" customFormat="1" ht="24.95" customHeight="1" x14ac:dyDescent="0.2">
      <c r="A18" s="201" t="s">
        <v>144</v>
      </c>
      <c r="B18" s="202" t="s">
        <v>145</v>
      </c>
      <c r="C18" s="113">
        <v>8.165958070664125</v>
      </c>
      <c r="D18" s="115">
        <v>557</v>
      </c>
      <c r="E18" s="114">
        <v>392</v>
      </c>
      <c r="F18" s="114">
        <v>382</v>
      </c>
      <c r="G18" s="114">
        <v>310</v>
      </c>
      <c r="H18" s="140">
        <v>523</v>
      </c>
      <c r="I18" s="115">
        <v>34</v>
      </c>
      <c r="J18" s="116">
        <v>6.5009560229445507</v>
      </c>
      <c r="K18" s="110"/>
      <c r="L18" s="110"/>
      <c r="M18" s="110"/>
      <c r="N18" s="110"/>
      <c r="O18" s="110"/>
    </row>
    <row r="19" spans="1:15" s="110" customFormat="1" ht="24.95" customHeight="1" x14ac:dyDescent="0.2">
      <c r="A19" s="193" t="s">
        <v>146</v>
      </c>
      <c r="B19" s="199" t="s">
        <v>147</v>
      </c>
      <c r="C19" s="113">
        <v>9.8812490837120652</v>
      </c>
      <c r="D19" s="115">
        <v>674</v>
      </c>
      <c r="E19" s="114">
        <v>508</v>
      </c>
      <c r="F19" s="114">
        <v>630</v>
      </c>
      <c r="G19" s="114">
        <v>519</v>
      </c>
      <c r="H19" s="140">
        <v>742</v>
      </c>
      <c r="I19" s="115">
        <v>-68</v>
      </c>
      <c r="J19" s="116">
        <v>-9.1644204851752029</v>
      </c>
    </row>
    <row r="20" spans="1:15" s="287" customFormat="1" ht="24.95" customHeight="1" x14ac:dyDescent="0.2">
      <c r="A20" s="193" t="s">
        <v>148</v>
      </c>
      <c r="B20" s="199" t="s">
        <v>149</v>
      </c>
      <c r="C20" s="113">
        <v>4.6034305820260961</v>
      </c>
      <c r="D20" s="115">
        <v>314</v>
      </c>
      <c r="E20" s="114">
        <v>311</v>
      </c>
      <c r="F20" s="114">
        <v>338</v>
      </c>
      <c r="G20" s="114">
        <v>269</v>
      </c>
      <c r="H20" s="140">
        <v>338</v>
      </c>
      <c r="I20" s="115">
        <v>-24</v>
      </c>
      <c r="J20" s="116">
        <v>-7.1005917159763312</v>
      </c>
      <c r="K20" s="110"/>
      <c r="L20" s="110"/>
      <c r="M20" s="110"/>
      <c r="N20" s="110"/>
      <c r="O20" s="110"/>
    </row>
    <row r="21" spans="1:15" s="110" customFormat="1" ht="24.95" customHeight="1" x14ac:dyDescent="0.2">
      <c r="A21" s="201" t="s">
        <v>150</v>
      </c>
      <c r="B21" s="202" t="s">
        <v>151</v>
      </c>
      <c r="C21" s="113">
        <v>6.1574549186336318</v>
      </c>
      <c r="D21" s="115">
        <v>420</v>
      </c>
      <c r="E21" s="114">
        <v>383</v>
      </c>
      <c r="F21" s="114">
        <v>326</v>
      </c>
      <c r="G21" s="114">
        <v>265</v>
      </c>
      <c r="H21" s="140">
        <v>515</v>
      </c>
      <c r="I21" s="115">
        <v>-95</v>
      </c>
      <c r="J21" s="116">
        <v>-18.446601941747574</v>
      </c>
    </row>
    <row r="22" spans="1:15" s="110" customFormat="1" ht="24.95" customHeight="1" x14ac:dyDescent="0.2">
      <c r="A22" s="201" t="s">
        <v>152</v>
      </c>
      <c r="B22" s="199" t="s">
        <v>153</v>
      </c>
      <c r="C22" s="113">
        <v>0.49846063627034159</v>
      </c>
      <c r="D22" s="115">
        <v>34</v>
      </c>
      <c r="E22" s="114">
        <v>31</v>
      </c>
      <c r="F22" s="114">
        <v>44</v>
      </c>
      <c r="G22" s="114">
        <v>27</v>
      </c>
      <c r="H22" s="140">
        <v>70</v>
      </c>
      <c r="I22" s="115">
        <v>-36</v>
      </c>
      <c r="J22" s="116">
        <v>-51.428571428571431</v>
      </c>
    </row>
    <row r="23" spans="1:15" s="110" customFormat="1" ht="24.95" customHeight="1" x14ac:dyDescent="0.2">
      <c r="A23" s="193" t="s">
        <v>154</v>
      </c>
      <c r="B23" s="199" t="s">
        <v>155</v>
      </c>
      <c r="C23" s="113">
        <v>0.64506670576161851</v>
      </c>
      <c r="D23" s="115">
        <v>44</v>
      </c>
      <c r="E23" s="114">
        <v>46</v>
      </c>
      <c r="F23" s="114">
        <v>43</v>
      </c>
      <c r="G23" s="114">
        <v>52</v>
      </c>
      <c r="H23" s="140">
        <v>61</v>
      </c>
      <c r="I23" s="115">
        <v>-17</v>
      </c>
      <c r="J23" s="116">
        <v>-27.868852459016395</v>
      </c>
    </row>
    <row r="24" spans="1:15" s="110" customFormat="1" ht="24.95" customHeight="1" x14ac:dyDescent="0.2">
      <c r="A24" s="193" t="s">
        <v>156</v>
      </c>
      <c r="B24" s="199" t="s">
        <v>221</v>
      </c>
      <c r="C24" s="113">
        <v>3.8704002345697113</v>
      </c>
      <c r="D24" s="115">
        <v>264</v>
      </c>
      <c r="E24" s="114">
        <v>193</v>
      </c>
      <c r="F24" s="114">
        <v>227</v>
      </c>
      <c r="G24" s="114">
        <v>222</v>
      </c>
      <c r="H24" s="140">
        <v>306</v>
      </c>
      <c r="I24" s="115">
        <v>-42</v>
      </c>
      <c r="J24" s="116">
        <v>-13.725490196078431</v>
      </c>
    </row>
    <row r="25" spans="1:15" s="110" customFormat="1" ht="24.95" customHeight="1" x14ac:dyDescent="0.2">
      <c r="A25" s="193" t="s">
        <v>222</v>
      </c>
      <c r="B25" s="204" t="s">
        <v>159</v>
      </c>
      <c r="C25" s="113">
        <v>4.4568245125348191</v>
      </c>
      <c r="D25" s="115">
        <v>304</v>
      </c>
      <c r="E25" s="114">
        <v>271</v>
      </c>
      <c r="F25" s="114">
        <v>226</v>
      </c>
      <c r="G25" s="114">
        <v>316</v>
      </c>
      <c r="H25" s="140">
        <v>358</v>
      </c>
      <c r="I25" s="115">
        <v>-54</v>
      </c>
      <c r="J25" s="116">
        <v>-15.083798882681565</v>
      </c>
    </row>
    <row r="26" spans="1:15" s="110" customFormat="1" ht="24.95" customHeight="1" x14ac:dyDescent="0.2">
      <c r="A26" s="201">
        <v>782.78300000000002</v>
      </c>
      <c r="B26" s="203" t="s">
        <v>160</v>
      </c>
      <c r="C26" s="113">
        <v>4.2955578360944147</v>
      </c>
      <c r="D26" s="115">
        <v>293</v>
      </c>
      <c r="E26" s="114">
        <v>320</v>
      </c>
      <c r="F26" s="114">
        <v>430</v>
      </c>
      <c r="G26" s="114">
        <v>329</v>
      </c>
      <c r="H26" s="140">
        <v>296</v>
      </c>
      <c r="I26" s="115">
        <v>-3</v>
      </c>
      <c r="J26" s="116">
        <v>-1.0135135135135136</v>
      </c>
    </row>
    <row r="27" spans="1:15" s="110" customFormat="1" ht="24.95" customHeight="1" x14ac:dyDescent="0.2">
      <c r="A27" s="193" t="s">
        <v>161</v>
      </c>
      <c r="B27" s="199" t="s">
        <v>162</v>
      </c>
      <c r="C27" s="113">
        <v>2.7561941064360065</v>
      </c>
      <c r="D27" s="115">
        <v>188</v>
      </c>
      <c r="E27" s="114">
        <v>167</v>
      </c>
      <c r="F27" s="114">
        <v>211</v>
      </c>
      <c r="G27" s="114">
        <v>147</v>
      </c>
      <c r="H27" s="140">
        <v>233</v>
      </c>
      <c r="I27" s="115">
        <v>-45</v>
      </c>
      <c r="J27" s="116">
        <v>-19.313304721030043</v>
      </c>
    </row>
    <row r="28" spans="1:15" s="110" customFormat="1" ht="24.95" customHeight="1" x14ac:dyDescent="0.2">
      <c r="A28" s="193" t="s">
        <v>163</v>
      </c>
      <c r="B28" s="199" t="s">
        <v>164</v>
      </c>
      <c r="C28" s="113">
        <v>3.5038850608415189</v>
      </c>
      <c r="D28" s="115">
        <v>239</v>
      </c>
      <c r="E28" s="114">
        <v>100</v>
      </c>
      <c r="F28" s="114">
        <v>249</v>
      </c>
      <c r="G28" s="114">
        <v>148</v>
      </c>
      <c r="H28" s="140">
        <v>288</v>
      </c>
      <c r="I28" s="115">
        <v>-49</v>
      </c>
      <c r="J28" s="116">
        <v>-17.013888888888889</v>
      </c>
    </row>
    <row r="29" spans="1:15" s="110" customFormat="1" ht="24.95" customHeight="1" x14ac:dyDescent="0.2">
      <c r="A29" s="193">
        <v>86</v>
      </c>
      <c r="B29" s="199" t="s">
        <v>165</v>
      </c>
      <c r="C29" s="113">
        <v>5.307139715584225</v>
      </c>
      <c r="D29" s="115">
        <v>362</v>
      </c>
      <c r="E29" s="114">
        <v>237</v>
      </c>
      <c r="F29" s="114">
        <v>463</v>
      </c>
      <c r="G29" s="114">
        <v>249</v>
      </c>
      <c r="H29" s="140">
        <v>300</v>
      </c>
      <c r="I29" s="115">
        <v>62</v>
      </c>
      <c r="J29" s="116">
        <v>20.666666666666668</v>
      </c>
    </row>
    <row r="30" spans="1:15" s="110" customFormat="1" ht="24.95" customHeight="1" x14ac:dyDescent="0.2">
      <c r="A30" s="193">
        <v>87.88</v>
      </c>
      <c r="B30" s="204" t="s">
        <v>166</v>
      </c>
      <c r="C30" s="113">
        <v>8.283242926257147</v>
      </c>
      <c r="D30" s="115">
        <v>565</v>
      </c>
      <c r="E30" s="114">
        <v>416</v>
      </c>
      <c r="F30" s="114">
        <v>660</v>
      </c>
      <c r="G30" s="114">
        <v>394</v>
      </c>
      <c r="H30" s="140">
        <v>523</v>
      </c>
      <c r="I30" s="115">
        <v>42</v>
      </c>
      <c r="J30" s="116">
        <v>8.0305927342256211</v>
      </c>
    </row>
    <row r="31" spans="1:15" s="110" customFormat="1" ht="24.95" customHeight="1" x14ac:dyDescent="0.2">
      <c r="A31" s="193" t="s">
        <v>167</v>
      </c>
      <c r="B31" s="199" t="s">
        <v>168</v>
      </c>
      <c r="C31" s="113">
        <v>5.6443336754141624</v>
      </c>
      <c r="D31" s="115">
        <v>385</v>
      </c>
      <c r="E31" s="114">
        <v>256</v>
      </c>
      <c r="F31" s="114">
        <v>320</v>
      </c>
      <c r="G31" s="114">
        <v>289</v>
      </c>
      <c r="H31" s="140">
        <v>381</v>
      </c>
      <c r="I31" s="115">
        <v>4</v>
      </c>
      <c r="J31" s="116">
        <v>1.0498687664041995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1.7739334408444509</v>
      </c>
      <c r="D34" s="115">
        <v>121</v>
      </c>
      <c r="E34" s="114">
        <v>208</v>
      </c>
      <c r="F34" s="114">
        <v>123</v>
      </c>
      <c r="G34" s="114">
        <v>83</v>
      </c>
      <c r="H34" s="140">
        <v>146</v>
      </c>
      <c r="I34" s="115">
        <v>-25</v>
      </c>
      <c r="J34" s="116">
        <v>-17.123287671232877</v>
      </c>
    </row>
    <row r="35" spans="1:10" s="110" customFormat="1" ht="24.95" customHeight="1" x14ac:dyDescent="0.2">
      <c r="A35" s="292" t="s">
        <v>171</v>
      </c>
      <c r="B35" s="293" t="s">
        <v>172</v>
      </c>
      <c r="C35" s="113">
        <v>38.322826565019788</v>
      </c>
      <c r="D35" s="115">
        <v>2614</v>
      </c>
      <c r="E35" s="114">
        <v>1339</v>
      </c>
      <c r="F35" s="114">
        <v>1273</v>
      </c>
      <c r="G35" s="114">
        <v>1709</v>
      </c>
      <c r="H35" s="140">
        <v>2188</v>
      </c>
      <c r="I35" s="115">
        <v>426</v>
      </c>
      <c r="J35" s="116">
        <v>19.469835466179159</v>
      </c>
    </row>
    <row r="36" spans="1:10" s="110" customFormat="1" ht="24.95" customHeight="1" x14ac:dyDescent="0.2">
      <c r="A36" s="294" t="s">
        <v>173</v>
      </c>
      <c r="B36" s="295" t="s">
        <v>174</v>
      </c>
      <c r="C36" s="125">
        <v>59.90323999413576</v>
      </c>
      <c r="D36" s="143">
        <v>4086</v>
      </c>
      <c r="E36" s="144">
        <v>3239</v>
      </c>
      <c r="F36" s="144">
        <v>4167</v>
      </c>
      <c r="G36" s="144">
        <v>3226</v>
      </c>
      <c r="H36" s="145">
        <v>4411</v>
      </c>
      <c r="I36" s="143">
        <v>-325</v>
      </c>
      <c r="J36" s="146">
        <v>-7.367943776921333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6821</v>
      </c>
      <c r="F11" s="264">
        <v>4786</v>
      </c>
      <c r="G11" s="264">
        <v>5563</v>
      </c>
      <c r="H11" s="264">
        <v>5018</v>
      </c>
      <c r="I11" s="265">
        <v>6745</v>
      </c>
      <c r="J11" s="263">
        <v>76</v>
      </c>
      <c r="K11" s="266">
        <v>1.1267605633802817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17.710013194546253</v>
      </c>
      <c r="E13" s="115">
        <v>1208</v>
      </c>
      <c r="F13" s="114">
        <v>1105</v>
      </c>
      <c r="G13" s="114">
        <v>1405</v>
      </c>
      <c r="H13" s="114">
        <v>1115</v>
      </c>
      <c r="I13" s="140">
        <v>1214</v>
      </c>
      <c r="J13" s="115">
        <v>-6</v>
      </c>
      <c r="K13" s="116">
        <v>-0.49423393739703458</v>
      </c>
    </row>
    <row r="14" spans="1:17" ht="15.95" customHeight="1" x14ac:dyDescent="0.2">
      <c r="A14" s="306" t="s">
        <v>230</v>
      </c>
      <c r="B14" s="307"/>
      <c r="C14" s="308"/>
      <c r="D14" s="113">
        <v>59.90323999413576</v>
      </c>
      <c r="E14" s="115">
        <v>4086</v>
      </c>
      <c r="F14" s="114">
        <v>3002</v>
      </c>
      <c r="G14" s="114">
        <v>3237</v>
      </c>
      <c r="H14" s="114">
        <v>3122</v>
      </c>
      <c r="I14" s="140">
        <v>4350</v>
      </c>
      <c r="J14" s="115">
        <v>-264</v>
      </c>
      <c r="K14" s="116">
        <v>-6.068965517241379</v>
      </c>
    </row>
    <row r="15" spans="1:17" ht="15.95" customHeight="1" x14ac:dyDescent="0.2">
      <c r="A15" s="306" t="s">
        <v>231</v>
      </c>
      <c r="B15" s="307"/>
      <c r="C15" s="308"/>
      <c r="D15" s="113">
        <v>9.9985339393050872</v>
      </c>
      <c r="E15" s="115">
        <v>682</v>
      </c>
      <c r="F15" s="114">
        <v>323</v>
      </c>
      <c r="G15" s="114">
        <v>388</v>
      </c>
      <c r="H15" s="114">
        <v>356</v>
      </c>
      <c r="I15" s="140">
        <v>534</v>
      </c>
      <c r="J15" s="115">
        <v>148</v>
      </c>
      <c r="K15" s="116">
        <v>27.715355805243444</v>
      </c>
    </row>
    <row r="16" spans="1:17" ht="15.95" customHeight="1" x14ac:dyDescent="0.2">
      <c r="A16" s="306" t="s">
        <v>232</v>
      </c>
      <c r="B16" s="307"/>
      <c r="C16" s="308"/>
      <c r="D16" s="113">
        <v>11.933734056589943</v>
      </c>
      <c r="E16" s="115">
        <v>814</v>
      </c>
      <c r="F16" s="114">
        <v>332</v>
      </c>
      <c r="G16" s="114">
        <v>449</v>
      </c>
      <c r="H16" s="114">
        <v>404</v>
      </c>
      <c r="I16" s="140">
        <v>618</v>
      </c>
      <c r="J16" s="115">
        <v>196</v>
      </c>
      <c r="K16" s="116">
        <v>31.715210355987054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1.6713091922005572</v>
      </c>
      <c r="E18" s="115">
        <v>114</v>
      </c>
      <c r="F18" s="114">
        <v>154</v>
      </c>
      <c r="G18" s="114">
        <v>127</v>
      </c>
      <c r="H18" s="114">
        <v>81</v>
      </c>
      <c r="I18" s="140">
        <v>141</v>
      </c>
      <c r="J18" s="115">
        <v>-27</v>
      </c>
      <c r="K18" s="116">
        <v>-19.148936170212767</v>
      </c>
    </row>
    <row r="19" spans="1:11" ht="14.1" customHeight="1" x14ac:dyDescent="0.2">
      <c r="A19" s="306" t="s">
        <v>235</v>
      </c>
      <c r="B19" s="307" t="s">
        <v>236</v>
      </c>
      <c r="C19" s="308"/>
      <c r="D19" s="113">
        <v>0.90895763084591708</v>
      </c>
      <c r="E19" s="115">
        <v>62</v>
      </c>
      <c r="F19" s="114">
        <v>111</v>
      </c>
      <c r="G19" s="114">
        <v>81</v>
      </c>
      <c r="H19" s="114">
        <v>46</v>
      </c>
      <c r="I19" s="140">
        <v>74</v>
      </c>
      <c r="J19" s="115">
        <v>-12</v>
      </c>
      <c r="K19" s="116">
        <v>-16.216216216216218</v>
      </c>
    </row>
    <row r="20" spans="1:11" ht="14.1" customHeight="1" x14ac:dyDescent="0.2">
      <c r="A20" s="306">
        <v>12</v>
      </c>
      <c r="B20" s="307" t="s">
        <v>237</v>
      </c>
      <c r="C20" s="308"/>
      <c r="D20" s="113">
        <v>0.71836974050725699</v>
      </c>
      <c r="E20" s="115">
        <v>49</v>
      </c>
      <c r="F20" s="114">
        <v>108</v>
      </c>
      <c r="G20" s="114">
        <v>41</v>
      </c>
      <c r="H20" s="114">
        <v>38</v>
      </c>
      <c r="I20" s="140">
        <v>77</v>
      </c>
      <c r="J20" s="115">
        <v>-28</v>
      </c>
      <c r="K20" s="116">
        <v>-36.363636363636367</v>
      </c>
    </row>
    <row r="21" spans="1:11" ht="14.1" customHeight="1" x14ac:dyDescent="0.2">
      <c r="A21" s="306">
        <v>21</v>
      </c>
      <c r="B21" s="307" t="s">
        <v>238</v>
      </c>
      <c r="C21" s="308"/>
      <c r="D21" s="113">
        <v>0.45447881542295854</v>
      </c>
      <c r="E21" s="115">
        <v>31</v>
      </c>
      <c r="F21" s="114">
        <v>30</v>
      </c>
      <c r="G21" s="114">
        <v>41</v>
      </c>
      <c r="H21" s="114">
        <v>20</v>
      </c>
      <c r="I21" s="140">
        <v>58</v>
      </c>
      <c r="J21" s="115">
        <v>-27</v>
      </c>
      <c r="K21" s="116">
        <v>-46.551724137931032</v>
      </c>
    </row>
    <row r="22" spans="1:11" ht="14.1" customHeight="1" x14ac:dyDescent="0.2">
      <c r="A22" s="306">
        <v>22</v>
      </c>
      <c r="B22" s="307" t="s">
        <v>239</v>
      </c>
      <c r="C22" s="308"/>
      <c r="D22" s="113">
        <v>2.2870546840639201</v>
      </c>
      <c r="E22" s="115">
        <v>156</v>
      </c>
      <c r="F22" s="114">
        <v>129</v>
      </c>
      <c r="G22" s="114">
        <v>160</v>
      </c>
      <c r="H22" s="114">
        <v>183</v>
      </c>
      <c r="I22" s="140">
        <v>187</v>
      </c>
      <c r="J22" s="115">
        <v>-31</v>
      </c>
      <c r="K22" s="116">
        <v>-16.577540106951872</v>
      </c>
    </row>
    <row r="23" spans="1:11" ht="14.1" customHeight="1" x14ac:dyDescent="0.2">
      <c r="A23" s="306">
        <v>23</v>
      </c>
      <c r="B23" s="307" t="s">
        <v>240</v>
      </c>
      <c r="C23" s="308"/>
      <c r="D23" s="113">
        <v>0.23456971118604311</v>
      </c>
      <c r="E23" s="115">
        <v>16</v>
      </c>
      <c r="F23" s="114">
        <v>12</v>
      </c>
      <c r="G23" s="114">
        <v>8</v>
      </c>
      <c r="H23" s="114">
        <v>38</v>
      </c>
      <c r="I23" s="140">
        <v>16</v>
      </c>
      <c r="J23" s="115">
        <v>0</v>
      </c>
      <c r="K23" s="116">
        <v>0</v>
      </c>
    </row>
    <row r="24" spans="1:11" ht="14.1" customHeight="1" x14ac:dyDescent="0.2">
      <c r="A24" s="306">
        <v>24</v>
      </c>
      <c r="B24" s="307" t="s">
        <v>241</v>
      </c>
      <c r="C24" s="308"/>
      <c r="D24" s="113">
        <v>5.5563700337193964</v>
      </c>
      <c r="E24" s="115">
        <v>379</v>
      </c>
      <c r="F24" s="114">
        <v>326</v>
      </c>
      <c r="G24" s="114">
        <v>236</v>
      </c>
      <c r="H24" s="114">
        <v>229</v>
      </c>
      <c r="I24" s="140">
        <v>525</v>
      </c>
      <c r="J24" s="115">
        <v>-146</v>
      </c>
      <c r="K24" s="116">
        <v>-27.80952380952381</v>
      </c>
    </row>
    <row r="25" spans="1:11" ht="14.1" customHeight="1" x14ac:dyDescent="0.2">
      <c r="A25" s="306">
        <v>25</v>
      </c>
      <c r="B25" s="307" t="s">
        <v>242</v>
      </c>
      <c r="C25" s="308"/>
      <c r="D25" s="113">
        <v>7.990030787274593</v>
      </c>
      <c r="E25" s="115">
        <v>545</v>
      </c>
      <c r="F25" s="114">
        <v>210</v>
      </c>
      <c r="G25" s="114">
        <v>201</v>
      </c>
      <c r="H25" s="114">
        <v>169</v>
      </c>
      <c r="I25" s="140">
        <v>292</v>
      </c>
      <c r="J25" s="115">
        <v>253</v>
      </c>
      <c r="K25" s="116">
        <v>86.643835616438352</v>
      </c>
    </row>
    <row r="26" spans="1:11" ht="14.1" customHeight="1" x14ac:dyDescent="0.2">
      <c r="A26" s="306">
        <v>26</v>
      </c>
      <c r="B26" s="307" t="s">
        <v>243</v>
      </c>
      <c r="C26" s="308"/>
      <c r="D26" s="113">
        <v>4.0023456971118607</v>
      </c>
      <c r="E26" s="115">
        <v>273</v>
      </c>
      <c r="F26" s="114">
        <v>131</v>
      </c>
      <c r="G26" s="114">
        <v>194</v>
      </c>
      <c r="H26" s="114">
        <v>200</v>
      </c>
      <c r="I26" s="140">
        <v>291</v>
      </c>
      <c r="J26" s="115">
        <v>-18</v>
      </c>
      <c r="K26" s="116">
        <v>-6.1855670103092786</v>
      </c>
    </row>
    <row r="27" spans="1:11" ht="14.1" customHeight="1" x14ac:dyDescent="0.2">
      <c r="A27" s="306">
        <v>27</v>
      </c>
      <c r="B27" s="307" t="s">
        <v>244</v>
      </c>
      <c r="C27" s="308"/>
      <c r="D27" s="113">
        <v>3.9290426623662218</v>
      </c>
      <c r="E27" s="115">
        <v>268</v>
      </c>
      <c r="F27" s="114">
        <v>108</v>
      </c>
      <c r="G27" s="114">
        <v>95</v>
      </c>
      <c r="H27" s="114">
        <v>132</v>
      </c>
      <c r="I27" s="140">
        <v>243</v>
      </c>
      <c r="J27" s="115">
        <v>25</v>
      </c>
      <c r="K27" s="116">
        <v>10.2880658436214</v>
      </c>
    </row>
    <row r="28" spans="1:11" ht="14.1" customHeight="1" x14ac:dyDescent="0.2">
      <c r="A28" s="306">
        <v>28</v>
      </c>
      <c r="B28" s="307" t="s">
        <v>245</v>
      </c>
      <c r="C28" s="308"/>
      <c r="D28" s="113">
        <v>1.0262424864389386</v>
      </c>
      <c r="E28" s="115">
        <v>70</v>
      </c>
      <c r="F28" s="114">
        <v>70</v>
      </c>
      <c r="G28" s="114">
        <v>79</v>
      </c>
      <c r="H28" s="114">
        <v>491</v>
      </c>
      <c r="I28" s="140">
        <v>72</v>
      </c>
      <c r="J28" s="115">
        <v>-2</v>
      </c>
      <c r="K28" s="116">
        <v>-2.7777777777777777</v>
      </c>
    </row>
    <row r="29" spans="1:11" ht="14.1" customHeight="1" x14ac:dyDescent="0.2">
      <c r="A29" s="306">
        <v>29</v>
      </c>
      <c r="B29" s="307" t="s">
        <v>246</v>
      </c>
      <c r="C29" s="308"/>
      <c r="D29" s="113">
        <v>3.9876850901627328</v>
      </c>
      <c r="E29" s="115">
        <v>272</v>
      </c>
      <c r="F29" s="114">
        <v>208</v>
      </c>
      <c r="G29" s="114">
        <v>272</v>
      </c>
      <c r="H29" s="114">
        <v>225</v>
      </c>
      <c r="I29" s="140">
        <v>367</v>
      </c>
      <c r="J29" s="115">
        <v>-95</v>
      </c>
      <c r="K29" s="116">
        <v>-25.885558583106267</v>
      </c>
    </row>
    <row r="30" spans="1:11" ht="14.1" customHeight="1" x14ac:dyDescent="0.2">
      <c r="A30" s="306" t="s">
        <v>247</v>
      </c>
      <c r="B30" s="307" t="s">
        <v>248</v>
      </c>
      <c r="C30" s="308"/>
      <c r="D30" s="113">
        <v>1.4953819088110247</v>
      </c>
      <c r="E30" s="115">
        <v>102</v>
      </c>
      <c r="F30" s="114" t="s">
        <v>513</v>
      </c>
      <c r="G30" s="114">
        <v>128</v>
      </c>
      <c r="H30" s="114">
        <v>89</v>
      </c>
      <c r="I30" s="140">
        <v>146</v>
      </c>
      <c r="J30" s="115">
        <v>-44</v>
      </c>
      <c r="K30" s="116">
        <v>-30.136986301369863</v>
      </c>
    </row>
    <row r="31" spans="1:11" ht="14.1" customHeight="1" x14ac:dyDescent="0.2">
      <c r="A31" s="306" t="s">
        <v>249</v>
      </c>
      <c r="B31" s="307" t="s">
        <v>250</v>
      </c>
      <c r="C31" s="308"/>
      <c r="D31" s="113">
        <v>2.448321360504325</v>
      </c>
      <c r="E31" s="115">
        <v>167</v>
      </c>
      <c r="F31" s="114">
        <v>138</v>
      </c>
      <c r="G31" s="114">
        <v>137</v>
      </c>
      <c r="H31" s="114">
        <v>133</v>
      </c>
      <c r="I31" s="140">
        <v>217</v>
      </c>
      <c r="J31" s="115">
        <v>-50</v>
      </c>
      <c r="K31" s="116">
        <v>-23.041474654377879</v>
      </c>
    </row>
    <row r="32" spans="1:11" ht="14.1" customHeight="1" x14ac:dyDescent="0.2">
      <c r="A32" s="306">
        <v>31</v>
      </c>
      <c r="B32" s="307" t="s">
        <v>251</v>
      </c>
      <c r="C32" s="308"/>
      <c r="D32" s="113">
        <v>0.45447881542295854</v>
      </c>
      <c r="E32" s="115">
        <v>31</v>
      </c>
      <c r="F32" s="114">
        <v>19</v>
      </c>
      <c r="G32" s="114">
        <v>19</v>
      </c>
      <c r="H32" s="114">
        <v>13</v>
      </c>
      <c r="I32" s="140">
        <v>28</v>
      </c>
      <c r="J32" s="115">
        <v>3</v>
      </c>
      <c r="K32" s="116">
        <v>10.714285714285714</v>
      </c>
    </row>
    <row r="33" spans="1:11" ht="14.1" customHeight="1" x14ac:dyDescent="0.2">
      <c r="A33" s="306">
        <v>32</v>
      </c>
      <c r="B33" s="307" t="s">
        <v>252</v>
      </c>
      <c r="C33" s="308"/>
      <c r="D33" s="113">
        <v>3.2986365635537309</v>
      </c>
      <c r="E33" s="115">
        <v>225</v>
      </c>
      <c r="F33" s="114">
        <v>255</v>
      </c>
      <c r="G33" s="114">
        <v>211</v>
      </c>
      <c r="H33" s="114">
        <v>161</v>
      </c>
      <c r="I33" s="140">
        <v>218</v>
      </c>
      <c r="J33" s="115">
        <v>7</v>
      </c>
      <c r="K33" s="116">
        <v>3.2110091743119265</v>
      </c>
    </row>
    <row r="34" spans="1:11" ht="14.1" customHeight="1" x14ac:dyDescent="0.2">
      <c r="A34" s="306">
        <v>33</v>
      </c>
      <c r="B34" s="307" t="s">
        <v>253</v>
      </c>
      <c r="C34" s="308"/>
      <c r="D34" s="113">
        <v>1.5100425157601525</v>
      </c>
      <c r="E34" s="115">
        <v>103</v>
      </c>
      <c r="F34" s="114">
        <v>125</v>
      </c>
      <c r="G34" s="114">
        <v>126</v>
      </c>
      <c r="H34" s="114">
        <v>68</v>
      </c>
      <c r="I34" s="140">
        <v>102</v>
      </c>
      <c r="J34" s="115">
        <v>1</v>
      </c>
      <c r="K34" s="116">
        <v>0.98039215686274506</v>
      </c>
    </row>
    <row r="35" spans="1:11" ht="14.1" customHeight="1" x14ac:dyDescent="0.2">
      <c r="A35" s="306">
        <v>34</v>
      </c>
      <c r="B35" s="307" t="s">
        <v>254</v>
      </c>
      <c r="C35" s="308"/>
      <c r="D35" s="113">
        <v>2.873478962029028</v>
      </c>
      <c r="E35" s="115">
        <v>196</v>
      </c>
      <c r="F35" s="114">
        <v>118</v>
      </c>
      <c r="G35" s="114">
        <v>127</v>
      </c>
      <c r="H35" s="114">
        <v>123</v>
      </c>
      <c r="I35" s="140">
        <v>243</v>
      </c>
      <c r="J35" s="115">
        <v>-47</v>
      </c>
      <c r="K35" s="116">
        <v>-19.34156378600823</v>
      </c>
    </row>
    <row r="36" spans="1:11" ht="14.1" customHeight="1" x14ac:dyDescent="0.2">
      <c r="A36" s="306">
        <v>41</v>
      </c>
      <c r="B36" s="307" t="s">
        <v>255</v>
      </c>
      <c r="C36" s="308"/>
      <c r="D36" s="113">
        <v>0.45447881542295854</v>
      </c>
      <c r="E36" s="115">
        <v>31</v>
      </c>
      <c r="F36" s="114">
        <v>17</v>
      </c>
      <c r="G36" s="114">
        <v>36</v>
      </c>
      <c r="H36" s="114">
        <v>29</v>
      </c>
      <c r="I36" s="140">
        <v>42</v>
      </c>
      <c r="J36" s="115">
        <v>-11</v>
      </c>
      <c r="K36" s="116">
        <v>-26.19047619047619</v>
      </c>
    </row>
    <row r="37" spans="1:11" ht="14.1" customHeight="1" x14ac:dyDescent="0.2">
      <c r="A37" s="306">
        <v>42</v>
      </c>
      <c r="B37" s="307" t="s">
        <v>256</v>
      </c>
      <c r="C37" s="308"/>
      <c r="D37" s="113">
        <v>0.13194546254214926</v>
      </c>
      <c r="E37" s="115">
        <v>9</v>
      </c>
      <c r="F37" s="114" t="s">
        <v>513</v>
      </c>
      <c r="G37" s="114" t="s">
        <v>513</v>
      </c>
      <c r="H37" s="114" t="s">
        <v>513</v>
      </c>
      <c r="I37" s="140">
        <v>9</v>
      </c>
      <c r="J37" s="115">
        <v>0</v>
      </c>
      <c r="K37" s="116">
        <v>0</v>
      </c>
    </row>
    <row r="38" spans="1:11" ht="14.1" customHeight="1" x14ac:dyDescent="0.2">
      <c r="A38" s="306">
        <v>43</v>
      </c>
      <c r="B38" s="307" t="s">
        <v>257</v>
      </c>
      <c r="C38" s="308"/>
      <c r="D38" s="113">
        <v>0.65972731271074625</v>
      </c>
      <c r="E38" s="115">
        <v>45</v>
      </c>
      <c r="F38" s="114">
        <v>24</v>
      </c>
      <c r="G38" s="114">
        <v>37</v>
      </c>
      <c r="H38" s="114">
        <v>33</v>
      </c>
      <c r="I38" s="140">
        <v>53</v>
      </c>
      <c r="J38" s="115">
        <v>-8</v>
      </c>
      <c r="K38" s="116">
        <v>-15.09433962264151</v>
      </c>
    </row>
    <row r="39" spans="1:11" ht="14.1" customHeight="1" x14ac:dyDescent="0.2">
      <c r="A39" s="306">
        <v>51</v>
      </c>
      <c r="B39" s="307" t="s">
        <v>258</v>
      </c>
      <c r="C39" s="308"/>
      <c r="D39" s="113">
        <v>4.4421639055856916</v>
      </c>
      <c r="E39" s="115">
        <v>303</v>
      </c>
      <c r="F39" s="114">
        <v>253</v>
      </c>
      <c r="G39" s="114">
        <v>254</v>
      </c>
      <c r="H39" s="114">
        <v>271</v>
      </c>
      <c r="I39" s="140">
        <v>310</v>
      </c>
      <c r="J39" s="115">
        <v>-7</v>
      </c>
      <c r="K39" s="116">
        <v>-2.2580645161290325</v>
      </c>
    </row>
    <row r="40" spans="1:11" ht="14.1" customHeight="1" x14ac:dyDescent="0.2">
      <c r="A40" s="306" t="s">
        <v>259</v>
      </c>
      <c r="B40" s="307" t="s">
        <v>260</v>
      </c>
      <c r="C40" s="308"/>
      <c r="D40" s="113">
        <v>3.6358305233836683</v>
      </c>
      <c r="E40" s="115">
        <v>248</v>
      </c>
      <c r="F40" s="114">
        <v>211</v>
      </c>
      <c r="G40" s="114">
        <v>225</v>
      </c>
      <c r="H40" s="114">
        <v>242</v>
      </c>
      <c r="I40" s="140">
        <v>257</v>
      </c>
      <c r="J40" s="115">
        <v>-9</v>
      </c>
      <c r="K40" s="116">
        <v>-3.5019455252918288</v>
      </c>
    </row>
    <row r="41" spans="1:11" ht="14.1" customHeight="1" x14ac:dyDescent="0.2">
      <c r="A41" s="306"/>
      <c r="B41" s="307" t="s">
        <v>261</v>
      </c>
      <c r="C41" s="308"/>
      <c r="D41" s="113">
        <v>2.4776425744025801</v>
      </c>
      <c r="E41" s="115">
        <v>169</v>
      </c>
      <c r="F41" s="114">
        <v>113</v>
      </c>
      <c r="G41" s="114">
        <v>157</v>
      </c>
      <c r="H41" s="114">
        <v>169</v>
      </c>
      <c r="I41" s="140">
        <v>147</v>
      </c>
      <c r="J41" s="115">
        <v>22</v>
      </c>
      <c r="K41" s="116">
        <v>14.965986394557824</v>
      </c>
    </row>
    <row r="42" spans="1:11" ht="14.1" customHeight="1" x14ac:dyDescent="0.2">
      <c r="A42" s="306">
        <v>52</v>
      </c>
      <c r="B42" s="307" t="s">
        <v>262</v>
      </c>
      <c r="C42" s="308"/>
      <c r="D42" s="113">
        <v>4.4421639055856916</v>
      </c>
      <c r="E42" s="115">
        <v>303</v>
      </c>
      <c r="F42" s="114">
        <v>253</v>
      </c>
      <c r="G42" s="114">
        <v>262</v>
      </c>
      <c r="H42" s="114">
        <v>215</v>
      </c>
      <c r="I42" s="140">
        <v>348</v>
      </c>
      <c r="J42" s="115">
        <v>-45</v>
      </c>
      <c r="K42" s="116">
        <v>-12.931034482758621</v>
      </c>
    </row>
    <row r="43" spans="1:11" ht="14.1" customHeight="1" x14ac:dyDescent="0.2">
      <c r="A43" s="306" t="s">
        <v>263</v>
      </c>
      <c r="B43" s="307" t="s">
        <v>264</v>
      </c>
      <c r="C43" s="308"/>
      <c r="D43" s="113">
        <v>3.9583638762644773</v>
      </c>
      <c r="E43" s="115">
        <v>270</v>
      </c>
      <c r="F43" s="114">
        <v>228</v>
      </c>
      <c r="G43" s="114">
        <v>233</v>
      </c>
      <c r="H43" s="114">
        <v>201</v>
      </c>
      <c r="I43" s="140">
        <v>315</v>
      </c>
      <c r="J43" s="115">
        <v>-45</v>
      </c>
      <c r="K43" s="116">
        <v>-14.285714285714286</v>
      </c>
    </row>
    <row r="44" spans="1:11" ht="14.1" customHeight="1" x14ac:dyDescent="0.2">
      <c r="A44" s="306">
        <v>53</v>
      </c>
      <c r="B44" s="307" t="s">
        <v>265</v>
      </c>
      <c r="C44" s="308"/>
      <c r="D44" s="113">
        <v>0.95293945169330008</v>
      </c>
      <c r="E44" s="115">
        <v>65</v>
      </c>
      <c r="F44" s="114">
        <v>59</v>
      </c>
      <c r="G44" s="114">
        <v>47</v>
      </c>
      <c r="H44" s="114">
        <v>36</v>
      </c>
      <c r="I44" s="140">
        <v>47</v>
      </c>
      <c r="J44" s="115">
        <v>18</v>
      </c>
      <c r="K44" s="116">
        <v>38.297872340425535</v>
      </c>
    </row>
    <row r="45" spans="1:11" ht="14.1" customHeight="1" x14ac:dyDescent="0.2">
      <c r="A45" s="306" t="s">
        <v>266</v>
      </c>
      <c r="B45" s="307" t="s">
        <v>267</v>
      </c>
      <c r="C45" s="308"/>
      <c r="D45" s="113">
        <v>0.71836974050725699</v>
      </c>
      <c r="E45" s="115">
        <v>49</v>
      </c>
      <c r="F45" s="114">
        <v>40</v>
      </c>
      <c r="G45" s="114">
        <v>37</v>
      </c>
      <c r="H45" s="114">
        <v>32</v>
      </c>
      <c r="I45" s="140">
        <v>41</v>
      </c>
      <c r="J45" s="115">
        <v>8</v>
      </c>
      <c r="K45" s="116">
        <v>19.512195121951219</v>
      </c>
    </row>
    <row r="46" spans="1:11" ht="14.1" customHeight="1" x14ac:dyDescent="0.2">
      <c r="A46" s="306">
        <v>54</v>
      </c>
      <c r="B46" s="307" t="s">
        <v>268</v>
      </c>
      <c r="C46" s="308"/>
      <c r="D46" s="113">
        <v>2.3896789327078141</v>
      </c>
      <c r="E46" s="115">
        <v>163</v>
      </c>
      <c r="F46" s="114">
        <v>119</v>
      </c>
      <c r="G46" s="114">
        <v>125</v>
      </c>
      <c r="H46" s="114">
        <v>91</v>
      </c>
      <c r="I46" s="140">
        <v>135</v>
      </c>
      <c r="J46" s="115">
        <v>28</v>
      </c>
      <c r="K46" s="116">
        <v>20.74074074074074</v>
      </c>
    </row>
    <row r="47" spans="1:11" ht="14.1" customHeight="1" x14ac:dyDescent="0.2">
      <c r="A47" s="306">
        <v>61</v>
      </c>
      <c r="B47" s="307" t="s">
        <v>269</v>
      </c>
      <c r="C47" s="308"/>
      <c r="D47" s="113">
        <v>2.1111274006743881</v>
      </c>
      <c r="E47" s="115">
        <v>144</v>
      </c>
      <c r="F47" s="114">
        <v>50</v>
      </c>
      <c r="G47" s="114">
        <v>64</v>
      </c>
      <c r="H47" s="114">
        <v>81</v>
      </c>
      <c r="I47" s="140">
        <v>86</v>
      </c>
      <c r="J47" s="115">
        <v>58</v>
      </c>
      <c r="K47" s="116">
        <v>67.441860465116278</v>
      </c>
    </row>
    <row r="48" spans="1:11" ht="14.1" customHeight="1" x14ac:dyDescent="0.2">
      <c r="A48" s="306">
        <v>62</v>
      </c>
      <c r="B48" s="307" t="s">
        <v>270</v>
      </c>
      <c r="C48" s="308"/>
      <c r="D48" s="113">
        <v>6.1134730977862484</v>
      </c>
      <c r="E48" s="115">
        <v>417</v>
      </c>
      <c r="F48" s="114">
        <v>344</v>
      </c>
      <c r="G48" s="114">
        <v>394</v>
      </c>
      <c r="H48" s="114">
        <v>338</v>
      </c>
      <c r="I48" s="140">
        <v>388</v>
      </c>
      <c r="J48" s="115">
        <v>29</v>
      </c>
      <c r="K48" s="116">
        <v>7.4742268041237114</v>
      </c>
    </row>
    <row r="49" spans="1:11" ht="14.1" customHeight="1" x14ac:dyDescent="0.2">
      <c r="A49" s="306">
        <v>63</v>
      </c>
      <c r="B49" s="307" t="s">
        <v>271</v>
      </c>
      <c r="C49" s="308"/>
      <c r="D49" s="113">
        <v>4.3248790499926697</v>
      </c>
      <c r="E49" s="115">
        <v>295</v>
      </c>
      <c r="F49" s="114">
        <v>274</v>
      </c>
      <c r="G49" s="114">
        <v>231</v>
      </c>
      <c r="H49" s="114">
        <v>176</v>
      </c>
      <c r="I49" s="140">
        <v>283</v>
      </c>
      <c r="J49" s="115">
        <v>12</v>
      </c>
      <c r="K49" s="116">
        <v>4.2402826855123674</v>
      </c>
    </row>
    <row r="50" spans="1:11" ht="14.1" customHeight="1" x14ac:dyDescent="0.2">
      <c r="A50" s="306" t="s">
        <v>272</v>
      </c>
      <c r="B50" s="307" t="s">
        <v>273</v>
      </c>
      <c r="C50" s="308"/>
      <c r="D50" s="113">
        <v>0.82099398915115085</v>
      </c>
      <c r="E50" s="115">
        <v>56</v>
      </c>
      <c r="F50" s="114">
        <v>50</v>
      </c>
      <c r="G50" s="114">
        <v>44</v>
      </c>
      <c r="H50" s="114">
        <v>40</v>
      </c>
      <c r="I50" s="140">
        <v>43</v>
      </c>
      <c r="J50" s="115">
        <v>13</v>
      </c>
      <c r="K50" s="116">
        <v>30.232558139534884</v>
      </c>
    </row>
    <row r="51" spans="1:11" ht="14.1" customHeight="1" x14ac:dyDescent="0.2">
      <c r="A51" s="306" t="s">
        <v>274</v>
      </c>
      <c r="B51" s="307" t="s">
        <v>275</v>
      </c>
      <c r="C51" s="308"/>
      <c r="D51" s="113">
        <v>2.9028001759272835</v>
      </c>
      <c r="E51" s="115">
        <v>198</v>
      </c>
      <c r="F51" s="114">
        <v>198</v>
      </c>
      <c r="G51" s="114">
        <v>166</v>
      </c>
      <c r="H51" s="114">
        <v>119</v>
      </c>
      <c r="I51" s="140">
        <v>206</v>
      </c>
      <c r="J51" s="115">
        <v>-8</v>
      </c>
      <c r="K51" s="116">
        <v>-3.883495145631068</v>
      </c>
    </row>
    <row r="52" spans="1:11" ht="14.1" customHeight="1" x14ac:dyDescent="0.2">
      <c r="A52" s="306">
        <v>71</v>
      </c>
      <c r="B52" s="307" t="s">
        <v>276</v>
      </c>
      <c r="C52" s="308"/>
      <c r="D52" s="113">
        <v>10.071836974050726</v>
      </c>
      <c r="E52" s="115">
        <v>687</v>
      </c>
      <c r="F52" s="114">
        <v>324</v>
      </c>
      <c r="G52" s="114">
        <v>382</v>
      </c>
      <c r="H52" s="114">
        <v>382</v>
      </c>
      <c r="I52" s="140">
        <v>512</v>
      </c>
      <c r="J52" s="115">
        <v>175</v>
      </c>
      <c r="K52" s="116">
        <v>34.1796875</v>
      </c>
    </row>
    <row r="53" spans="1:11" ht="14.1" customHeight="1" x14ac:dyDescent="0.2">
      <c r="A53" s="306" t="s">
        <v>277</v>
      </c>
      <c r="B53" s="307" t="s">
        <v>278</v>
      </c>
      <c r="C53" s="308"/>
      <c r="D53" s="113">
        <v>4.5594487611787127</v>
      </c>
      <c r="E53" s="115">
        <v>311</v>
      </c>
      <c r="F53" s="114">
        <v>89</v>
      </c>
      <c r="G53" s="114">
        <v>121</v>
      </c>
      <c r="H53" s="114">
        <v>120</v>
      </c>
      <c r="I53" s="140">
        <v>142</v>
      </c>
      <c r="J53" s="115">
        <v>169</v>
      </c>
      <c r="K53" s="116">
        <v>119.01408450704226</v>
      </c>
    </row>
    <row r="54" spans="1:11" ht="14.1" customHeight="1" x14ac:dyDescent="0.2">
      <c r="A54" s="306" t="s">
        <v>279</v>
      </c>
      <c r="B54" s="307" t="s">
        <v>280</v>
      </c>
      <c r="C54" s="308"/>
      <c r="D54" s="113">
        <v>4.8380002932121391</v>
      </c>
      <c r="E54" s="115">
        <v>330</v>
      </c>
      <c r="F54" s="114">
        <v>205</v>
      </c>
      <c r="G54" s="114">
        <v>233</v>
      </c>
      <c r="H54" s="114">
        <v>225</v>
      </c>
      <c r="I54" s="140">
        <v>327</v>
      </c>
      <c r="J54" s="115">
        <v>3</v>
      </c>
      <c r="K54" s="116">
        <v>0.91743119266055051</v>
      </c>
    </row>
    <row r="55" spans="1:11" ht="14.1" customHeight="1" x14ac:dyDescent="0.2">
      <c r="A55" s="306">
        <v>72</v>
      </c>
      <c r="B55" s="307" t="s">
        <v>281</v>
      </c>
      <c r="C55" s="308"/>
      <c r="D55" s="113">
        <v>1.7152910130479402</v>
      </c>
      <c r="E55" s="115">
        <v>117</v>
      </c>
      <c r="F55" s="114">
        <v>83</v>
      </c>
      <c r="G55" s="114">
        <v>87</v>
      </c>
      <c r="H55" s="114">
        <v>96</v>
      </c>
      <c r="I55" s="140">
        <v>129</v>
      </c>
      <c r="J55" s="115">
        <v>-12</v>
      </c>
      <c r="K55" s="116">
        <v>-9.3023255813953494</v>
      </c>
    </row>
    <row r="56" spans="1:11" ht="14.1" customHeight="1" x14ac:dyDescent="0.2">
      <c r="A56" s="306" t="s">
        <v>282</v>
      </c>
      <c r="B56" s="307" t="s">
        <v>283</v>
      </c>
      <c r="C56" s="308"/>
      <c r="D56" s="113">
        <v>0.51312124321946928</v>
      </c>
      <c r="E56" s="115">
        <v>35</v>
      </c>
      <c r="F56" s="114">
        <v>27</v>
      </c>
      <c r="G56" s="114">
        <v>32</v>
      </c>
      <c r="H56" s="114">
        <v>37</v>
      </c>
      <c r="I56" s="140">
        <v>41</v>
      </c>
      <c r="J56" s="115">
        <v>-6</v>
      </c>
      <c r="K56" s="116">
        <v>-14.634146341463415</v>
      </c>
    </row>
    <row r="57" spans="1:11" ht="14.1" customHeight="1" x14ac:dyDescent="0.2">
      <c r="A57" s="306" t="s">
        <v>284</v>
      </c>
      <c r="B57" s="307" t="s">
        <v>285</v>
      </c>
      <c r="C57" s="308"/>
      <c r="D57" s="113">
        <v>1.0262424864389386</v>
      </c>
      <c r="E57" s="115">
        <v>70</v>
      </c>
      <c r="F57" s="114">
        <v>40</v>
      </c>
      <c r="G57" s="114">
        <v>33</v>
      </c>
      <c r="H57" s="114">
        <v>42</v>
      </c>
      <c r="I57" s="140">
        <v>60</v>
      </c>
      <c r="J57" s="115">
        <v>10</v>
      </c>
      <c r="K57" s="116">
        <v>16.666666666666668</v>
      </c>
    </row>
    <row r="58" spans="1:11" ht="14.1" customHeight="1" x14ac:dyDescent="0.2">
      <c r="A58" s="306">
        <v>73</v>
      </c>
      <c r="B58" s="307" t="s">
        <v>286</v>
      </c>
      <c r="C58" s="308"/>
      <c r="D58" s="113">
        <v>1.5100425157601525</v>
      </c>
      <c r="E58" s="115">
        <v>103</v>
      </c>
      <c r="F58" s="114">
        <v>46</v>
      </c>
      <c r="G58" s="114">
        <v>86</v>
      </c>
      <c r="H58" s="114">
        <v>50</v>
      </c>
      <c r="I58" s="140">
        <v>72</v>
      </c>
      <c r="J58" s="115">
        <v>31</v>
      </c>
      <c r="K58" s="116">
        <v>43.055555555555557</v>
      </c>
    </row>
    <row r="59" spans="1:11" ht="14.1" customHeight="1" x14ac:dyDescent="0.2">
      <c r="A59" s="306" t="s">
        <v>287</v>
      </c>
      <c r="B59" s="307" t="s">
        <v>288</v>
      </c>
      <c r="C59" s="308"/>
      <c r="D59" s="113">
        <v>0.99692127254068319</v>
      </c>
      <c r="E59" s="115">
        <v>68</v>
      </c>
      <c r="F59" s="114">
        <v>34</v>
      </c>
      <c r="G59" s="114">
        <v>66</v>
      </c>
      <c r="H59" s="114">
        <v>39</v>
      </c>
      <c r="I59" s="140">
        <v>56</v>
      </c>
      <c r="J59" s="115">
        <v>12</v>
      </c>
      <c r="K59" s="116">
        <v>21.428571428571427</v>
      </c>
    </row>
    <row r="60" spans="1:11" ht="14.1" customHeight="1" x14ac:dyDescent="0.2">
      <c r="A60" s="306">
        <v>81</v>
      </c>
      <c r="B60" s="307" t="s">
        <v>289</v>
      </c>
      <c r="C60" s="308"/>
      <c r="D60" s="113">
        <v>6.4506670576161858</v>
      </c>
      <c r="E60" s="115">
        <v>440</v>
      </c>
      <c r="F60" s="114">
        <v>349</v>
      </c>
      <c r="G60" s="114">
        <v>535</v>
      </c>
      <c r="H60" s="114">
        <v>346</v>
      </c>
      <c r="I60" s="140">
        <v>413</v>
      </c>
      <c r="J60" s="115">
        <v>27</v>
      </c>
      <c r="K60" s="116">
        <v>6.5375302663438255</v>
      </c>
    </row>
    <row r="61" spans="1:11" ht="14.1" customHeight="1" x14ac:dyDescent="0.2">
      <c r="A61" s="306" t="s">
        <v>290</v>
      </c>
      <c r="B61" s="307" t="s">
        <v>291</v>
      </c>
      <c r="C61" s="308"/>
      <c r="D61" s="113">
        <v>1.2021697698284708</v>
      </c>
      <c r="E61" s="115">
        <v>82</v>
      </c>
      <c r="F61" s="114">
        <v>69</v>
      </c>
      <c r="G61" s="114">
        <v>86</v>
      </c>
      <c r="H61" s="114">
        <v>81</v>
      </c>
      <c r="I61" s="140">
        <v>80</v>
      </c>
      <c r="J61" s="115">
        <v>2</v>
      </c>
      <c r="K61" s="116">
        <v>2.5</v>
      </c>
    </row>
    <row r="62" spans="1:11" ht="14.1" customHeight="1" x14ac:dyDescent="0.2">
      <c r="A62" s="306" t="s">
        <v>292</v>
      </c>
      <c r="B62" s="307" t="s">
        <v>293</v>
      </c>
      <c r="C62" s="308"/>
      <c r="D62" s="113">
        <v>3.2106729218589649</v>
      </c>
      <c r="E62" s="115">
        <v>219</v>
      </c>
      <c r="F62" s="114">
        <v>173</v>
      </c>
      <c r="G62" s="114">
        <v>323</v>
      </c>
      <c r="H62" s="114">
        <v>171</v>
      </c>
      <c r="I62" s="140">
        <v>196</v>
      </c>
      <c r="J62" s="115">
        <v>23</v>
      </c>
      <c r="K62" s="116">
        <v>11.73469387755102</v>
      </c>
    </row>
    <row r="63" spans="1:11" ht="14.1" customHeight="1" x14ac:dyDescent="0.2">
      <c r="A63" s="306"/>
      <c r="B63" s="307" t="s">
        <v>294</v>
      </c>
      <c r="C63" s="308"/>
      <c r="D63" s="113">
        <v>2.814836534232517</v>
      </c>
      <c r="E63" s="115">
        <v>192</v>
      </c>
      <c r="F63" s="114">
        <v>150</v>
      </c>
      <c r="G63" s="114">
        <v>295</v>
      </c>
      <c r="H63" s="114">
        <v>149</v>
      </c>
      <c r="I63" s="140">
        <v>166</v>
      </c>
      <c r="J63" s="115">
        <v>26</v>
      </c>
      <c r="K63" s="116">
        <v>15.662650602409638</v>
      </c>
    </row>
    <row r="64" spans="1:11" ht="14.1" customHeight="1" x14ac:dyDescent="0.2">
      <c r="A64" s="306" t="s">
        <v>295</v>
      </c>
      <c r="B64" s="307" t="s">
        <v>296</v>
      </c>
      <c r="C64" s="308"/>
      <c r="D64" s="113">
        <v>0.61574549186336314</v>
      </c>
      <c r="E64" s="115">
        <v>42</v>
      </c>
      <c r="F64" s="114">
        <v>32</v>
      </c>
      <c r="G64" s="114">
        <v>31</v>
      </c>
      <c r="H64" s="114">
        <v>32</v>
      </c>
      <c r="I64" s="140">
        <v>40</v>
      </c>
      <c r="J64" s="115">
        <v>2</v>
      </c>
      <c r="K64" s="116">
        <v>5</v>
      </c>
    </row>
    <row r="65" spans="1:11" ht="14.1" customHeight="1" x14ac:dyDescent="0.2">
      <c r="A65" s="306" t="s">
        <v>297</v>
      </c>
      <c r="B65" s="307" t="s">
        <v>298</v>
      </c>
      <c r="C65" s="308"/>
      <c r="D65" s="113">
        <v>1.055563700337194</v>
      </c>
      <c r="E65" s="115">
        <v>72</v>
      </c>
      <c r="F65" s="114">
        <v>45</v>
      </c>
      <c r="G65" s="114">
        <v>54</v>
      </c>
      <c r="H65" s="114">
        <v>36</v>
      </c>
      <c r="I65" s="140">
        <v>57</v>
      </c>
      <c r="J65" s="115">
        <v>15</v>
      </c>
      <c r="K65" s="116">
        <v>26.315789473684209</v>
      </c>
    </row>
    <row r="66" spans="1:11" ht="14.1" customHeight="1" x14ac:dyDescent="0.2">
      <c r="A66" s="306">
        <v>82</v>
      </c>
      <c r="B66" s="307" t="s">
        <v>299</v>
      </c>
      <c r="C66" s="308"/>
      <c r="D66" s="113">
        <v>3.9437032693153498</v>
      </c>
      <c r="E66" s="115">
        <v>269</v>
      </c>
      <c r="F66" s="114">
        <v>177</v>
      </c>
      <c r="G66" s="114">
        <v>297</v>
      </c>
      <c r="H66" s="114">
        <v>170</v>
      </c>
      <c r="I66" s="140">
        <v>236</v>
      </c>
      <c r="J66" s="115">
        <v>33</v>
      </c>
      <c r="K66" s="116">
        <v>13.983050847457626</v>
      </c>
    </row>
    <row r="67" spans="1:11" ht="14.1" customHeight="1" x14ac:dyDescent="0.2">
      <c r="A67" s="306" t="s">
        <v>300</v>
      </c>
      <c r="B67" s="307" t="s">
        <v>301</v>
      </c>
      <c r="C67" s="308"/>
      <c r="D67" s="113">
        <v>2.961442603723794</v>
      </c>
      <c r="E67" s="115">
        <v>202</v>
      </c>
      <c r="F67" s="114">
        <v>146</v>
      </c>
      <c r="G67" s="114">
        <v>256</v>
      </c>
      <c r="H67" s="114">
        <v>126</v>
      </c>
      <c r="I67" s="140">
        <v>180</v>
      </c>
      <c r="J67" s="115">
        <v>22</v>
      </c>
      <c r="K67" s="116">
        <v>12.222222222222221</v>
      </c>
    </row>
    <row r="68" spans="1:11" ht="14.1" customHeight="1" x14ac:dyDescent="0.2">
      <c r="A68" s="306" t="s">
        <v>302</v>
      </c>
      <c r="B68" s="307" t="s">
        <v>303</v>
      </c>
      <c r="C68" s="308"/>
      <c r="D68" s="113">
        <v>0.6010848849142354</v>
      </c>
      <c r="E68" s="115">
        <v>41</v>
      </c>
      <c r="F68" s="114">
        <v>21</v>
      </c>
      <c r="G68" s="114">
        <v>22</v>
      </c>
      <c r="H68" s="114">
        <v>31</v>
      </c>
      <c r="I68" s="140">
        <v>35</v>
      </c>
      <c r="J68" s="115">
        <v>6</v>
      </c>
      <c r="K68" s="116">
        <v>17.142857142857142</v>
      </c>
    </row>
    <row r="69" spans="1:11" ht="14.1" customHeight="1" x14ac:dyDescent="0.2">
      <c r="A69" s="306">
        <v>83</v>
      </c>
      <c r="B69" s="307" t="s">
        <v>304</v>
      </c>
      <c r="C69" s="308"/>
      <c r="D69" s="113">
        <v>5.1605336460929481</v>
      </c>
      <c r="E69" s="115">
        <v>352</v>
      </c>
      <c r="F69" s="114">
        <v>201</v>
      </c>
      <c r="G69" s="114">
        <v>407</v>
      </c>
      <c r="H69" s="114">
        <v>193</v>
      </c>
      <c r="I69" s="140">
        <v>306</v>
      </c>
      <c r="J69" s="115">
        <v>46</v>
      </c>
      <c r="K69" s="116">
        <v>15.032679738562091</v>
      </c>
    </row>
    <row r="70" spans="1:11" ht="14.1" customHeight="1" x14ac:dyDescent="0.2">
      <c r="A70" s="306" t="s">
        <v>305</v>
      </c>
      <c r="B70" s="307" t="s">
        <v>306</v>
      </c>
      <c r="C70" s="308"/>
      <c r="D70" s="113">
        <v>4.2662366221961587</v>
      </c>
      <c r="E70" s="115">
        <v>291</v>
      </c>
      <c r="F70" s="114">
        <v>147</v>
      </c>
      <c r="G70" s="114">
        <v>350</v>
      </c>
      <c r="H70" s="114">
        <v>156</v>
      </c>
      <c r="I70" s="140">
        <v>248</v>
      </c>
      <c r="J70" s="115">
        <v>43</v>
      </c>
      <c r="K70" s="116">
        <v>17.338709677419356</v>
      </c>
    </row>
    <row r="71" spans="1:11" ht="14.1" customHeight="1" x14ac:dyDescent="0.2">
      <c r="A71" s="306"/>
      <c r="B71" s="307" t="s">
        <v>307</v>
      </c>
      <c r="C71" s="308"/>
      <c r="D71" s="113">
        <v>2.0671455798270046</v>
      </c>
      <c r="E71" s="115">
        <v>141</v>
      </c>
      <c r="F71" s="114">
        <v>71</v>
      </c>
      <c r="G71" s="114">
        <v>229</v>
      </c>
      <c r="H71" s="114">
        <v>83</v>
      </c>
      <c r="I71" s="140">
        <v>121</v>
      </c>
      <c r="J71" s="115">
        <v>20</v>
      </c>
      <c r="K71" s="116">
        <v>16.528925619834709</v>
      </c>
    </row>
    <row r="72" spans="1:11" ht="14.1" customHeight="1" x14ac:dyDescent="0.2">
      <c r="A72" s="306">
        <v>84</v>
      </c>
      <c r="B72" s="307" t="s">
        <v>308</v>
      </c>
      <c r="C72" s="308"/>
      <c r="D72" s="113">
        <v>2.6975516786394955</v>
      </c>
      <c r="E72" s="115">
        <v>184</v>
      </c>
      <c r="F72" s="114">
        <v>73</v>
      </c>
      <c r="G72" s="114">
        <v>170</v>
      </c>
      <c r="H72" s="114">
        <v>108</v>
      </c>
      <c r="I72" s="140">
        <v>236</v>
      </c>
      <c r="J72" s="115">
        <v>-52</v>
      </c>
      <c r="K72" s="116">
        <v>-22.033898305084747</v>
      </c>
    </row>
    <row r="73" spans="1:11" ht="14.1" customHeight="1" x14ac:dyDescent="0.2">
      <c r="A73" s="306" t="s">
        <v>309</v>
      </c>
      <c r="B73" s="307" t="s">
        <v>310</v>
      </c>
      <c r="C73" s="308"/>
      <c r="D73" s="113">
        <v>0.92361823779504471</v>
      </c>
      <c r="E73" s="115">
        <v>63</v>
      </c>
      <c r="F73" s="114">
        <v>27</v>
      </c>
      <c r="G73" s="114">
        <v>102</v>
      </c>
      <c r="H73" s="114">
        <v>70</v>
      </c>
      <c r="I73" s="140">
        <v>130</v>
      </c>
      <c r="J73" s="115">
        <v>-67</v>
      </c>
      <c r="K73" s="116">
        <v>-51.53846153846154</v>
      </c>
    </row>
    <row r="74" spans="1:11" ht="14.1" customHeight="1" x14ac:dyDescent="0.2">
      <c r="A74" s="306" t="s">
        <v>311</v>
      </c>
      <c r="B74" s="307" t="s">
        <v>312</v>
      </c>
      <c r="C74" s="308"/>
      <c r="D74" s="113">
        <v>0.26389092508429851</v>
      </c>
      <c r="E74" s="115">
        <v>18</v>
      </c>
      <c r="F74" s="114">
        <v>14</v>
      </c>
      <c r="G74" s="114">
        <v>28</v>
      </c>
      <c r="H74" s="114">
        <v>15</v>
      </c>
      <c r="I74" s="140">
        <v>37</v>
      </c>
      <c r="J74" s="115">
        <v>-19</v>
      </c>
      <c r="K74" s="116">
        <v>-51.351351351351354</v>
      </c>
    </row>
    <row r="75" spans="1:11" ht="14.1" customHeight="1" x14ac:dyDescent="0.2">
      <c r="A75" s="306" t="s">
        <v>313</v>
      </c>
      <c r="B75" s="307" t="s">
        <v>314</v>
      </c>
      <c r="C75" s="308"/>
      <c r="D75" s="113">
        <v>0.52778185016859702</v>
      </c>
      <c r="E75" s="115">
        <v>36</v>
      </c>
      <c r="F75" s="114">
        <v>22</v>
      </c>
      <c r="G75" s="114">
        <v>21</v>
      </c>
      <c r="H75" s="114">
        <v>14</v>
      </c>
      <c r="I75" s="140">
        <v>45</v>
      </c>
      <c r="J75" s="115">
        <v>-9</v>
      </c>
      <c r="K75" s="116">
        <v>-20</v>
      </c>
    </row>
    <row r="76" spans="1:11" ht="14.1" customHeight="1" x14ac:dyDescent="0.2">
      <c r="A76" s="306">
        <v>91</v>
      </c>
      <c r="B76" s="307" t="s">
        <v>315</v>
      </c>
      <c r="C76" s="308"/>
      <c r="D76" s="113">
        <v>0.16126667644040463</v>
      </c>
      <c r="E76" s="115">
        <v>11</v>
      </c>
      <c r="F76" s="114">
        <v>6</v>
      </c>
      <c r="G76" s="114" t="s">
        <v>513</v>
      </c>
      <c r="H76" s="114" t="s">
        <v>513</v>
      </c>
      <c r="I76" s="140">
        <v>5</v>
      </c>
      <c r="J76" s="115">
        <v>6</v>
      </c>
      <c r="K76" s="116">
        <v>120</v>
      </c>
    </row>
    <row r="77" spans="1:11" ht="14.1" customHeight="1" x14ac:dyDescent="0.2">
      <c r="A77" s="306">
        <v>92</v>
      </c>
      <c r="B77" s="307" t="s">
        <v>316</v>
      </c>
      <c r="C77" s="308"/>
      <c r="D77" s="113">
        <v>0.61574549186336314</v>
      </c>
      <c r="E77" s="115">
        <v>42</v>
      </c>
      <c r="F77" s="114">
        <v>38</v>
      </c>
      <c r="G77" s="114">
        <v>42</v>
      </c>
      <c r="H77" s="114">
        <v>120</v>
      </c>
      <c r="I77" s="140">
        <v>56</v>
      </c>
      <c r="J77" s="115">
        <v>-14</v>
      </c>
      <c r="K77" s="116">
        <v>-25</v>
      </c>
    </row>
    <row r="78" spans="1:11" ht="14.1" customHeight="1" x14ac:dyDescent="0.2">
      <c r="A78" s="306">
        <v>93</v>
      </c>
      <c r="B78" s="307" t="s">
        <v>317</v>
      </c>
      <c r="C78" s="308"/>
      <c r="D78" s="113">
        <v>0.17592728338953231</v>
      </c>
      <c r="E78" s="115">
        <v>12</v>
      </c>
      <c r="F78" s="114">
        <v>6</v>
      </c>
      <c r="G78" s="114">
        <v>11</v>
      </c>
      <c r="H78" s="114">
        <v>13</v>
      </c>
      <c r="I78" s="140">
        <v>138</v>
      </c>
      <c r="J78" s="115">
        <v>-126</v>
      </c>
      <c r="K78" s="116">
        <v>-91.304347826086953</v>
      </c>
    </row>
    <row r="79" spans="1:11" ht="14.1" customHeight="1" x14ac:dyDescent="0.2">
      <c r="A79" s="306">
        <v>94</v>
      </c>
      <c r="B79" s="307" t="s">
        <v>318</v>
      </c>
      <c r="C79" s="308"/>
      <c r="D79" s="113">
        <v>0.96760005864242782</v>
      </c>
      <c r="E79" s="115">
        <v>66</v>
      </c>
      <c r="F79" s="114">
        <v>57</v>
      </c>
      <c r="G79" s="114">
        <v>65</v>
      </c>
      <c r="H79" s="114">
        <v>65</v>
      </c>
      <c r="I79" s="140">
        <v>33</v>
      </c>
      <c r="J79" s="115">
        <v>33</v>
      </c>
      <c r="K79" s="116">
        <v>100</v>
      </c>
    </row>
    <row r="80" spans="1:11" ht="14.1" customHeight="1" x14ac:dyDescent="0.2">
      <c r="A80" s="306" t="s">
        <v>319</v>
      </c>
      <c r="B80" s="307" t="s">
        <v>320</v>
      </c>
      <c r="C80" s="308"/>
      <c r="D80" s="113">
        <v>5.8642427796510778E-2</v>
      </c>
      <c r="E80" s="115">
        <v>4</v>
      </c>
      <c r="F80" s="114" t="s">
        <v>513</v>
      </c>
      <c r="G80" s="114">
        <v>5</v>
      </c>
      <c r="H80" s="114">
        <v>8</v>
      </c>
      <c r="I80" s="140">
        <v>19</v>
      </c>
      <c r="J80" s="115">
        <v>-15</v>
      </c>
      <c r="K80" s="116">
        <v>-78.94736842105263</v>
      </c>
    </row>
    <row r="81" spans="1:11" ht="14.1" customHeight="1" x14ac:dyDescent="0.2">
      <c r="A81" s="310" t="s">
        <v>321</v>
      </c>
      <c r="B81" s="311" t="s">
        <v>333</v>
      </c>
      <c r="C81" s="312"/>
      <c r="D81" s="125">
        <v>0.45447881542295854</v>
      </c>
      <c r="E81" s="143">
        <v>31</v>
      </c>
      <c r="F81" s="144">
        <v>24</v>
      </c>
      <c r="G81" s="144">
        <v>84</v>
      </c>
      <c r="H81" s="144">
        <v>21</v>
      </c>
      <c r="I81" s="145">
        <v>29</v>
      </c>
      <c r="J81" s="143">
        <v>2</v>
      </c>
      <c r="K81" s="146">
        <v>6.8965517241379306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77232</v>
      </c>
      <c r="C10" s="114">
        <v>37227</v>
      </c>
      <c r="D10" s="114">
        <v>40005</v>
      </c>
      <c r="E10" s="114">
        <v>54815</v>
      </c>
      <c r="F10" s="114">
        <v>20679</v>
      </c>
      <c r="G10" s="114">
        <v>8613</v>
      </c>
      <c r="H10" s="114">
        <v>24056</v>
      </c>
      <c r="I10" s="115">
        <v>12502</v>
      </c>
      <c r="J10" s="114">
        <v>10429</v>
      </c>
      <c r="K10" s="114">
        <v>2073</v>
      </c>
      <c r="L10" s="423">
        <v>5400</v>
      </c>
      <c r="M10" s="424">
        <v>6107</v>
      </c>
    </row>
    <row r="11" spans="1:13" ht="11.1" customHeight="1" x14ac:dyDescent="0.2">
      <c r="A11" s="422" t="s">
        <v>387</v>
      </c>
      <c r="B11" s="115">
        <v>79071</v>
      </c>
      <c r="C11" s="114">
        <v>38753</v>
      </c>
      <c r="D11" s="114">
        <v>40318</v>
      </c>
      <c r="E11" s="114">
        <v>56333</v>
      </c>
      <c r="F11" s="114">
        <v>20992</v>
      </c>
      <c r="G11" s="114">
        <v>8476</v>
      </c>
      <c r="H11" s="114">
        <v>24979</v>
      </c>
      <c r="I11" s="115">
        <v>12606</v>
      </c>
      <c r="J11" s="114">
        <v>10419</v>
      </c>
      <c r="K11" s="114">
        <v>2187</v>
      </c>
      <c r="L11" s="423">
        <v>5505</v>
      </c>
      <c r="M11" s="424">
        <v>3691</v>
      </c>
    </row>
    <row r="12" spans="1:13" ht="11.1" customHeight="1" x14ac:dyDescent="0.2">
      <c r="A12" s="422" t="s">
        <v>388</v>
      </c>
      <c r="B12" s="115">
        <v>80612</v>
      </c>
      <c r="C12" s="114">
        <v>39786</v>
      </c>
      <c r="D12" s="114">
        <v>40826</v>
      </c>
      <c r="E12" s="114">
        <v>57691</v>
      </c>
      <c r="F12" s="114">
        <v>21111</v>
      </c>
      <c r="G12" s="114">
        <v>8977</v>
      </c>
      <c r="H12" s="114">
        <v>25472</v>
      </c>
      <c r="I12" s="115">
        <v>12433</v>
      </c>
      <c r="J12" s="114">
        <v>10146</v>
      </c>
      <c r="K12" s="114">
        <v>2287</v>
      </c>
      <c r="L12" s="423">
        <v>6819</v>
      </c>
      <c r="M12" s="424">
        <v>5478</v>
      </c>
    </row>
    <row r="13" spans="1:13" s="110" customFormat="1" ht="11.1" customHeight="1" x14ac:dyDescent="0.2">
      <c r="A13" s="422" t="s">
        <v>389</v>
      </c>
      <c r="B13" s="115">
        <v>79009</v>
      </c>
      <c r="C13" s="114">
        <v>38410</v>
      </c>
      <c r="D13" s="114">
        <v>40599</v>
      </c>
      <c r="E13" s="114">
        <v>56329</v>
      </c>
      <c r="F13" s="114">
        <v>20862</v>
      </c>
      <c r="G13" s="114">
        <v>8465</v>
      </c>
      <c r="H13" s="114">
        <v>25371</v>
      </c>
      <c r="I13" s="115">
        <v>12744</v>
      </c>
      <c r="J13" s="114">
        <v>10460</v>
      </c>
      <c r="K13" s="114">
        <v>2284</v>
      </c>
      <c r="L13" s="423">
        <v>3853</v>
      </c>
      <c r="M13" s="424">
        <v>5526</v>
      </c>
    </row>
    <row r="14" spans="1:13" ht="15" customHeight="1" x14ac:dyDescent="0.2">
      <c r="A14" s="422" t="s">
        <v>390</v>
      </c>
      <c r="B14" s="115">
        <v>78554</v>
      </c>
      <c r="C14" s="114">
        <v>38193</v>
      </c>
      <c r="D14" s="114">
        <v>40361</v>
      </c>
      <c r="E14" s="114">
        <v>54266</v>
      </c>
      <c r="F14" s="114">
        <v>22590</v>
      </c>
      <c r="G14" s="114">
        <v>8022</v>
      </c>
      <c r="H14" s="114">
        <v>25644</v>
      </c>
      <c r="I14" s="115">
        <v>12649</v>
      </c>
      <c r="J14" s="114">
        <v>10461</v>
      </c>
      <c r="K14" s="114">
        <v>2188</v>
      </c>
      <c r="L14" s="423">
        <v>6407</v>
      </c>
      <c r="M14" s="424">
        <v>6930</v>
      </c>
    </row>
    <row r="15" spans="1:13" ht="11.1" customHeight="1" x14ac:dyDescent="0.2">
      <c r="A15" s="422" t="s">
        <v>387</v>
      </c>
      <c r="B15" s="115">
        <v>80193</v>
      </c>
      <c r="C15" s="114">
        <v>39390</v>
      </c>
      <c r="D15" s="114">
        <v>40803</v>
      </c>
      <c r="E15" s="114">
        <v>55127</v>
      </c>
      <c r="F15" s="114">
        <v>23378</v>
      </c>
      <c r="G15" s="114">
        <v>7915</v>
      </c>
      <c r="H15" s="114">
        <v>26473</v>
      </c>
      <c r="I15" s="115">
        <v>12629</v>
      </c>
      <c r="J15" s="114">
        <v>10308</v>
      </c>
      <c r="K15" s="114">
        <v>2321</v>
      </c>
      <c r="L15" s="423">
        <v>5752</v>
      </c>
      <c r="M15" s="424">
        <v>4108</v>
      </c>
    </row>
    <row r="16" spans="1:13" ht="11.1" customHeight="1" x14ac:dyDescent="0.2">
      <c r="A16" s="422" t="s">
        <v>388</v>
      </c>
      <c r="B16" s="115">
        <v>81544</v>
      </c>
      <c r="C16" s="114">
        <v>40217</v>
      </c>
      <c r="D16" s="114">
        <v>41327</v>
      </c>
      <c r="E16" s="114">
        <v>56882</v>
      </c>
      <c r="F16" s="114">
        <v>23982</v>
      </c>
      <c r="G16" s="114">
        <v>8436</v>
      </c>
      <c r="H16" s="114">
        <v>26919</v>
      </c>
      <c r="I16" s="115">
        <v>12498</v>
      </c>
      <c r="J16" s="114">
        <v>10118</v>
      </c>
      <c r="K16" s="114">
        <v>2380</v>
      </c>
      <c r="L16" s="423">
        <v>6952</v>
      </c>
      <c r="M16" s="424">
        <v>5804</v>
      </c>
    </row>
    <row r="17" spans="1:13" s="110" customFormat="1" ht="11.1" customHeight="1" x14ac:dyDescent="0.2">
      <c r="A17" s="422" t="s">
        <v>389</v>
      </c>
      <c r="B17" s="115">
        <v>80146</v>
      </c>
      <c r="C17" s="114">
        <v>39093</v>
      </c>
      <c r="D17" s="114">
        <v>41053</v>
      </c>
      <c r="E17" s="114">
        <v>56229</v>
      </c>
      <c r="F17" s="114">
        <v>23833</v>
      </c>
      <c r="G17" s="114">
        <v>8017</v>
      </c>
      <c r="H17" s="114">
        <v>26825</v>
      </c>
      <c r="I17" s="115">
        <v>12467</v>
      </c>
      <c r="J17" s="114">
        <v>10138</v>
      </c>
      <c r="K17" s="114">
        <v>2329</v>
      </c>
      <c r="L17" s="423">
        <v>3936</v>
      </c>
      <c r="M17" s="424">
        <v>5377</v>
      </c>
    </row>
    <row r="18" spans="1:13" ht="15" customHeight="1" x14ac:dyDescent="0.2">
      <c r="A18" s="422" t="s">
        <v>391</v>
      </c>
      <c r="B18" s="115">
        <v>79404</v>
      </c>
      <c r="C18" s="114">
        <v>38630</v>
      </c>
      <c r="D18" s="114">
        <v>40774</v>
      </c>
      <c r="E18" s="114">
        <v>55145</v>
      </c>
      <c r="F18" s="114">
        <v>24120</v>
      </c>
      <c r="G18" s="114">
        <v>7568</v>
      </c>
      <c r="H18" s="114">
        <v>26824</v>
      </c>
      <c r="I18" s="115">
        <v>12135</v>
      </c>
      <c r="J18" s="114">
        <v>9925</v>
      </c>
      <c r="K18" s="114">
        <v>2210</v>
      </c>
      <c r="L18" s="423">
        <v>6185</v>
      </c>
      <c r="M18" s="424">
        <v>6863</v>
      </c>
    </row>
    <row r="19" spans="1:13" ht="11.1" customHeight="1" x14ac:dyDescent="0.2">
      <c r="A19" s="422" t="s">
        <v>387</v>
      </c>
      <c r="B19" s="115">
        <v>81018</v>
      </c>
      <c r="C19" s="114">
        <v>39876</v>
      </c>
      <c r="D19" s="114">
        <v>41142</v>
      </c>
      <c r="E19" s="114">
        <v>56318</v>
      </c>
      <c r="F19" s="114">
        <v>24541</v>
      </c>
      <c r="G19" s="114">
        <v>7352</v>
      </c>
      <c r="H19" s="114">
        <v>27766</v>
      </c>
      <c r="I19" s="115">
        <v>12357</v>
      </c>
      <c r="J19" s="114">
        <v>10045</v>
      </c>
      <c r="K19" s="114">
        <v>2312</v>
      </c>
      <c r="L19" s="423">
        <v>5351</v>
      </c>
      <c r="M19" s="424">
        <v>3764</v>
      </c>
    </row>
    <row r="20" spans="1:13" ht="11.1" customHeight="1" x14ac:dyDescent="0.2">
      <c r="A20" s="422" t="s">
        <v>388</v>
      </c>
      <c r="B20" s="115">
        <v>82240</v>
      </c>
      <c r="C20" s="114">
        <v>40570</v>
      </c>
      <c r="D20" s="114">
        <v>41670</v>
      </c>
      <c r="E20" s="114">
        <v>57103</v>
      </c>
      <c r="F20" s="114">
        <v>25030</v>
      </c>
      <c r="G20" s="114">
        <v>7809</v>
      </c>
      <c r="H20" s="114">
        <v>28310</v>
      </c>
      <c r="I20" s="115">
        <v>12349</v>
      </c>
      <c r="J20" s="114">
        <v>9897</v>
      </c>
      <c r="K20" s="114">
        <v>2452</v>
      </c>
      <c r="L20" s="423">
        <v>6300</v>
      </c>
      <c r="M20" s="424">
        <v>5165</v>
      </c>
    </row>
    <row r="21" spans="1:13" s="110" customFormat="1" ht="11.1" customHeight="1" x14ac:dyDescent="0.2">
      <c r="A21" s="422" t="s">
        <v>389</v>
      </c>
      <c r="B21" s="115">
        <v>80703</v>
      </c>
      <c r="C21" s="114">
        <v>39332</v>
      </c>
      <c r="D21" s="114">
        <v>41371</v>
      </c>
      <c r="E21" s="114">
        <v>55967</v>
      </c>
      <c r="F21" s="114">
        <v>24708</v>
      </c>
      <c r="G21" s="114">
        <v>7367</v>
      </c>
      <c r="H21" s="114">
        <v>28088</v>
      </c>
      <c r="I21" s="115">
        <v>12645</v>
      </c>
      <c r="J21" s="114">
        <v>10144</v>
      </c>
      <c r="K21" s="114">
        <v>2501</v>
      </c>
      <c r="L21" s="423">
        <v>3638</v>
      </c>
      <c r="M21" s="424">
        <v>5258</v>
      </c>
    </row>
    <row r="22" spans="1:13" ht="15" customHeight="1" x14ac:dyDescent="0.2">
      <c r="A22" s="422" t="s">
        <v>392</v>
      </c>
      <c r="B22" s="115">
        <v>79567</v>
      </c>
      <c r="C22" s="114">
        <v>38510</v>
      </c>
      <c r="D22" s="114">
        <v>41057</v>
      </c>
      <c r="E22" s="114">
        <v>53954</v>
      </c>
      <c r="F22" s="114">
        <v>24544</v>
      </c>
      <c r="G22" s="114">
        <v>6828</v>
      </c>
      <c r="H22" s="114">
        <v>28129</v>
      </c>
      <c r="I22" s="115">
        <v>12495</v>
      </c>
      <c r="J22" s="114">
        <v>10095</v>
      </c>
      <c r="K22" s="114">
        <v>2400</v>
      </c>
      <c r="L22" s="423">
        <v>4810</v>
      </c>
      <c r="M22" s="424">
        <v>5851</v>
      </c>
    </row>
    <row r="23" spans="1:13" ht="11.1" customHeight="1" x14ac:dyDescent="0.2">
      <c r="A23" s="422" t="s">
        <v>387</v>
      </c>
      <c r="B23" s="115">
        <v>81227</v>
      </c>
      <c r="C23" s="114">
        <v>39848</v>
      </c>
      <c r="D23" s="114">
        <v>41379</v>
      </c>
      <c r="E23" s="114">
        <v>55174</v>
      </c>
      <c r="F23" s="114">
        <v>24966</v>
      </c>
      <c r="G23" s="114">
        <v>6591</v>
      </c>
      <c r="H23" s="114">
        <v>29191</v>
      </c>
      <c r="I23" s="115">
        <v>12574</v>
      </c>
      <c r="J23" s="114">
        <v>10029</v>
      </c>
      <c r="K23" s="114">
        <v>2545</v>
      </c>
      <c r="L23" s="423">
        <v>5944</v>
      </c>
      <c r="M23" s="424">
        <v>4191</v>
      </c>
    </row>
    <row r="24" spans="1:13" ht="11.1" customHeight="1" x14ac:dyDescent="0.2">
      <c r="A24" s="422" t="s">
        <v>388</v>
      </c>
      <c r="B24" s="115">
        <v>82712</v>
      </c>
      <c r="C24" s="114">
        <v>40683</v>
      </c>
      <c r="D24" s="114">
        <v>42029</v>
      </c>
      <c r="E24" s="114">
        <v>55218</v>
      </c>
      <c r="F24" s="114">
        <v>25624</v>
      </c>
      <c r="G24" s="114">
        <v>7077</v>
      </c>
      <c r="H24" s="114">
        <v>29723</v>
      </c>
      <c r="I24" s="115">
        <v>12617</v>
      </c>
      <c r="J24" s="114">
        <v>9948</v>
      </c>
      <c r="K24" s="114">
        <v>2669</v>
      </c>
      <c r="L24" s="423">
        <v>6650</v>
      </c>
      <c r="M24" s="424">
        <v>5533</v>
      </c>
    </row>
    <row r="25" spans="1:13" s="110" customFormat="1" ht="11.1" customHeight="1" x14ac:dyDescent="0.2">
      <c r="A25" s="422" t="s">
        <v>389</v>
      </c>
      <c r="B25" s="115">
        <v>81317</v>
      </c>
      <c r="C25" s="114">
        <v>39603</v>
      </c>
      <c r="D25" s="114">
        <v>41714</v>
      </c>
      <c r="E25" s="114">
        <v>53964</v>
      </c>
      <c r="F25" s="114">
        <v>25482</v>
      </c>
      <c r="G25" s="114">
        <v>6606</v>
      </c>
      <c r="H25" s="114">
        <v>29604</v>
      </c>
      <c r="I25" s="115">
        <v>12764</v>
      </c>
      <c r="J25" s="114">
        <v>10129</v>
      </c>
      <c r="K25" s="114">
        <v>2635</v>
      </c>
      <c r="L25" s="423">
        <v>3609</v>
      </c>
      <c r="M25" s="424">
        <v>5091</v>
      </c>
    </row>
    <row r="26" spans="1:13" ht="15" customHeight="1" x14ac:dyDescent="0.2">
      <c r="A26" s="422" t="s">
        <v>393</v>
      </c>
      <c r="B26" s="115">
        <v>81029</v>
      </c>
      <c r="C26" s="114">
        <v>39472</v>
      </c>
      <c r="D26" s="114">
        <v>41557</v>
      </c>
      <c r="E26" s="114">
        <v>53619</v>
      </c>
      <c r="F26" s="114">
        <v>25536</v>
      </c>
      <c r="G26" s="114">
        <v>6305</v>
      </c>
      <c r="H26" s="114">
        <v>29750</v>
      </c>
      <c r="I26" s="115">
        <v>12594</v>
      </c>
      <c r="J26" s="114">
        <v>10029</v>
      </c>
      <c r="K26" s="114">
        <v>2565</v>
      </c>
      <c r="L26" s="423">
        <v>5472</v>
      </c>
      <c r="M26" s="424">
        <v>5873</v>
      </c>
    </row>
    <row r="27" spans="1:13" ht="11.1" customHeight="1" x14ac:dyDescent="0.2">
      <c r="A27" s="422" t="s">
        <v>387</v>
      </c>
      <c r="B27" s="115">
        <v>82468</v>
      </c>
      <c r="C27" s="114">
        <v>40405</v>
      </c>
      <c r="D27" s="114">
        <v>42063</v>
      </c>
      <c r="E27" s="114">
        <v>54530</v>
      </c>
      <c r="F27" s="114">
        <v>26058</v>
      </c>
      <c r="G27" s="114">
        <v>6047</v>
      </c>
      <c r="H27" s="114">
        <v>30708</v>
      </c>
      <c r="I27" s="115">
        <v>12596</v>
      </c>
      <c r="J27" s="114">
        <v>9879</v>
      </c>
      <c r="K27" s="114">
        <v>2717</v>
      </c>
      <c r="L27" s="423">
        <v>5271</v>
      </c>
      <c r="M27" s="424">
        <v>3978</v>
      </c>
    </row>
    <row r="28" spans="1:13" ht="11.1" customHeight="1" x14ac:dyDescent="0.2">
      <c r="A28" s="422" t="s">
        <v>388</v>
      </c>
      <c r="B28" s="115">
        <v>83526</v>
      </c>
      <c r="C28" s="114">
        <v>41078</v>
      </c>
      <c r="D28" s="114">
        <v>42448</v>
      </c>
      <c r="E28" s="114">
        <v>56964</v>
      </c>
      <c r="F28" s="114">
        <v>26358</v>
      </c>
      <c r="G28" s="114">
        <v>6619</v>
      </c>
      <c r="H28" s="114">
        <v>30782</v>
      </c>
      <c r="I28" s="115">
        <v>12634</v>
      </c>
      <c r="J28" s="114">
        <v>9900</v>
      </c>
      <c r="K28" s="114">
        <v>2734</v>
      </c>
      <c r="L28" s="423">
        <v>7389</v>
      </c>
      <c r="M28" s="424">
        <v>6499</v>
      </c>
    </row>
    <row r="29" spans="1:13" s="110" customFormat="1" ht="11.1" customHeight="1" x14ac:dyDescent="0.2">
      <c r="A29" s="422" t="s">
        <v>389</v>
      </c>
      <c r="B29" s="115">
        <v>81806</v>
      </c>
      <c r="C29" s="114">
        <v>39820</v>
      </c>
      <c r="D29" s="114">
        <v>41986</v>
      </c>
      <c r="E29" s="114">
        <v>55563</v>
      </c>
      <c r="F29" s="114">
        <v>26111</v>
      </c>
      <c r="G29" s="114">
        <v>6282</v>
      </c>
      <c r="H29" s="114">
        <v>30289</v>
      </c>
      <c r="I29" s="115">
        <v>12723</v>
      </c>
      <c r="J29" s="114">
        <v>10023</v>
      </c>
      <c r="K29" s="114">
        <v>2700</v>
      </c>
      <c r="L29" s="423">
        <v>3701</v>
      </c>
      <c r="M29" s="424">
        <v>5474</v>
      </c>
    </row>
    <row r="30" spans="1:13" ht="15" customHeight="1" x14ac:dyDescent="0.2">
      <c r="A30" s="422" t="s">
        <v>394</v>
      </c>
      <c r="B30" s="115">
        <v>81303</v>
      </c>
      <c r="C30" s="114">
        <v>39472</v>
      </c>
      <c r="D30" s="114">
        <v>41831</v>
      </c>
      <c r="E30" s="114">
        <v>54727</v>
      </c>
      <c r="F30" s="114">
        <v>26459</v>
      </c>
      <c r="G30" s="114">
        <v>5843</v>
      </c>
      <c r="H30" s="114">
        <v>30297</v>
      </c>
      <c r="I30" s="115">
        <v>11907</v>
      </c>
      <c r="J30" s="114">
        <v>9367</v>
      </c>
      <c r="K30" s="114">
        <v>2540</v>
      </c>
      <c r="L30" s="423">
        <v>6294</v>
      </c>
      <c r="M30" s="424">
        <v>6801</v>
      </c>
    </row>
    <row r="31" spans="1:13" ht="11.1" customHeight="1" x14ac:dyDescent="0.2">
      <c r="A31" s="422" t="s">
        <v>387</v>
      </c>
      <c r="B31" s="115">
        <v>82493</v>
      </c>
      <c r="C31" s="114">
        <v>40351</v>
      </c>
      <c r="D31" s="114">
        <v>42142</v>
      </c>
      <c r="E31" s="114">
        <v>55520</v>
      </c>
      <c r="F31" s="114">
        <v>26873</v>
      </c>
      <c r="G31" s="114">
        <v>5557</v>
      </c>
      <c r="H31" s="114">
        <v>31021</v>
      </c>
      <c r="I31" s="115">
        <v>11934</v>
      </c>
      <c r="J31" s="114">
        <v>9240</v>
      </c>
      <c r="K31" s="114">
        <v>2694</v>
      </c>
      <c r="L31" s="423">
        <v>5211</v>
      </c>
      <c r="M31" s="424">
        <v>3969</v>
      </c>
    </row>
    <row r="32" spans="1:13" ht="11.1" customHeight="1" x14ac:dyDescent="0.2">
      <c r="A32" s="422" t="s">
        <v>388</v>
      </c>
      <c r="B32" s="115">
        <v>83649</v>
      </c>
      <c r="C32" s="114">
        <v>41107</v>
      </c>
      <c r="D32" s="114">
        <v>42542</v>
      </c>
      <c r="E32" s="114">
        <v>56228</v>
      </c>
      <c r="F32" s="114">
        <v>27398</v>
      </c>
      <c r="G32" s="114">
        <v>6161</v>
      </c>
      <c r="H32" s="114">
        <v>31325</v>
      </c>
      <c r="I32" s="115">
        <v>11901</v>
      </c>
      <c r="J32" s="114">
        <v>9115</v>
      </c>
      <c r="K32" s="114">
        <v>2786</v>
      </c>
      <c r="L32" s="423">
        <v>6089</v>
      </c>
      <c r="M32" s="424">
        <v>5132</v>
      </c>
    </row>
    <row r="33" spans="1:13" s="110" customFormat="1" ht="11.1" customHeight="1" x14ac:dyDescent="0.2">
      <c r="A33" s="422" t="s">
        <v>389</v>
      </c>
      <c r="B33" s="115">
        <v>82559</v>
      </c>
      <c r="C33" s="114">
        <v>40246</v>
      </c>
      <c r="D33" s="114">
        <v>42313</v>
      </c>
      <c r="E33" s="114">
        <v>55026</v>
      </c>
      <c r="F33" s="114">
        <v>27515</v>
      </c>
      <c r="G33" s="114">
        <v>5898</v>
      </c>
      <c r="H33" s="114">
        <v>30990</v>
      </c>
      <c r="I33" s="115">
        <v>11965</v>
      </c>
      <c r="J33" s="114">
        <v>9227</v>
      </c>
      <c r="K33" s="114">
        <v>2738</v>
      </c>
      <c r="L33" s="423">
        <v>3938</v>
      </c>
      <c r="M33" s="424">
        <v>4983</v>
      </c>
    </row>
    <row r="34" spans="1:13" ht="15" customHeight="1" x14ac:dyDescent="0.2">
      <c r="A34" s="422" t="s">
        <v>395</v>
      </c>
      <c r="B34" s="115">
        <v>82333</v>
      </c>
      <c r="C34" s="114">
        <v>40093</v>
      </c>
      <c r="D34" s="114">
        <v>42240</v>
      </c>
      <c r="E34" s="114">
        <v>54645</v>
      </c>
      <c r="F34" s="114">
        <v>27679</v>
      </c>
      <c r="G34" s="114">
        <v>5673</v>
      </c>
      <c r="H34" s="114">
        <v>31159</v>
      </c>
      <c r="I34" s="115">
        <v>11907</v>
      </c>
      <c r="J34" s="114">
        <v>9256</v>
      </c>
      <c r="K34" s="114">
        <v>2651</v>
      </c>
      <c r="L34" s="423">
        <v>5368</v>
      </c>
      <c r="M34" s="424">
        <v>5549</v>
      </c>
    </row>
    <row r="35" spans="1:13" ht="11.1" customHeight="1" x14ac:dyDescent="0.2">
      <c r="A35" s="422" t="s">
        <v>387</v>
      </c>
      <c r="B35" s="115">
        <v>83986</v>
      </c>
      <c r="C35" s="114">
        <v>41392</v>
      </c>
      <c r="D35" s="114">
        <v>42594</v>
      </c>
      <c r="E35" s="114">
        <v>55764</v>
      </c>
      <c r="F35" s="114">
        <v>28219</v>
      </c>
      <c r="G35" s="114">
        <v>5582</v>
      </c>
      <c r="H35" s="114">
        <v>31991</v>
      </c>
      <c r="I35" s="115">
        <v>12055</v>
      </c>
      <c r="J35" s="114">
        <v>9213</v>
      </c>
      <c r="K35" s="114">
        <v>2842</v>
      </c>
      <c r="L35" s="423">
        <v>5333</v>
      </c>
      <c r="M35" s="424">
        <v>3711</v>
      </c>
    </row>
    <row r="36" spans="1:13" ht="11.1" customHeight="1" x14ac:dyDescent="0.2">
      <c r="A36" s="422" t="s">
        <v>388</v>
      </c>
      <c r="B36" s="115">
        <v>85270</v>
      </c>
      <c r="C36" s="114">
        <v>42121</v>
      </c>
      <c r="D36" s="114">
        <v>43149</v>
      </c>
      <c r="E36" s="114">
        <v>56536</v>
      </c>
      <c r="F36" s="114">
        <v>28733</v>
      </c>
      <c r="G36" s="114">
        <v>6274</v>
      </c>
      <c r="H36" s="114">
        <v>32261</v>
      </c>
      <c r="I36" s="115">
        <v>12159</v>
      </c>
      <c r="J36" s="114">
        <v>9161</v>
      </c>
      <c r="K36" s="114">
        <v>2998</v>
      </c>
      <c r="L36" s="423">
        <v>6269</v>
      </c>
      <c r="M36" s="424">
        <v>5066</v>
      </c>
    </row>
    <row r="37" spans="1:13" s="110" customFormat="1" ht="11.1" customHeight="1" x14ac:dyDescent="0.2">
      <c r="A37" s="422" t="s">
        <v>389</v>
      </c>
      <c r="B37" s="115">
        <v>83772</v>
      </c>
      <c r="C37" s="114">
        <v>41077</v>
      </c>
      <c r="D37" s="114">
        <v>42695</v>
      </c>
      <c r="E37" s="114">
        <v>55341</v>
      </c>
      <c r="F37" s="114">
        <v>28431</v>
      </c>
      <c r="G37" s="114">
        <v>6083</v>
      </c>
      <c r="H37" s="114">
        <v>31813</v>
      </c>
      <c r="I37" s="115">
        <v>12159</v>
      </c>
      <c r="J37" s="114">
        <v>9249</v>
      </c>
      <c r="K37" s="114">
        <v>2910</v>
      </c>
      <c r="L37" s="423">
        <v>3623</v>
      </c>
      <c r="M37" s="424">
        <v>5173</v>
      </c>
    </row>
    <row r="38" spans="1:13" ht="15" customHeight="1" x14ac:dyDescent="0.2">
      <c r="A38" s="425" t="s">
        <v>396</v>
      </c>
      <c r="B38" s="115">
        <v>83946</v>
      </c>
      <c r="C38" s="114">
        <v>41143</v>
      </c>
      <c r="D38" s="114">
        <v>42803</v>
      </c>
      <c r="E38" s="114">
        <v>55162</v>
      </c>
      <c r="F38" s="114">
        <v>28784</v>
      </c>
      <c r="G38" s="114">
        <v>5917</v>
      </c>
      <c r="H38" s="114">
        <v>31984</v>
      </c>
      <c r="I38" s="115">
        <v>11951</v>
      </c>
      <c r="J38" s="114">
        <v>9114</v>
      </c>
      <c r="K38" s="114">
        <v>2837</v>
      </c>
      <c r="L38" s="423">
        <v>6233</v>
      </c>
      <c r="M38" s="424">
        <v>6087</v>
      </c>
    </row>
    <row r="39" spans="1:13" ht="11.1" customHeight="1" x14ac:dyDescent="0.2">
      <c r="A39" s="422" t="s">
        <v>387</v>
      </c>
      <c r="B39" s="115">
        <v>84381</v>
      </c>
      <c r="C39" s="114">
        <v>41724</v>
      </c>
      <c r="D39" s="114">
        <v>42657</v>
      </c>
      <c r="E39" s="114">
        <v>54997</v>
      </c>
      <c r="F39" s="114">
        <v>29384</v>
      </c>
      <c r="G39" s="114">
        <v>5816</v>
      </c>
      <c r="H39" s="114">
        <v>32487</v>
      </c>
      <c r="I39" s="115">
        <v>12012</v>
      </c>
      <c r="J39" s="114">
        <v>9012</v>
      </c>
      <c r="K39" s="114">
        <v>3000</v>
      </c>
      <c r="L39" s="423">
        <v>5210</v>
      </c>
      <c r="M39" s="424">
        <v>4709</v>
      </c>
    </row>
    <row r="40" spans="1:13" ht="11.1" customHeight="1" x14ac:dyDescent="0.2">
      <c r="A40" s="425" t="s">
        <v>388</v>
      </c>
      <c r="B40" s="115">
        <v>86686</v>
      </c>
      <c r="C40" s="114">
        <v>42907</v>
      </c>
      <c r="D40" s="114">
        <v>43779</v>
      </c>
      <c r="E40" s="114">
        <v>56901</v>
      </c>
      <c r="F40" s="114">
        <v>29785</v>
      </c>
      <c r="G40" s="114">
        <v>6632</v>
      </c>
      <c r="H40" s="114">
        <v>33038</v>
      </c>
      <c r="I40" s="115">
        <v>11944</v>
      </c>
      <c r="J40" s="114">
        <v>8878</v>
      </c>
      <c r="K40" s="114">
        <v>3066</v>
      </c>
      <c r="L40" s="423">
        <v>6728</v>
      </c>
      <c r="M40" s="424">
        <v>5533</v>
      </c>
    </row>
    <row r="41" spans="1:13" s="110" customFormat="1" ht="11.1" customHeight="1" x14ac:dyDescent="0.2">
      <c r="A41" s="422" t="s">
        <v>389</v>
      </c>
      <c r="B41" s="115">
        <v>85857</v>
      </c>
      <c r="C41" s="114">
        <v>42321</v>
      </c>
      <c r="D41" s="114">
        <v>43536</v>
      </c>
      <c r="E41" s="114">
        <v>56171</v>
      </c>
      <c r="F41" s="114">
        <v>29686</v>
      </c>
      <c r="G41" s="114">
        <v>6520</v>
      </c>
      <c r="H41" s="114">
        <v>32830</v>
      </c>
      <c r="I41" s="115">
        <v>12084</v>
      </c>
      <c r="J41" s="114">
        <v>9074</v>
      </c>
      <c r="K41" s="114">
        <v>3010</v>
      </c>
      <c r="L41" s="423">
        <v>3963</v>
      </c>
      <c r="M41" s="424">
        <v>4838</v>
      </c>
    </row>
    <row r="42" spans="1:13" ht="15" customHeight="1" x14ac:dyDescent="0.2">
      <c r="A42" s="422" t="s">
        <v>397</v>
      </c>
      <c r="B42" s="115">
        <v>85528</v>
      </c>
      <c r="C42" s="114">
        <v>42111</v>
      </c>
      <c r="D42" s="114">
        <v>43417</v>
      </c>
      <c r="E42" s="114">
        <v>55726</v>
      </c>
      <c r="F42" s="114">
        <v>29802</v>
      </c>
      <c r="G42" s="114">
        <v>6308</v>
      </c>
      <c r="H42" s="114">
        <v>32822</v>
      </c>
      <c r="I42" s="115">
        <v>11954</v>
      </c>
      <c r="J42" s="114">
        <v>8991</v>
      </c>
      <c r="K42" s="114">
        <v>2963</v>
      </c>
      <c r="L42" s="423">
        <v>6609</v>
      </c>
      <c r="M42" s="424">
        <v>6878</v>
      </c>
    </row>
    <row r="43" spans="1:13" ht="11.1" customHeight="1" x14ac:dyDescent="0.2">
      <c r="A43" s="422" t="s">
        <v>387</v>
      </c>
      <c r="B43" s="115">
        <v>86857</v>
      </c>
      <c r="C43" s="114">
        <v>43093</v>
      </c>
      <c r="D43" s="114">
        <v>43764</v>
      </c>
      <c r="E43" s="114">
        <v>56578</v>
      </c>
      <c r="F43" s="114">
        <v>30279</v>
      </c>
      <c r="G43" s="114">
        <v>6211</v>
      </c>
      <c r="H43" s="114">
        <v>33557</v>
      </c>
      <c r="I43" s="115">
        <v>12103</v>
      </c>
      <c r="J43" s="114">
        <v>9026</v>
      </c>
      <c r="K43" s="114">
        <v>3077</v>
      </c>
      <c r="L43" s="423">
        <v>5651</v>
      </c>
      <c r="M43" s="424">
        <v>4398</v>
      </c>
    </row>
    <row r="44" spans="1:13" ht="11.1" customHeight="1" x14ac:dyDescent="0.2">
      <c r="A44" s="422" t="s">
        <v>388</v>
      </c>
      <c r="B44" s="115">
        <v>87871</v>
      </c>
      <c r="C44" s="114">
        <v>43738</v>
      </c>
      <c r="D44" s="114">
        <v>44133</v>
      </c>
      <c r="E44" s="114">
        <v>57105</v>
      </c>
      <c r="F44" s="114">
        <v>30766</v>
      </c>
      <c r="G44" s="114">
        <v>6996</v>
      </c>
      <c r="H44" s="114">
        <v>33580</v>
      </c>
      <c r="I44" s="115">
        <v>11967</v>
      </c>
      <c r="J44" s="114">
        <v>8773</v>
      </c>
      <c r="K44" s="114">
        <v>3194</v>
      </c>
      <c r="L44" s="423">
        <v>7138</v>
      </c>
      <c r="M44" s="424">
        <v>6404</v>
      </c>
    </row>
    <row r="45" spans="1:13" s="110" customFormat="1" ht="11.1" customHeight="1" x14ac:dyDescent="0.2">
      <c r="A45" s="422" t="s">
        <v>389</v>
      </c>
      <c r="B45" s="115">
        <v>87373</v>
      </c>
      <c r="C45" s="114">
        <v>43245</v>
      </c>
      <c r="D45" s="114">
        <v>44128</v>
      </c>
      <c r="E45" s="114">
        <v>56696</v>
      </c>
      <c r="F45" s="114">
        <v>30677</v>
      </c>
      <c r="G45" s="114">
        <v>6867</v>
      </c>
      <c r="H45" s="114">
        <v>33459</v>
      </c>
      <c r="I45" s="115">
        <v>11933</v>
      </c>
      <c r="J45" s="114">
        <v>8781</v>
      </c>
      <c r="K45" s="114">
        <v>3152</v>
      </c>
      <c r="L45" s="423">
        <v>4107</v>
      </c>
      <c r="M45" s="424">
        <v>4978</v>
      </c>
    </row>
    <row r="46" spans="1:13" ht="15" customHeight="1" x14ac:dyDescent="0.2">
      <c r="A46" s="422" t="s">
        <v>398</v>
      </c>
      <c r="B46" s="115">
        <v>86477</v>
      </c>
      <c r="C46" s="114">
        <v>42796</v>
      </c>
      <c r="D46" s="114">
        <v>43681</v>
      </c>
      <c r="E46" s="114">
        <v>56001</v>
      </c>
      <c r="F46" s="114">
        <v>30476</v>
      </c>
      <c r="G46" s="114">
        <v>6632</v>
      </c>
      <c r="H46" s="114">
        <v>33243</v>
      </c>
      <c r="I46" s="115">
        <v>11653</v>
      </c>
      <c r="J46" s="114">
        <v>8581</v>
      </c>
      <c r="K46" s="114">
        <v>3072</v>
      </c>
      <c r="L46" s="423">
        <v>5903</v>
      </c>
      <c r="M46" s="424">
        <v>6745</v>
      </c>
    </row>
    <row r="47" spans="1:13" ht="11.1" customHeight="1" x14ac:dyDescent="0.2">
      <c r="A47" s="422" t="s">
        <v>387</v>
      </c>
      <c r="B47" s="115">
        <v>86989</v>
      </c>
      <c r="C47" s="114">
        <v>43154</v>
      </c>
      <c r="D47" s="114">
        <v>43835</v>
      </c>
      <c r="E47" s="114">
        <v>56036</v>
      </c>
      <c r="F47" s="114">
        <v>30953</v>
      </c>
      <c r="G47" s="114">
        <v>6454</v>
      </c>
      <c r="H47" s="114">
        <v>33821</v>
      </c>
      <c r="I47" s="115">
        <v>11792</v>
      </c>
      <c r="J47" s="114">
        <v>8616</v>
      </c>
      <c r="K47" s="114">
        <v>3176</v>
      </c>
      <c r="L47" s="423">
        <v>5533</v>
      </c>
      <c r="M47" s="424">
        <v>5018</v>
      </c>
    </row>
    <row r="48" spans="1:13" ht="11.1" customHeight="1" x14ac:dyDescent="0.2">
      <c r="A48" s="422" t="s">
        <v>388</v>
      </c>
      <c r="B48" s="115">
        <v>88284</v>
      </c>
      <c r="C48" s="114">
        <v>43821</v>
      </c>
      <c r="D48" s="114">
        <v>44463</v>
      </c>
      <c r="E48" s="114">
        <v>56700</v>
      </c>
      <c r="F48" s="114">
        <v>31584</v>
      </c>
      <c r="G48" s="114">
        <v>7273</v>
      </c>
      <c r="H48" s="114">
        <v>34122</v>
      </c>
      <c r="I48" s="115">
        <v>11643</v>
      </c>
      <c r="J48" s="114">
        <v>8415</v>
      </c>
      <c r="K48" s="114">
        <v>3228</v>
      </c>
      <c r="L48" s="423">
        <v>6688</v>
      </c>
      <c r="M48" s="424">
        <v>5563</v>
      </c>
    </row>
    <row r="49" spans="1:17" s="110" customFormat="1" ht="11.1" customHeight="1" x14ac:dyDescent="0.2">
      <c r="A49" s="422" t="s">
        <v>389</v>
      </c>
      <c r="B49" s="115">
        <v>87371</v>
      </c>
      <c r="C49" s="114">
        <v>43122</v>
      </c>
      <c r="D49" s="114">
        <v>44249</v>
      </c>
      <c r="E49" s="114">
        <v>55870</v>
      </c>
      <c r="F49" s="114">
        <v>31501</v>
      </c>
      <c r="G49" s="114">
        <v>7129</v>
      </c>
      <c r="H49" s="114">
        <v>33778</v>
      </c>
      <c r="I49" s="115">
        <v>11637</v>
      </c>
      <c r="J49" s="114">
        <v>8412</v>
      </c>
      <c r="K49" s="114">
        <v>3225</v>
      </c>
      <c r="L49" s="423">
        <v>3885</v>
      </c>
      <c r="M49" s="424">
        <v>4786</v>
      </c>
    </row>
    <row r="50" spans="1:17" ht="15" customHeight="1" x14ac:dyDescent="0.2">
      <c r="A50" s="422" t="s">
        <v>399</v>
      </c>
      <c r="B50" s="143">
        <v>86862</v>
      </c>
      <c r="C50" s="144">
        <v>42838</v>
      </c>
      <c r="D50" s="144">
        <v>44024</v>
      </c>
      <c r="E50" s="144">
        <v>55322</v>
      </c>
      <c r="F50" s="144">
        <v>31540</v>
      </c>
      <c r="G50" s="144">
        <v>6892</v>
      </c>
      <c r="H50" s="144">
        <v>33595</v>
      </c>
      <c r="I50" s="143">
        <v>11099</v>
      </c>
      <c r="J50" s="144">
        <v>8023</v>
      </c>
      <c r="K50" s="144">
        <v>3076</v>
      </c>
      <c r="L50" s="426">
        <v>6400</v>
      </c>
      <c r="M50" s="427">
        <v>6821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0.44520508343258902</v>
      </c>
      <c r="C6" s="480">
        <f>'Tabelle 3.3'!J11</f>
        <v>-4.7541405646614603</v>
      </c>
      <c r="D6" s="481">
        <f t="shared" ref="D6:E9" si="0">IF(OR(AND(B6&gt;=-50,B6&lt;=50),ISNUMBER(B6)=FALSE),B6,"")</f>
        <v>0.44520508343258902</v>
      </c>
      <c r="E6" s="481">
        <f t="shared" si="0"/>
        <v>-4.7541405646614603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0.44520508343258902</v>
      </c>
      <c r="C14" s="480">
        <f>'Tabelle 3.3'!J11</f>
        <v>-4.7541405646614603</v>
      </c>
      <c r="D14" s="481">
        <f>IF(OR(AND(B14&gt;=-50,B14&lt;=50),ISNUMBER(B14)=FALSE),B14,"")</f>
        <v>0.44520508343258902</v>
      </c>
      <c r="E14" s="481">
        <f>IF(OR(AND(C14&gt;=-50,C14&lt;=50),ISNUMBER(C14)=FALSE),C14,"")</f>
        <v>-4.7541405646614603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-1.6714697406340058</v>
      </c>
      <c r="C15" s="480">
        <f>'Tabelle 3.3'!J12</f>
        <v>-0.6872852233676976</v>
      </c>
      <c r="D15" s="481">
        <f t="shared" ref="D15:E45" si="3">IF(OR(AND(B15&gt;=-50,B15&lt;=50),ISNUMBER(B15)=FALSE),B15,"")</f>
        <v>-1.6714697406340058</v>
      </c>
      <c r="E15" s="481">
        <f t="shared" si="3"/>
        <v>-0.6872852233676976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42.422779922779924</v>
      </c>
      <c r="C16" s="480">
        <f>'Tabelle 3.3'!J13</f>
        <v>-16.091954022988507</v>
      </c>
      <c r="D16" s="481">
        <f t="shared" si="3"/>
        <v>42.422779922779924</v>
      </c>
      <c r="E16" s="481">
        <f t="shared" si="3"/>
        <v>-16.091954022988507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-5.5122099503495798</v>
      </c>
      <c r="C17" s="480">
        <f>'Tabelle 3.3'!J14</f>
        <v>-5.361050328227571</v>
      </c>
      <c r="D17" s="481">
        <f t="shared" si="3"/>
        <v>-5.5122099503495798</v>
      </c>
      <c r="E17" s="481">
        <f t="shared" si="3"/>
        <v>-5.361050328227571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1.94391880268364</v>
      </c>
      <c r="C18" s="480">
        <f>'Tabelle 3.3'!J15</f>
        <v>-7.8817733990147785</v>
      </c>
      <c r="D18" s="481">
        <f t="shared" si="3"/>
        <v>1.94391880268364</v>
      </c>
      <c r="E18" s="481">
        <f t="shared" si="3"/>
        <v>-7.8817733990147785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-11.082375478927203</v>
      </c>
      <c r="C19" s="480">
        <f>'Tabelle 3.3'!J16</f>
        <v>-3.1496062992125986</v>
      </c>
      <c r="D19" s="481">
        <f t="shared" si="3"/>
        <v>-11.082375478927203</v>
      </c>
      <c r="E19" s="481">
        <f t="shared" si="3"/>
        <v>-3.1496062992125986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-1.2625538020086082</v>
      </c>
      <c r="C20" s="480">
        <f>'Tabelle 3.3'!J17</f>
        <v>-3.9370078740157481</v>
      </c>
      <c r="D20" s="481">
        <f t="shared" si="3"/>
        <v>-1.2625538020086082</v>
      </c>
      <c r="E20" s="481">
        <f t="shared" si="3"/>
        <v>-3.9370078740157481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0.31675641431738993</v>
      </c>
      <c r="C21" s="480">
        <f>'Tabelle 3.3'!J18</f>
        <v>1.4647137150466045</v>
      </c>
      <c r="D21" s="481">
        <f t="shared" si="3"/>
        <v>0.31675641431738993</v>
      </c>
      <c r="E21" s="481">
        <f t="shared" si="3"/>
        <v>1.4647137150466045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1.3904171251375412</v>
      </c>
      <c r="C22" s="480">
        <f>'Tabelle 3.3'!J19</f>
        <v>-1.3460459899046551</v>
      </c>
      <c r="D22" s="481">
        <f t="shared" si="3"/>
        <v>1.3904171251375412</v>
      </c>
      <c r="E22" s="481">
        <f t="shared" si="3"/>
        <v>-1.3460459899046551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-5.5425904317386232</v>
      </c>
      <c r="C23" s="480">
        <f>'Tabelle 3.3'!J20</f>
        <v>-4.7233468286099862</v>
      </c>
      <c r="D23" s="481">
        <f t="shared" si="3"/>
        <v>-5.5425904317386232</v>
      </c>
      <c r="E23" s="481">
        <f t="shared" si="3"/>
        <v>-4.7233468286099862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0.80900457263454095</v>
      </c>
      <c r="C24" s="480">
        <f>'Tabelle 3.3'!J21</f>
        <v>-11.780104712041885</v>
      </c>
      <c r="D24" s="481">
        <f t="shared" si="3"/>
        <v>0.80900457263454095</v>
      </c>
      <c r="E24" s="481">
        <f t="shared" si="3"/>
        <v>-11.780104712041885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3.1073446327683616</v>
      </c>
      <c r="C25" s="480">
        <f>'Tabelle 3.3'!J22</f>
        <v>12.403100775193799</v>
      </c>
      <c r="D25" s="481">
        <f t="shared" si="3"/>
        <v>3.1073446327683616</v>
      </c>
      <c r="E25" s="481">
        <f t="shared" si="3"/>
        <v>12.403100775193799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-2.2522522522522523</v>
      </c>
      <c r="C26" s="480">
        <f>'Tabelle 3.3'!J23</f>
        <v>6.7164179104477615</v>
      </c>
      <c r="D26" s="481">
        <f t="shared" si="3"/>
        <v>-2.2522522522522523</v>
      </c>
      <c r="E26" s="481">
        <f t="shared" si="3"/>
        <v>6.7164179104477615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1.8959774532410967</v>
      </c>
      <c r="C27" s="480">
        <f>'Tabelle 3.3'!J24</f>
        <v>-1.9286403085824493</v>
      </c>
      <c r="D27" s="481">
        <f t="shared" si="3"/>
        <v>1.8959774532410967</v>
      </c>
      <c r="E27" s="481">
        <f t="shared" si="3"/>
        <v>-1.9286403085824493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-2.2690437601296596</v>
      </c>
      <c r="C28" s="480">
        <f>'Tabelle 3.3'!J25</f>
        <v>-11.12099644128114</v>
      </c>
      <c r="D28" s="481">
        <f t="shared" si="3"/>
        <v>-2.2690437601296596</v>
      </c>
      <c r="E28" s="481">
        <f t="shared" si="3"/>
        <v>-11.12099644128114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0.71942446043165464</v>
      </c>
      <c r="C29" s="480">
        <f>'Tabelle 3.3'!J26</f>
        <v>0</v>
      </c>
      <c r="D29" s="481">
        <f t="shared" si="3"/>
        <v>0.71942446043165464</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5.1044941742186056</v>
      </c>
      <c r="C30" s="480">
        <f>'Tabelle 3.3'!J27</f>
        <v>-17.748917748917748</v>
      </c>
      <c r="D30" s="481">
        <f t="shared" si="3"/>
        <v>5.1044941742186056</v>
      </c>
      <c r="E30" s="481">
        <f t="shared" si="3"/>
        <v>-17.748917748917748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-0.8827238335435057</v>
      </c>
      <c r="C31" s="480">
        <f>'Tabelle 3.3'!J28</f>
        <v>1.8099547511312217</v>
      </c>
      <c r="D31" s="481">
        <f t="shared" si="3"/>
        <v>-0.8827238335435057</v>
      </c>
      <c r="E31" s="481">
        <f t="shared" si="3"/>
        <v>1.8099547511312217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1.9652198501343137</v>
      </c>
      <c r="C32" s="480">
        <f>'Tabelle 3.3'!J29</f>
        <v>-4.8994974874371859</v>
      </c>
      <c r="D32" s="481">
        <f t="shared" si="3"/>
        <v>1.9652198501343137</v>
      </c>
      <c r="E32" s="481">
        <f t="shared" si="3"/>
        <v>-4.8994974874371859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2.6113222254701354</v>
      </c>
      <c r="C33" s="480">
        <f>'Tabelle 3.3'!J30</f>
        <v>4.5275590551181102</v>
      </c>
      <c r="D33" s="481">
        <f t="shared" si="3"/>
        <v>2.6113222254701354</v>
      </c>
      <c r="E33" s="481">
        <f t="shared" si="3"/>
        <v>4.5275590551181102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-0.64716541548019679</v>
      </c>
      <c r="C34" s="480">
        <f>'Tabelle 3.3'!J31</f>
        <v>-6.4327485380116958</v>
      </c>
      <c r="D34" s="481">
        <f t="shared" si="3"/>
        <v>-0.64716541548019679</v>
      </c>
      <c r="E34" s="481">
        <f t="shared" si="3"/>
        <v>-6.4327485380116958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-1.6714697406340058</v>
      </c>
      <c r="C37" s="480">
        <f>'Tabelle 3.3'!J34</f>
        <v>-0.6872852233676976</v>
      </c>
      <c r="D37" s="481">
        <f t="shared" si="3"/>
        <v>-1.6714697406340058</v>
      </c>
      <c r="E37" s="481">
        <f t="shared" si="3"/>
        <v>-0.6872852233676976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-0.67202389418290431</v>
      </c>
      <c r="C38" s="480">
        <f>'Tabelle 3.3'!J35</f>
        <v>-2.9680365296803655</v>
      </c>
      <c r="D38" s="481">
        <f t="shared" si="3"/>
        <v>-0.67202389418290431</v>
      </c>
      <c r="E38" s="481">
        <f t="shared" si="3"/>
        <v>-2.9680365296803655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1.065032321876435</v>
      </c>
      <c r="C39" s="480">
        <f>'Tabelle 3.3'!J36</f>
        <v>-5.2029136316337148</v>
      </c>
      <c r="D39" s="481">
        <f t="shared" si="3"/>
        <v>1.065032321876435</v>
      </c>
      <c r="E39" s="481">
        <f t="shared" si="3"/>
        <v>-5.2029136316337148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1.065032321876435</v>
      </c>
      <c r="C45" s="480">
        <f>'Tabelle 3.3'!J36</f>
        <v>-5.2029136316337148</v>
      </c>
      <c r="D45" s="481">
        <f t="shared" si="3"/>
        <v>1.065032321876435</v>
      </c>
      <c r="E45" s="481">
        <f t="shared" si="3"/>
        <v>-5.2029136316337148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81029</v>
      </c>
      <c r="C51" s="487">
        <v>10029</v>
      </c>
      <c r="D51" s="487">
        <v>2565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82468</v>
      </c>
      <c r="C52" s="487">
        <v>9879</v>
      </c>
      <c r="D52" s="487">
        <v>2717</v>
      </c>
      <c r="E52" s="488">
        <f t="shared" ref="E52:G70" si="11">IF($A$51=37802,IF(COUNTBLANK(B$51:B$70)&gt;0,#N/A,B52/B$51*100),IF(COUNTBLANK(B$51:B$75)&gt;0,#N/A,B52/B$51*100))</f>
        <v>101.77590739118094</v>
      </c>
      <c r="F52" s="488">
        <f t="shared" si="11"/>
        <v>98.504337421477715</v>
      </c>
      <c r="G52" s="488">
        <f t="shared" si="11"/>
        <v>105.92592592592594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83526</v>
      </c>
      <c r="C53" s="487">
        <v>9900</v>
      </c>
      <c r="D53" s="487">
        <v>2734</v>
      </c>
      <c r="E53" s="488">
        <f t="shared" si="11"/>
        <v>103.08161275592688</v>
      </c>
      <c r="F53" s="488">
        <f t="shared" si="11"/>
        <v>98.71373018247084</v>
      </c>
      <c r="G53" s="488">
        <f t="shared" si="11"/>
        <v>106.58869395711501</v>
      </c>
      <c r="H53" s="489">
        <f>IF(ISERROR(L53)=TRUE,IF(MONTH(A53)=MONTH(MAX(A$51:A$75)),A53,""),"")</f>
        <v>41883</v>
      </c>
      <c r="I53" s="488">
        <f t="shared" si="12"/>
        <v>103.08161275592688</v>
      </c>
      <c r="J53" s="488">
        <f t="shared" si="10"/>
        <v>98.71373018247084</v>
      </c>
      <c r="K53" s="488">
        <f t="shared" si="10"/>
        <v>106.58869395711501</v>
      </c>
      <c r="L53" s="488" t="e">
        <f t="shared" si="13"/>
        <v>#N/A</v>
      </c>
    </row>
    <row r="54" spans="1:14" ht="15" customHeight="1" x14ac:dyDescent="0.2">
      <c r="A54" s="490" t="s">
        <v>462</v>
      </c>
      <c r="B54" s="487">
        <v>81806</v>
      </c>
      <c r="C54" s="487">
        <v>10023</v>
      </c>
      <c r="D54" s="487">
        <v>2700</v>
      </c>
      <c r="E54" s="488">
        <f t="shared" si="11"/>
        <v>100.95891594367447</v>
      </c>
      <c r="F54" s="488">
        <f t="shared" si="11"/>
        <v>99.940173496859103</v>
      </c>
      <c r="G54" s="488">
        <f t="shared" si="11"/>
        <v>105.26315789473684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81303</v>
      </c>
      <c r="C55" s="487">
        <v>9367</v>
      </c>
      <c r="D55" s="487">
        <v>2540</v>
      </c>
      <c r="E55" s="488">
        <f t="shared" si="11"/>
        <v>100.33815053869601</v>
      </c>
      <c r="F55" s="488">
        <f t="shared" si="11"/>
        <v>93.399142486788307</v>
      </c>
      <c r="G55" s="488">
        <f t="shared" si="11"/>
        <v>99.025341130604289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82493</v>
      </c>
      <c r="C56" s="487">
        <v>9240</v>
      </c>
      <c r="D56" s="487">
        <v>2694</v>
      </c>
      <c r="E56" s="488">
        <f t="shared" si="11"/>
        <v>101.80676054252183</v>
      </c>
      <c r="F56" s="488">
        <f t="shared" si="11"/>
        <v>92.13281483697277</v>
      </c>
      <c r="G56" s="488">
        <f t="shared" si="11"/>
        <v>105.02923976608187</v>
      </c>
      <c r="H56" s="489" t="str">
        <f t="shared" si="14"/>
        <v/>
      </c>
      <c r="I56" s="488" t="str">
        <f t="shared" si="12"/>
        <v/>
      </c>
      <c r="J56" s="488" t="str">
        <f t="shared" si="10"/>
        <v/>
      </c>
      <c r="K56" s="488" t="str">
        <f t="shared" si="10"/>
        <v/>
      </c>
      <c r="L56" s="488" t="e">
        <f t="shared" si="13"/>
        <v>#N/A</v>
      </c>
    </row>
    <row r="57" spans="1:14" ht="15" customHeight="1" x14ac:dyDescent="0.2">
      <c r="A57" s="490">
        <v>42248</v>
      </c>
      <c r="B57" s="487">
        <v>83649</v>
      </c>
      <c r="C57" s="487">
        <v>9115</v>
      </c>
      <c r="D57" s="487">
        <v>2786</v>
      </c>
      <c r="E57" s="488">
        <f t="shared" si="11"/>
        <v>103.23341026052401</v>
      </c>
      <c r="F57" s="488">
        <f t="shared" si="11"/>
        <v>90.886429354870884</v>
      </c>
      <c r="G57" s="488">
        <f t="shared" si="11"/>
        <v>108.61598440545809</v>
      </c>
      <c r="H57" s="489">
        <f t="shared" si="14"/>
        <v>42248</v>
      </c>
      <c r="I57" s="488">
        <f t="shared" si="12"/>
        <v>103.23341026052401</v>
      </c>
      <c r="J57" s="488">
        <f t="shared" si="10"/>
        <v>90.886429354870884</v>
      </c>
      <c r="K57" s="488">
        <f t="shared" si="10"/>
        <v>108.61598440545809</v>
      </c>
      <c r="L57" s="488" t="e">
        <f t="shared" si="13"/>
        <v>#N/A</v>
      </c>
    </row>
    <row r="58" spans="1:14" ht="15" customHeight="1" x14ac:dyDescent="0.2">
      <c r="A58" s="490" t="s">
        <v>465</v>
      </c>
      <c r="B58" s="487">
        <v>82559</v>
      </c>
      <c r="C58" s="487">
        <v>9227</v>
      </c>
      <c r="D58" s="487">
        <v>2738</v>
      </c>
      <c r="E58" s="488">
        <f t="shared" si="11"/>
        <v>101.88821286206174</v>
      </c>
      <c r="F58" s="488">
        <f t="shared" si="11"/>
        <v>92.003190746834179</v>
      </c>
      <c r="G58" s="488">
        <f t="shared" si="11"/>
        <v>106.74463937621832</v>
      </c>
      <c r="H58" s="489" t="str">
        <f t="shared" si="14"/>
        <v/>
      </c>
      <c r="I58" s="488" t="str">
        <f t="shared" si="12"/>
        <v/>
      </c>
      <c r="J58" s="488" t="str">
        <f t="shared" si="10"/>
        <v/>
      </c>
      <c r="K58" s="488" t="str">
        <f t="shared" si="10"/>
        <v/>
      </c>
      <c r="L58" s="488" t="e">
        <f t="shared" si="13"/>
        <v>#N/A</v>
      </c>
    </row>
    <row r="59" spans="1:14" ht="15" customHeight="1" x14ac:dyDescent="0.2">
      <c r="A59" s="490" t="s">
        <v>466</v>
      </c>
      <c r="B59" s="487">
        <v>82333</v>
      </c>
      <c r="C59" s="487">
        <v>9256</v>
      </c>
      <c r="D59" s="487">
        <v>2651</v>
      </c>
      <c r="E59" s="488">
        <f t="shared" si="11"/>
        <v>101.6093003739402</v>
      </c>
      <c r="F59" s="488">
        <f t="shared" si="11"/>
        <v>92.292352178681824</v>
      </c>
      <c r="G59" s="488">
        <f t="shared" si="11"/>
        <v>103.35282651072124</v>
      </c>
      <c r="H59" s="489" t="str">
        <f t="shared" si="14"/>
        <v/>
      </c>
      <c r="I59" s="488" t="str">
        <f t="shared" si="12"/>
        <v/>
      </c>
      <c r="J59" s="488" t="str">
        <f t="shared" si="10"/>
        <v/>
      </c>
      <c r="K59" s="488" t="str">
        <f t="shared" si="10"/>
        <v/>
      </c>
      <c r="L59" s="488" t="e">
        <f t="shared" si="13"/>
        <v>#N/A</v>
      </c>
    </row>
    <row r="60" spans="1:14" ht="15" customHeight="1" x14ac:dyDescent="0.2">
      <c r="A60" s="490" t="s">
        <v>467</v>
      </c>
      <c r="B60" s="487">
        <v>83986</v>
      </c>
      <c r="C60" s="487">
        <v>9213</v>
      </c>
      <c r="D60" s="487">
        <v>2842</v>
      </c>
      <c r="E60" s="488">
        <f t="shared" si="11"/>
        <v>103.64931074059905</v>
      </c>
      <c r="F60" s="488">
        <f t="shared" si="11"/>
        <v>91.863595572838761</v>
      </c>
      <c r="G60" s="488">
        <f t="shared" si="11"/>
        <v>110.79922027290448</v>
      </c>
      <c r="H60" s="489" t="str">
        <f t="shared" si="14"/>
        <v/>
      </c>
      <c r="I60" s="488" t="str">
        <f t="shared" si="12"/>
        <v/>
      </c>
      <c r="J60" s="488" t="str">
        <f t="shared" si="10"/>
        <v/>
      </c>
      <c r="K60" s="488" t="str">
        <f t="shared" si="10"/>
        <v/>
      </c>
      <c r="L60" s="488" t="e">
        <f t="shared" si="13"/>
        <v>#N/A</v>
      </c>
    </row>
    <row r="61" spans="1:14" ht="15" customHeight="1" x14ac:dyDescent="0.2">
      <c r="A61" s="490">
        <v>42614</v>
      </c>
      <c r="B61" s="487">
        <v>85270</v>
      </c>
      <c r="C61" s="487">
        <v>9161</v>
      </c>
      <c r="D61" s="487">
        <v>2998</v>
      </c>
      <c r="E61" s="488">
        <f t="shared" si="11"/>
        <v>105.23392859346654</v>
      </c>
      <c r="F61" s="488">
        <f t="shared" si="11"/>
        <v>91.345099212284381</v>
      </c>
      <c r="G61" s="488">
        <f t="shared" si="11"/>
        <v>116.88109161793372</v>
      </c>
      <c r="H61" s="489">
        <f t="shared" si="14"/>
        <v>42614</v>
      </c>
      <c r="I61" s="488">
        <f t="shared" si="12"/>
        <v>105.23392859346654</v>
      </c>
      <c r="J61" s="488">
        <f t="shared" si="10"/>
        <v>91.345099212284381</v>
      </c>
      <c r="K61" s="488">
        <f t="shared" si="10"/>
        <v>116.88109161793372</v>
      </c>
      <c r="L61" s="488" t="e">
        <f t="shared" si="13"/>
        <v>#N/A</v>
      </c>
    </row>
    <row r="62" spans="1:14" ht="15" customHeight="1" x14ac:dyDescent="0.2">
      <c r="A62" s="490" t="s">
        <v>468</v>
      </c>
      <c r="B62" s="487">
        <v>83772</v>
      </c>
      <c r="C62" s="487">
        <v>9249</v>
      </c>
      <c r="D62" s="487">
        <v>2910</v>
      </c>
      <c r="E62" s="488">
        <f t="shared" si="11"/>
        <v>103.38520776512112</v>
      </c>
      <c r="F62" s="488">
        <f t="shared" si="11"/>
        <v>92.222554591684116</v>
      </c>
      <c r="G62" s="488">
        <f t="shared" si="11"/>
        <v>113.45029239766082</v>
      </c>
      <c r="H62" s="489" t="str">
        <f t="shared" si="14"/>
        <v/>
      </c>
      <c r="I62" s="488" t="str">
        <f t="shared" si="12"/>
        <v/>
      </c>
      <c r="J62" s="488" t="str">
        <f t="shared" si="10"/>
        <v/>
      </c>
      <c r="K62" s="488" t="str">
        <f t="shared" si="10"/>
        <v/>
      </c>
      <c r="L62" s="488" t="e">
        <f t="shared" si="13"/>
        <v>#N/A</v>
      </c>
    </row>
    <row r="63" spans="1:14" ht="15" customHeight="1" x14ac:dyDescent="0.2">
      <c r="A63" s="490" t="s">
        <v>469</v>
      </c>
      <c r="B63" s="487">
        <v>83946</v>
      </c>
      <c r="C63" s="487">
        <v>9114</v>
      </c>
      <c r="D63" s="487">
        <v>2837</v>
      </c>
      <c r="E63" s="488">
        <f t="shared" si="11"/>
        <v>103.59994569845364</v>
      </c>
      <c r="F63" s="488">
        <f t="shared" si="11"/>
        <v>90.876458271014059</v>
      </c>
      <c r="G63" s="488">
        <f t="shared" si="11"/>
        <v>110.60428849902534</v>
      </c>
      <c r="H63" s="489" t="str">
        <f t="shared" si="14"/>
        <v/>
      </c>
      <c r="I63" s="488" t="str">
        <f t="shared" si="12"/>
        <v/>
      </c>
      <c r="J63" s="488" t="str">
        <f t="shared" si="10"/>
        <v/>
      </c>
      <c r="K63" s="488" t="str">
        <f t="shared" si="10"/>
        <v/>
      </c>
      <c r="L63" s="488" t="e">
        <f t="shared" si="13"/>
        <v>#N/A</v>
      </c>
    </row>
    <row r="64" spans="1:14" ht="15" customHeight="1" x14ac:dyDescent="0.2">
      <c r="A64" s="490" t="s">
        <v>470</v>
      </c>
      <c r="B64" s="487">
        <v>84381</v>
      </c>
      <c r="C64" s="487">
        <v>9012</v>
      </c>
      <c r="D64" s="487">
        <v>3000</v>
      </c>
      <c r="E64" s="488">
        <f t="shared" si="11"/>
        <v>104.13679053178491</v>
      </c>
      <c r="F64" s="488">
        <f t="shared" si="11"/>
        <v>89.859407717618893</v>
      </c>
      <c r="G64" s="488">
        <f t="shared" si="11"/>
        <v>116.95906432748538</v>
      </c>
      <c r="H64" s="489" t="str">
        <f t="shared" si="14"/>
        <v/>
      </c>
      <c r="I64" s="488" t="str">
        <f t="shared" si="12"/>
        <v/>
      </c>
      <c r="J64" s="488" t="str">
        <f t="shared" si="10"/>
        <v/>
      </c>
      <c r="K64" s="488" t="str">
        <f t="shared" si="10"/>
        <v/>
      </c>
      <c r="L64" s="488" t="e">
        <f t="shared" si="13"/>
        <v>#N/A</v>
      </c>
    </row>
    <row r="65" spans="1:12" ht="15" customHeight="1" x14ac:dyDescent="0.2">
      <c r="A65" s="490">
        <v>42979</v>
      </c>
      <c r="B65" s="487">
        <v>86686</v>
      </c>
      <c r="C65" s="487">
        <v>8878</v>
      </c>
      <c r="D65" s="487">
        <v>3066</v>
      </c>
      <c r="E65" s="488">
        <f t="shared" si="11"/>
        <v>106.98145108541385</v>
      </c>
      <c r="F65" s="488">
        <f t="shared" si="11"/>
        <v>88.523282480805662</v>
      </c>
      <c r="G65" s="488">
        <f t="shared" si="11"/>
        <v>119.53216374269007</v>
      </c>
      <c r="H65" s="489">
        <f t="shared" si="14"/>
        <v>42979</v>
      </c>
      <c r="I65" s="488">
        <f t="shared" si="12"/>
        <v>106.98145108541385</v>
      </c>
      <c r="J65" s="488">
        <f t="shared" si="10"/>
        <v>88.523282480805662</v>
      </c>
      <c r="K65" s="488">
        <f t="shared" si="10"/>
        <v>119.53216374269007</v>
      </c>
      <c r="L65" s="488" t="e">
        <f t="shared" si="13"/>
        <v>#N/A</v>
      </c>
    </row>
    <row r="66" spans="1:12" ht="15" customHeight="1" x14ac:dyDescent="0.2">
      <c r="A66" s="490" t="s">
        <v>471</v>
      </c>
      <c r="B66" s="487">
        <v>85857</v>
      </c>
      <c r="C66" s="487">
        <v>9074</v>
      </c>
      <c r="D66" s="487">
        <v>3010</v>
      </c>
      <c r="E66" s="488">
        <f t="shared" si="11"/>
        <v>105.95836058695036</v>
      </c>
      <c r="F66" s="488">
        <f t="shared" si="11"/>
        <v>90.477614916741445</v>
      </c>
      <c r="G66" s="488">
        <f t="shared" si="11"/>
        <v>117.34892787524367</v>
      </c>
      <c r="H66" s="489" t="str">
        <f t="shared" si="14"/>
        <v/>
      </c>
      <c r="I66" s="488" t="str">
        <f t="shared" si="12"/>
        <v/>
      </c>
      <c r="J66" s="488" t="str">
        <f t="shared" si="10"/>
        <v/>
      </c>
      <c r="K66" s="488" t="str">
        <f t="shared" si="10"/>
        <v/>
      </c>
      <c r="L66" s="488" t="e">
        <f t="shared" si="13"/>
        <v>#N/A</v>
      </c>
    </row>
    <row r="67" spans="1:12" ht="15" customHeight="1" x14ac:dyDescent="0.2">
      <c r="A67" s="490" t="s">
        <v>472</v>
      </c>
      <c r="B67" s="487">
        <v>85528</v>
      </c>
      <c r="C67" s="487">
        <v>8991</v>
      </c>
      <c r="D67" s="487">
        <v>2963</v>
      </c>
      <c r="E67" s="488">
        <f t="shared" si="11"/>
        <v>105.55233311530439</v>
      </c>
      <c r="F67" s="488">
        <f t="shared" si="11"/>
        <v>89.650014956625796</v>
      </c>
      <c r="G67" s="488">
        <f t="shared" si="11"/>
        <v>115.51656920077973</v>
      </c>
      <c r="H67" s="489" t="str">
        <f t="shared" si="14"/>
        <v/>
      </c>
      <c r="I67" s="488" t="str">
        <f t="shared" si="12"/>
        <v/>
      </c>
      <c r="J67" s="488" t="str">
        <f t="shared" si="12"/>
        <v/>
      </c>
      <c r="K67" s="488" t="str">
        <f t="shared" si="12"/>
        <v/>
      </c>
      <c r="L67" s="488" t="e">
        <f t="shared" si="13"/>
        <v>#N/A</v>
      </c>
    </row>
    <row r="68" spans="1:12" ht="15" customHeight="1" x14ac:dyDescent="0.2">
      <c r="A68" s="490" t="s">
        <v>473</v>
      </c>
      <c r="B68" s="487">
        <v>86857</v>
      </c>
      <c r="C68" s="487">
        <v>9026</v>
      </c>
      <c r="D68" s="487">
        <v>3077</v>
      </c>
      <c r="E68" s="488">
        <f t="shared" si="11"/>
        <v>107.19248664058547</v>
      </c>
      <c r="F68" s="488">
        <f t="shared" si="11"/>
        <v>89.999002891614325</v>
      </c>
      <c r="G68" s="488">
        <f t="shared" si="11"/>
        <v>119.96101364522418</v>
      </c>
      <c r="H68" s="489" t="str">
        <f t="shared" si="14"/>
        <v/>
      </c>
      <c r="I68" s="488" t="str">
        <f t="shared" si="12"/>
        <v/>
      </c>
      <c r="J68" s="488" t="str">
        <f t="shared" si="12"/>
        <v/>
      </c>
      <c r="K68" s="488" t="str">
        <f t="shared" si="12"/>
        <v/>
      </c>
      <c r="L68" s="488" t="e">
        <f t="shared" si="13"/>
        <v>#N/A</v>
      </c>
    </row>
    <row r="69" spans="1:12" ht="15" customHeight="1" x14ac:dyDescent="0.2">
      <c r="A69" s="490">
        <v>43344</v>
      </c>
      <c r="B69" s="487">
        <v>87871</v>
      </c>
      <c r="C69" s="487">
        <v>8773</v>
      </c>
      <c r="D69" s="487">
        <v>3194</v>
      </c>
      <c r="E69" s="488">
        <f t="shared" si="11"/>
        <v>108.44389045897147</v>
      </c>
      <c r="F69" s="488">
        <f t="shared" si="11"/>
        <v>87.476318675840062</v>
      </c>
      <c r="G69" s="488">
        <f t="shared" si="11"/>
        <v>124.5224171539961</v>
      </c>
      <c r="H69" s="489">
        <f t="shared" si="14"/>
        <v>43344</v>
      </c>
      <c r="I69" s="488">
        <f t="shared" si="12"/>
        <v>108.44389045897147</v>
      </c>
      <c r="J69" s="488">
        <f t="shared" si="12"/>
        <v>87.476318675840062</v>
      </c>
      <c r="K69" s="488">
        <f t="shared" si="12"/>
        <v>124.5224171539961</v>
      </c>
      <c r="L69" s="488" t="e">
        <f t="shared" si="13"/>
        <v>#N/A</v>
      </c>
    </row>
    <row r="70" spans="1:12" ht="15" customHeight="1" x14ac:dyDescent="0.2">
      <c r="A70" s="490" t="s">
        <v>474</v>
      </c>
      <c r="B70" s="487">
        <v>87373</v>
      </c>
      <c r="C70" s="487">
        <v>8781</v>
      </c>
      <c r="D70" s="487">
        <v>3152</v>
      </c>
      <c r="E70" s="488">
        <f t="shared" si="11"/>
        <v>107.82929568426118</v>
      </c>
      <c r="F70" s="488">
        <f t="shared" si="11"/>
        <v>87.556087346694582</v>
      </c>
      <c r="G70" s="488">
        <f t="shared" si="11"/>
        <v>122.8849902534113</v>
      </c>
      <c r="H70" s="489" t="str">
        <f t="shared" si="14"/>
        <v/>
      </c>
      <c r="I70" s="488" t="str">
        <f t="shared" si="12"/>
        <v/>
      </c>
      <c r="J70" s="488" t="str">
        <f t="shared" si="12"/>
        <v/>
      </c>
      <c r="K70" s="488" t="str">
        <f t="shared" si="12"/>
        <v/>
      </c>
      <c r="L70" s="488" t="e">
        <f t="shared" si="13"/>
        <v>#N/A</v>
      </c>
    </row>
    <row r="71" spans="1:12" ht="15" customHeight="1" x14ac:dyDescent="0.2">
      <c r="A71" s="490" t="s">
        <v>475</v>
      </c>
      <c r="B71" s="487">
        <v>86477</v>
      </c>
      <c r="C71" s="487">
        <v>8581</v>
      </c>
      <c r="D71" s="487">
        <v>3072</v>
      </c>
      <c r="E71" s="491">
        <f t="shared" ref="E71:G75" si="15">IF($A$51=37802,IF(COUNTBLANK(B$51:B$70)&gt;0,#N/A,IF(ISBLANK(B71)=FALSE,B71/B$51*100,#N/A)),IF(COUNTBLANK(B$51:B$75)&gt;0,#N/A,B71/B$51*100))</f>
        <v>106.72351874020411</v>
      </c>
      <c r="F71" s="491">
        <f t="shared" si="15"/>
        <v>85.56187057533154</v>
      </c>
      <c r="G71" s="491">
        <f t="shared" si="15"/>
        <v>119.76608187134504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86989</v>
      </c>
      <c r="C72" s="487">
        <v>8616</v>
      </c>
      <c r="D72" s="487">
        <v>3176</v>
      </c>
      <c r="E72" s="491">
        <f t="shared" si="15"/>
        <v>107.35539127966531</v>
      </c>
      <c r="F72" s="491">
        <f t="shared" si="15"/>
        <v>85.910858510320082</v>
      </c>
      <c r="G72" s="491">
        <f t="shared" si="15"/>
        <v>123.82066276803118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88284</v>
      </c>
      <c r="C73" s="487">
        <v>8415</v>
      </c>
      <c r="D73" s="487">
        <v>3228</v>
      </c>
      <c r="E73" s="491">
        <f t="shared" si="15"/>
        <v>108.95358451912278</v>
      </c>
      <c r="F73" s="491">
        <f t="shared" si="15"/>
        <v>83.906670655100214</v>
      </c>
      <c r="G73" s="491">
        <f t="shared" si="15"/>
        <v>125.84795321637428</v>
      </c>
      <c r="H73" s="492">
        <f>IF(A$51=37802,IF(ISERROR(L73)=TRUE,IF(ISBLANK(A73)=FALSE,IF(MONTH(A73)=MONTH(MAX(A$51:A$75)),A73,""),""),""),IF(ISERROR(L73)=TRUE,IF(MONTH(A73)=MONTH(MAX(A$51:A$75)),A73,""),""))</f>
        <v>43709</v>
      </c>
      <c r="I73" s="488">
        <f t="shared" si="12"/>
        <v>108.95358451912278</v>
      </c>
      <c r="J73" s="488">
        <f t="shared" si="12"/>
        <v>83.906670655100214</v>
      </c>
      <c r="K73" s="488">
        <f t="shared" si="12"/>
        <v>125.84795321637428</v>
      </c>
      <c r="L73" s="488" t="e">
        <f t="shared" si="13"/>
        <v>#N/A</v>
      </c>
    </row>
    <row r="74" spans="1:12" ht="15" customHeight="1" x14ac:dyDescent="0.2">
      <c r="A74" s="490" t="s">
        <v>477</v>
      </c>
      <c r="B74" s="487">
        <v>87371</v>
      </c>
      <c r="C74" s="487">
        <v>8412</v>
      </c>
      <c r="D74" s="487">
        <v>3225</v>
      </c>
      <c r="E74" s="491">
        <f t="shared" si="15"/>
        <v>107.82682743215392</v>
      </c>
      <c r="F74" s="491">
        <f t="shared" si="15"/>
        <v>83.876757403529766</v>
      </c>
      <c r="G74" s="491">
        <f t="shared" si="15"/>
        <v>125.73099415204678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86862</v>
      </c>
      <c r="C75" s="493">
        <v>8023</v>
      </c>
      <c r="D75" s="493">
        <v>3076</v>
      </c>
      <c r="E75" s="491">
        <f t="shared" si="15"/>
        <v>107.19865727085364</v>
      </c>
      <c r="F75" s="491">
        <f t="shared" si="15"/>
        <v>79.998005783228635</v>
      </c>
      <c r="G75" s="491">
        <f t="shared" si="15"/>
        <v>119.92202729044834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108.95358451912278</v>
      </c>
      <c r="J77" s="488">
        <f>IF(J75&lt;&gt;"",J75,IF(J74&lt;&gt;"",J74,IF(J73&lt;&gt;"",J73,IF(J72&lt;&gt;"",J72,IF(J71&lt;&gt;"",J71,IF(J70&lt;&gt;"",J70,""))))))</f>
        <v>83.906670655100214</v>
      </c>
      <c r="K77" s="488">
        <f>IF(K75&lt;&gt;"",K75,IF(K74&lt;&gt;"",K74,IF(K73&lt;&gt;"",K73,IF(K72&lt;&gt;"",K72,IF(K71&lt;&gt;"",K71,IF(K70&lt;&gt;"",K70,""))))))</f>
        <v>125.84795321637428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+9,0%</v>
      </c>
      <c r="J79" s="488" t="str">
        <f>"GeB - ausschließlich: "&amp;IF(J77&gt;100,"+","")&amp;TEXT(J77-100,"0,0")&amp;"%"</f>
        <v>GeB - ausschließlich: -16,1%</v>
      </c>
      <c r="K79" s="488" t="str">
        <f>"GeB - im Nebenjob: "&amp;IF(K77&gt;100,"+","")&amp;TEXT(K77-100,"0,0")&amp;"%"</f>
        <v>GeB - im Nebenjob: +25,8%</v>
      </c>
    </row>
    <row r="81" spans="9:9" ht="15" customHeight="1" x14ac:dyDescent="0.2">
      <c r="I81" s="488" t="str">
        <f>IF(ISERROR(HLOOKUP(1,I$78:K$79,2,FALSE)),"",HLOOKUP(1,I$78:K$79,2,FALSE))</f>
        <v>GeB - im Nebenjob: +25,8%</v>
      </c>
    </row>
    <row r="82" spans="9:9" ht="15" customHeight="1" x14ac:dyDescent="0.2">
      <c r="I82" s="488" t="str">
        <f>IF(ISERROR(HLOOKUP(2,I$78:K$79,2,FALSE)),"",HLOOKUP(2,I$78:K$79,2,FALSE))</f>
        <v>SvB: +9,0%</v>
      </c>
    </row>
    <row r="83" spans="9:9" ht="15" customHeight="1" x14ac:dyDescent="0.2">
      <c r="I83" s="488" t="str">
        <f>IF(ISERROR(HLOOKUP(3,I$78:K$79,2,FALSE)),"",HLOOKUP(3,I$78:K$79,2,FALSE))</f>
        <v>GeB - ausschließlich: -16,1%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86862</v>
      </c>
      <c r="E12" s="114">
        <v>87371</v>
      </c>
      <c r="F12" s="114">
        <v>88284</v>
      </c>
      <c r="G12" s="114">
        <v>86989</v>
      </c>
      <c r="H12" s="114">
        <v>86477</v>
      </c>
      <c r="I12" s="115">
        <v>385</v>
      </c>
      <c r="J12" s="116">
        <v>0.44520508343258902</v>
      </c>
      <c r="N12" s="117"/>
    </row>
    <row r="13" spans="1:15" s="110" customFormat="1" ht="13.5" customHeight="1" x14ac:dyDescent="0.2">
      <c r="A13" s="118" t="s">
        <v>105</v>
      </c>
      <c r="B13" s="119" t="s">
        <v>106</v>
      </c>
      <c r="C13" s="113">
        <v>49.317307913702194</v>
      </c>
      <c r="D13" s="114">
        <v>42838</v>
      </c>
      <c r="E13" s="114">
        <v>43122</v>
      </c>
      <c r="F13" s="114">
        <v>43821</v>
      </c>
      <c r="G13" s="114">
        <v>43154</v>
      </c>
      <c r="H13" s="114">
        <v>42796</v>
      </c>
      <c r="I13" s="115">
        <v>42</v>
      </c>
      <c r="J13" s="116">
        <v>9.8140013085335084E-2</v>
      </c>
    </row>
    <row r="14" spans="1:15" s="110" customFormat="1" ht="13.5" customHeight="1" x14ac:dyDescent="0.2">
      <c r="A14" s="120"/>
      <c r="B14" s="119" t="s">
        <v>107</v>
      </c>
      <c r="C14" s="113">
        <v>50.682692086297806</v>
      </c>
      <c r="D14" s="114">
        <v>44024</v>
      </c>
      <c r="E14" s="114">
        <v>44249</v>
      </c>
      <c r="F14" s="114">
        <v>44463</v>
      </c>
      <c r="G14" s="114">
        <v>43835</v>
      </c>
      <c r="H14" s="114">
        <v>43681</v>
      </c>
      <c r="I14" s="115">
        <v>343</v>
      </c>
      <c r="J14" s="116">
        <v>0.78523843318605346</v>
      </c>
    </row>
    <row r="15" spans="1:15" s="110" customFormat="1" ht="13.5" customHeight="1" x14ac:dyDescent="0.2">
      <c r="A15" s="118" t="s">
        <v>105</v>
      </c>
      <c r="B15" s="121" t="s">
        <v>108</v>
      </c>
      <c r="C15" s="113">
        <v>7.9344247196702815</v>
      </c>
      <c r="D15" s="114">
        <v>6892</v>
      </c>
      <c r="E15" s="114">
        <v>7129</v>
      </c>
      <c r="F15" s="114">
        <v>7273</v>
      </c>
      <c r="G15" s="114">
        <v>6454</v>
      </c>
      <c r="H15" s="114">
        <v>6632</v>
      </c>
      <c r="I15" s="115">
        <v>260</v>
      </c>
      <c r="J15" s="116">
        <v>3.9203860072376355</v>
      </c>
    </row>
    <row r="16" spans="1:15" s="110" customFormat="1" ht="13.5" customHeight="1" x14ac:dyDescent="0.2">
      <c r="A16" s="118"/>
      <c r="B16" s="121" t="s">
        <v>109</v>
      </c>
      <c r="C16" s="113">
        <v>66.458290161405444</v>
      </c>
      <c r="D16" s="114">
        <v>57727</v>
      </c>
      <c r="E16" s="114">
        <v>57951</v>
      </c>
      <c r="F16" s="114">
        <v>58673</v>
      </c>
      <c r="G16" s="114">
        <v>58564</v>
      </c>
      <c r="H16" s="114">
        <v>58427</v>
      </c>
      <c r="I16" s="115">
        <v>-700</v>
      </c>
      <c r="J16" s="116">
        <v>-1.198076231879097</v>
      </c>
    </row>
    <row r="17" spans="1:10" s="110" customFormat="1" ht="13.5" customHeight="1" x14ac:dyDescent="0.2">
      <c r="A17" s="118"/>
      <c r="B17" s="121" t="s">
        <v>110</v>
      </c>
      <c r="C17" s="113">
        <v>24.823282908521563</v>
      </c>
      <c r="D17" s="114">
        <v>21562</v>
      </c>
      <c r="E17" s="114">
        <v>21635</v>
      </c>
      <c r="F17" s="114">
        <v>21694</v>
      </c>
      <c r="G17" s="114">
        <v>21355</v>
      </c>
      <c r="H17" s="114">
        <v>20830</v>
      </c>
      <c r="I17" s="115">
        <v>732</v>
      </c>
      <c r="J17" s="116">
        <v>3.514162265962554</v>
      </c>
    </row>
    <row r="18" spans="1:10" s="110" customFormat="1" ht="13.5" customHeight="1" x14ac:dyDescent="0.2">
      <c r="A18" s="120"/>
      <c r="B18" s="121" t="s">
        <v>111</v>
      </c>
      <c r="C18" s="113">
        <v>0.78400221040270779</v>
      </c>
      <c r="D18" s="114">
        <v>681</v>
      </c>
      <c r="E18" s="114">
        <v>656</v>
      </c>
      <c r="F18" s="114">
        <v>644</v>
      </c>
      <c r="G18" s="114">
        <v>616</v>
      </c>
      <c r="H18" s="114">
        <v>588</v>
      </c>
      <c r="I18" s="115">
        <v>93</v>
      </c>
      <c r="J18" s="116">
        <v>15.816326530612244</v>
      </c>
    </row>
    <row r="19" spans="1:10" s="110" customFormat="1" ht="13.5" customHeight="1" x14ac:dyDescent="0.2">
      <c r="A19" s="120"/>
      <c r="B19" s="121" t="s">
        <v>112</v>
      </c>
      <c r="C19" s="113">
        <v>0.27975409269876356</v>
      </c>
      <c r="D19" s="114">
        <v>243</v>
      </c>
      <c r="E19" s="114">
        <v>212</v>
      </c>
      <c r="F19" s="114">
        <v>222</v>
      </c>
      <c r="G19" s="114">
        <v>191</v>
      </c>
      <c r="H19" s="114">
        <v>186</v>
      </c>
      <c r="I19" s="115">
        <v>57</v>
      </c>
      <c r="J19" s="116">
        <v>30.64516129032258</v>
      </c>
    </row>
    <row r="20" spans="1:10" s="110" customFormat="1" ht="13.5" customHeight="1" x14ac:dyDescent="0.2">
      <c r="A20" s="118" t="s">
        <v>113</v>
      </c>
      <c r="B20" s="122" t="s">
        <v>114</v>
      </c>
      <c r="C20" s="113">
        <v>63.689530519674889</v>
      </c>
      <c r="D20" s="114">
        <v>55322</v>
      </c>
      <c r="E20" s="114">
        <v>55870</v>
      </c>
      <c r="F20" s="114">
        <v>56700</v>
      </c>
      <c r="G20" s="114">
        <v>56036</v>
      </c>
      <c r="H20" s="114">
        <v>56001</v>
      </c>
      <c r="I20" s="115">
        <v>-679</v>
      </c>
      <c r="J20" s="116">
        <v>-1.2124783486009179</v>
      </c>
    </row>
    <row r="21" spans="1:10" s="110" customFormat="1" ht="13.5" customHeight="1" x14ac:dyDescent="0.2">
      <c r="A21" s="120"/>
      <c r="B21" s="122" t="s">
        <v>115</v>
      </c>
      <c r="C21" s="113">
        <v>36.310469480325111</v>
      </c>
      <c r="D21" s="114">
        <v>31540</v>
      </c>
      <c r="E21" s="114">
        <v>31501</v>
      </c>
      <c r="F21" s="114">
        <v>31584</v>
      </c>
      <c r="G21" s="114">
        <v>30953</v>
      </c>
      <c r="H21" s="114">
        <v>30476</v>
      </c>
      <c r="I21" s="115">
        <v>1064</v>
      </c>
      <c r="J21" s="116">
        <v>3.491271820448878</v>
      </c>
    </row>
    <row r="22" spans="1:10" s="110" customFormat="1" ht="13.5" customHeight="1" x14ac:dyDescent="0.2">
      <c r="A22" s="118" t="s">
        <v>113</v>
      </c>
      <c r="B22" s="122" t="s">
        <v>116</v>
      </c>
      <c r="C22" s="113">
        <v>91.890585065966704</v>
      </c>
      <c r="D22" s="114">
        <v>79818</v>
      </c>
      <c r="E22" s="114">
        <v>80578</v>
      </c>
      <c r="F22" s="114">
        <v>81418</v>
      </c>
      <c r="G22" s="114">
        <v>80340</v>
      </c>
      <c r="H22" s="114">
        <v>79973</v>
      </c>
      <c r="I22" s="115">
        <v>-155</v>
      </c>
      <c r="J22" s="116">
        <v>-0.19381541270178684</v>
      </c>
    </row>
    <row r="23" spans="1:10" s="110" customFormat="1" ht="13.5" customHeight="1" x14ac:dyDescent="0.2">
      <c r="A23" s="123"/>
      <c r="B23" s="124" t="s">
        <v>117</v>
      </c>
      <c r="C23" s="125">
        <v>8.1059611798024456</v>
      </c>
      <c r="D23" s="114">
        <v>7041</v>
      </c>
      <c r="E23" s="114">
        <v>6791</v>
      </c>
      <c r="F23" s="114">
        <v>6864</v>
      </c>
      <c r="G23" s="114">
        <v>6647</v>
      </c>
      <c r="H23" s="114">
        <v>6502</v>
      </c>
      <c r="I23" s="115">
        <v>539</v>
      </c>
      <c r="J23" s="116">
        <v>8.2897569978468155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11099</v>
      </c>
      <c r="E26" s="114">
        <v>11637</v>
      </c>
      <c r="F26" s="114">
        <v>11643</v>
      </c>
      <c r="G26" s="114">
        <v>11792</v>
      </c>
      <c r="H26" s="140">
        <v>11653</v>
      </c>
      <c r="I26" s="115">
        <v>-554</v>
      </c>
      <c r="J26" s="116">
        <v>-4.7541405646614603</v>
      </c>
    </row>
    <row r="27" spans="1:10" s="110" customFormat="1" ht="13.5" customHeight="1" x14ac:dyDescent="0.2">
      <c r="A27" s="118" t="s">
        <v>105</v>
      </c>
      <c r="B27" s="119" t="s">
        <v>106</v>
      </c>
      <c r="C27" s="113">
        <v>43.985944679700872</v>
      </c>
      <c r="D27" s="115">
        <v>4882</v>
      </c>
      <c r="E27" s="114">
        <v>5044</v>
      </c>
      <c r="F27" s="114">
        <v>5092</v>
      </c>
      <c r="G27" s="114">
        <v>5126</v>
      </c>
      <c r="H27" s="140">
        <v>5080</v>
      </c>
      <c r="I27" s="115">
        <v>-198</v>
      </c>
      <c r="J27" s="116">
        <v>-3.8976377952755907</v>
      </c>
    </row>
    <row r="28" spans="1:10" s="110" customFormat="1" ht="13.5" customHeight="1" x14ac:dyDescent="0.2">
      <c r="A28" s="120"/>
      <c r="B28" s="119" t="s">
        <v>107</v>
      </c>
      <c r="C28" s="113">
        <v>56.014055320299128</v>
      </c>
      <c r="D28" s="115">
        <v>6217</v>
      </c>
      <c r="E28" s="114">
        <v>6593</v>
      </c>
      <c r="F28" s="114">
        <v>6551</v>
      </c>
      <c r="G28" s="114">
        <v>6666</v>
      </c>
      <c r="H28" s="140">
        <v>6573</v>
      </c>
      <c r="I28" s="115">
        <v>-356</v>
      </c>
      <c r="J28" s="116">
        <v>-5.4160961509204322</v>
      </c>
    </row>
    <row r="29" spans="1:10" s="110" customFormat="1" ht="13.5" customHeight="1" x14ac:dyDescent="0.2">
      <c r="A29" s="118" t="s">
        <v>105</v>
      </c>
      <c r="B29" s="121" t="s">
        <v>108</v>
      </c>
      <c r="C29" s="113">
        <v>9.0458599873862511</v>
      </c>
      <c r="D29" s="115">
        <v>1004</v>
      </c>
      <c r="E29" s="114">
        <v>1077</v>
      </c>
      <c r="F29" s="114">
        <v>1045</v>
      </c>
      <c r="G29" s="114">
        <v>1106</v>
      </c>
      <c r="H29" s="140">
        <v>969</v>
      </c>
      <c r="I29" s="115">
        <v>35</v>
      </c>
      <c r="J29" s="116">
        <v>3.611971104231166</v>
      </c>
    </row>
    <row r="30" spans="1:10" s="110" customFormat="1" ht="13.5" customHeight="1" x14ac:dyDescent="0.2">
      <c r="A30" s="118"/>
      <c r="B30" s="121" t="s">
        <v>109</v>
      </c>
      <c r="C30" s="113">
        <v>40.598252094783312</v>
      </c>
      <c r="D30" s="115">
        <v>4506</v>
      </c>
      <c r="E30" s="114">
        <v>4732</v>
      </c>
      <c r="F30" s="114">
        <v>4717</v>
      </c>
      <c r="G30" s="114">
        <v>4814</v>
      </c>
      <c r="H30" s="140">
        <v>4908</v>
      </c>
      <c r="I30" s="115">
        <v>-402</v>
      </c>
      <c r="J30" s="116">
        <v>-8.1907090464547672</v>
      </c>
    </row>
    <row r="31" spans="1:10" s="110" customFormat="1" ht="13.5" customHeight="1" x14ac:dyDescent="0.2">
      <c r="A31" s="118"/>
      <c r="B31" s="121" t="s">
        <v>110</v>
      </c>
      <c r="C31" s="113">
        <v>25.551851518154788</v>
      </c>
      <c r="D31" s="115">
        <v>2836</v>
      </c>
      <c r="E31" s="114">
        <v>2912</v>
      </c>
      <c r="F31" s="114">
        <v>2987</v>
      </c>
      <c r="G31" s="114">
        <v>3027</v>
      </c>
      <c r="H31" s="140">
        <v>3038</v>
      </c>
      <c r="I31" s="115">
        <v>-202</v>
      </c>
      <c r="J31" s="116">
        <v>-6.6491112574061884</v>
      </c>
    </row>
    <row r="32" spans="1:10" s="110" customFormat="1" ht="13.5" customHeight="1" x14ac:dyDescent="0.2">
      <c r="A32" s="120"/>
      <c r="B32" s="121" t="s">
        <v>111</v>
      </c>
      <c r="C32" s="113">
        <v>24.804036399675645</v>
      </c>
      <c r="D32" s="115">
        <v>2753</v>
      </c>
      <c r="E32" s="114">
        <v>2916</v>
      </c>
      <c r="F32" s="114">
        <v>2894</v>
      </c>
      <c r="G32" s="114">
        <v>2845</v>
      </c>
      <c r="H32" s="140">
        <v>2738</v>
      </c>
      <c r="I32" s="115">
        <v>15</v>
      </c>
      <c r="J32" s="116">
        <v>0.54784514243973703</v>
      </c>
    </row>
    <row r="33" spans="1:10" s="110" customFormat="1" ht="13.5" customHeight="1" x14ac:dyDescent="0.2">
      <c r="A33" s="120"/>
      <c r="B33" s="121" t="s">
        <v>112</v>
      </c>
      <c r="C33" s="113">
        <v>2.9642310118028652</v>
      </c>
      <c r="D33" s="115">
        <v>329</v>
      </c>
      <c r="E33" s="114">
        <v>381</v>
      </c>
      <c r="F33" s="114">
        <v>393</v>
      </c>
      <c r="G33" s="114">
        <v>347</v>
      </c>
      <c r="H33" s="140">
        <v>319</v>
      </c>
      <c r="I33" s="115">
        <v>10</v>
      </c>
      <c r="J33" s="116">
        <v>3.134796238244514</v>
      </c>
    </row>
    <row r="34" spans="1:10" s="110" customFormat="1" ht="13.5" customHeight="1" x14ac:dyDescent="0.2">
      <c r="A34" s="118" t="s">
        <v>113</v>
      </c>
      <c r="B34" s="122" t="s">
        <v>116</v>
      </c>
      <c r="C34" s="113">
        <v>91.665915848274622</v>
      </c>
      <c r="D34" s="115">
        <v>10174</v>
      </c>
      <c r="E34" s="114">
        <v>10622</v>
      </c>
      <c r="F34" s="114">
        <v>10598</v>
      </c>
      <c r="G34" s="114">
        <v>10732</v>
      </c>
      <c r="H34" s="140">
        <v>10656</v>
      </c>
      <c r="I34" s="115">
        <v>-482</v>
      </c>
      <c r="J34" s="116">
        <v>-4.523273273273273</v>
      </c>
    </row>
    <row r="35" spans="1:10" s="110" customFormat="1" ht="13.5" customHeight="1" x14ac:dyDescent="0.2">
      <c r="A35" s="118"/>
      <c r="B35" s="119" t="s">
        <v>117</v>
      </c>
      <c r="C35" s="113">
        <v>8.1989368411568613</v>
      </c>
      <c r="D35" s="115">
        <v>910</v>
      </c>
      <c r="E35" s="114">
        <v>1000</v>
      </c>
      <c r="F35" s="114">
        <v>1031</v>
      </c>
      <c r="G35" s="114">
        <v>1048</v>
      </c>
      <c r="H35" s="140">
        <v>983</v>
      </c>
      <c r="I35" s="115">
        <v>-73</v>
      </c>
      <c r="J35" s="116">
        <v>-7.4262461851475079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8023</v>
      </c>
      <c r="E37" s="114">
        <v>8412</v>
      </c>
      <c r="F37" s="114">
        <v>8415</v>
      </c>
      <c r="G37" s="114">
        <v>8616</v>
      </c>
      <c r="H37" s="140">
        <v>8581</v>
      </c>
      <c r="I37" s="115">
        <v>-558</v>
      </c>
      <c r="J37" s="116">
        <v>-6.5027386085537815</v>
      </c>
    </row>
    <row r="38" spans="1:10" s="110" customFormat="1" ht="13.5" customHeight="1" x14ac:dyDescent="0.2">
      <c r="A38" s="118" t="s">
        <v>105</v>
      </c>
      <c r="B38" s="119" t="s">
        <v>106</v>
      </c>
      <c r="C38" s="113">
        <v>46.453944908388387</v>
      </c>
      <c r="D38" s="115">
        <v>3727</v>
      </c>
      <c r="E38" s="114">
        <v>3851</v>
      </c>
      <c r="F38" s="114">
        <v>3883</v>
      </c>
      <c r="G38" s="114">
        <v>3936</v>
      </c>
      <c r="H38" s="140">
        <v>3943</v>
      </c>
      <c r="I38" s="115">
        <v>-216</v>
      </c>
      <c r="J38" s="116">
        <v>-5.4780623890438749</v>
      </c>
    </row>
    <row r="39" spans="1:10" s="110" customFormat="1" ht="13.5" customHeight="1" x14ac:dyDescent="0.2">
      <c r="A39" s="120"/>
      <c r="B39" s="119" t="s">
        <v>107</v>
      </c>
      <c r="C39" s="113">
        <v>53.546055091611613</v>
      </c>
      <c r="D39" s="115">
        <v>4296</v>
      </c>
      <c r="E39" s="114">
        <v>4561</v>
      </c>
      <c r="F39" s="114">
        <v>4532</v>
      </c>
      <c r="G39" s="114">
        <v>4680</v>
      </c>
      <c r="H39" s="140">
        <v>4638</v>
      </c>
      <c r="I39" s="115">
        <v>-342</v>
      </c>
      <c r="J39" s="116">
        <v>-7.3738680465717978</v>
      </c>
    </row>
    <row r="40" spans="1:10" s="110" customFormat="1" ht="13.5" customHeight="1" x14ac:dyDescent="0.2">
      <c r="A40" s="118" t="s">
        <v>105</v>
      </c>
      <c r="B40" s="121" t="s">
        <v>108</v>
      </c>
      <c r="C40" s="113">
        <v>9.6098716190951023</v>
      </c>
      <c r="D40" s="115">
        <v>771</v>
      </c>
      <c r="E40" s="114">
        <v>813</v>
      </c>
      <c r="F40" s="114">
        <v>794</v>
      </c>
      <c r="G40" s="114">
        <v>879</v>
      </c>
      <c r="H40" s="140">
        <v>739</v>
      </c>
      <c r="I40" s="115">
        <v>32</v>
      </c>
      <c r="J40" s="116">
        <v>4.3301759133964817</v>
      </c>
    </row>
    <row r="41" spans="1:10" s="110" customFormat="1" ht="13.5" customHeight="1" x14ac:dyDescent="0.2">
      <c r="A41" s="118"/>
      <c r="B41" s="121" t="s">
        <v>109</v>
      </c>
      <c r="C41" s="113">
        <v>29.639785616352984</v>
      </c>
      <c r="D41" s="115">
        <v>2378</v>
      </c>
      <c r="E41" s="114">
        <v>2509</v>
      </c>
      <c r="F41" s="114">
        <v>2489</v>
      </c>
      <c r="G41" s="114">
        <v>2597</v>
      </c>
      <c r="H41" s="140">
        <v>2762</v>
      </c>
      <c r="I41" s="115">
        <v>-384</v>
      </c>
      <c r="J41" s="116">
        <v>-13.90296886314265</v>
      </c>
    </row>
    <row r="42" spans="1:10" s="110" customFormat="1" ht="13.5" customHeight="1" x14ac:dyDescent="0.2">
      <c r="A42" s="118"/>
      <c r="B42" s="121" t="s">
        <v>110</v>
      </c>
      <c r="C42" s="113">
        <v>26.885205035522873</v>
      </c>
      <c r="D42" s="115">
        <v>2157</v>
      </c>
      <c r="E42" s="114">
        <v>2211</v>
      </c>
      <c r="F42" s="114">
        <v>2281</v>
      </c>
      <c r="G42" s="114">
        <v>2336</v>
      </c>
      <c r="H42" s="140">
        <v>2378</v>
      </c>
      <c r="I42" s="115">
        <v>-221</v>
      </c>
      <c r="J42" s="116">
        <v>-9.2935239697224556</v>
      </c>
    </row>
    <row r="43" spans="1:10" s="110" customFormat="1" ht="13.5" customHeight="1" x14ac:dyDescent="0.2">
      <c r="A43" s="120"/>
      <c r="B43" s="121" t="s">
        <v>111</v>
      </c>
      <c r="C43" s="113">
        <v>33.865137729029044</v>
      </c>
      <c r="D43" s="115">
        <v>2717</v>
      </c>
      <c r="E43" s="114">
        <v>2879</v>
      </c>
      <c r="F43" s="114">
        <v>2851</v>
      </c>
      <c r="G43" s="114">
        <v>2804</v>
      </c>
      <c r="H43" s="140">
        <v>2702</v>
      </c>
      <c r="I43" s="115">
        <v>15</v>
      </c>
      <c r="J43" s="116">
        <v>0.55514433752775727</v>
      </c>
    </row>
    <row r="44" spans="1:10" s="110" customFormat="1" ht="13.5" customHeight="1" x14ac:dyDescent="0.2">
      <c r="A44" s="120"/>
      <c r="B44" s="121" t="s">
        <v>112</v>
      </c>
      <c r="C44" s="113">
        <v>3.9885329677178114</v>
      </c>
      <c r="D44" s="115">
        <v>320</v>
      </c>
      <c r="E44" s="114">
        <v>372</v>
      </c>
      <c r="F44" s="114">
        <v>381</v>
      </c>
      <c r="G44" s="114">
        <v>337</v>
      </c>
      <c r="H44" s="140">
        <v>311</v>
      </c>
      <c r="I44" s="115">
        <v>9</v>
      </c>
      <c r="J44" s="116">
        <v>2.8938906752411575</v>
      </c>
    </row>
    <row r="45" spans="1:10" s="110" customFormat="1" ht="13.5" customHeight="1" x14ac:dyDescent="0.2">
      <c r="A45" s="118" t="s">
        <v>113</v>
      </c>
      <c r="B45" s="122" t="s">
        <v>116</v>
      </c>
      <c r="C45" s="113">
        <v>90.140845070422529</v>
      </c>
      <c r="D45" s="115">
        <v>7232</v>
      </c>
      <c r="E45" s="114">
        <v>7534</v>
      </c>
      <c r="F45" s="114">
        <v>7507</v>
      </c>
      <c r="G45" s="114">
        <v>7696</v>
      </c>
      <c r="H45" s="140">
        <v>7721</v>
      </c>
      <c r="I45" s="115">
        <v>-489</v>
      </c>
      <c r="J45" s="116">
        <v>-6.3333765056339848</v>
      </c>
    </row>
    <row r="46" spans="1:10" s="110" customFormat="1" ht="13.5" customHeight="1" x14ac:dyDescent="0.2">
      <c r="A46" s="118"/>
      <c r="B46" s="119" t="s">
        <v>117</v>
      </c>
      <c r="C46" s="113">
        <v>9.6721924467156928</v>
      </c>
      <c r="D46" s="115">
        <v>776</v>
      </c>
      <c r="E46" s="114">
        <v>863</v>
      </c>
      <c r="F46" s="114">
        <v>894</v>
      </c>
      <c r="G46" s="114">
        <v>908</v>
      </c>
      <c r="H46" s="140">
        <v>846</v>
      </c>
      <c r="I46" s="115">
        <v>-70</v>
      </c>
      <c r="J46" s="116">
        <v>-8.2742316784869985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3076</v>
      </c>
      <c r="E48" s="114">
        <v>3225</v>
      </c>
      <c r="F48" s="114">
        <v>3228</v>
      </c>
      <c r="G48" s="114">
        <v>3176</v>
      </c>
      <c r="H48" s="140">
        <v>3072</v>
      </c>
      <c r="I48" s="115">
        <v>4</v>
      </c>
      <c r="J48" s="116">
        <v>0.13020833333333334</v>
      </c>
    </row>
    <row r="49" spans="1:12" s="110" customFormat="1" ht="13.5" customHeight="1" x14ac:dyDescent="0.2">
      <c r="A49" s="118" t="s">
        <v>105</v>
      </c>
      <c r="B49" s="119" t="s">
        <v>106</v>
      </c>
      <c r="C49" s="113">
        <v>37.548764629388813</v>
      </c>
      <c r="D49" s="115">
        <v>1155</v>
      </c>
      <c r="E49" s="114">
        <v>1193</v>
      </c>
      <c r="F49" s="114">
        <v>1209</v>
      </c>
      <c r="G49" s="114">
        <v>1190</v>
      </c>
      <c r="H49" s="140">
        <v>1137</v>
      </c>
      <c r="I49" s="115">
        <v>18</v>
      </c>
      <c r="J49" s="116">
        <v>1.5831134564643798</v>
      </c>
    </row>
    <row r="50" spans="1:12" s="110" customFormat="1" ht="13.5" customHeight="1" x14ac:dyDescent="0.2">
      <c r="A50" s="120"/>
      <c r="B50" s="119" t="s">
        <v>107</v>
      </c>
      <c r="C50" s="113">
        <v>62.451235370611187</v>
      </c>
      <c r="D50" s="115">
        <v>1921</v>
      </c>
      <c r="E50" s="114">
        <v>2032</v>
      </c>
      <c r="F50" s="114">
        <v>2019</v>
      </c>
      <c r="G50" s="114">
        <v>1986</v>
      </c>
      <c r="H50" s="140">
        <v>1935</v>
      </c>
      <c r="I50" s="115">
        <v>-14</v>
      </c>
      <c r="J50" s="116">
        <v>-0.72351421188630494</v>
      </c>
    </row>
    <row r="51" spans="1:12" s="110" customFormat="1" ht="13.5" customHeight="1" x14ac:dyDescent="0.2">
      <c r="A51" s="118" t="s">
        <v>105</v>
      </c>
      <c r="B51" s="121" t="s">
        <v>108</v>
      </c>
      <c r="C51" s="113">
        <v>7.5747724317295191</v>
      </c>
      <c r="D51" s="115">
        <v>233</v>
      </c>
      <c r="E51" s="114">
        <v>264</v>
      </c>
      <c r="F51" s="114">
        <v>251</v>
      </c>
      <c r="G51" s="114">
        <v>227</v>
      </c>
      <c r="H51" s="140">
        <v>230</v>
      </c>
      <c r="I51" s="115">
        <v>3</v>
      </c>
      <c r="J51" s="116">
        <v>1.3043478260869565</v>
      </c>
    </row>
    <row r="52" spans="1:12" s="110" customFormat="1" ht="13.5" customHeight="1" x14ac:dyDescent="0.2">
      <c r="A52" s="118"/>
      <c r="B52" s="121" t="s">
        <v>109</v>
      </c>
      <c r="C52" s="113">
        <v>69.180754226267879</v>
      </c>
      <c r="D52" s="115">
        <v>2128</v>
      </c>
      <c r="E52" s="114">
        <v>2223</v>
      </c>
      <c r="F52" s="114">
        <v>2228</v>
      </c>
      <c r="G52" s="114">
        <v>2217</v>
      </c>
      <c r="H52" s="140">
        <v>2146</v>
      </c>
      <c r="I52" s="115">
        <v>-18</v>
      </c>
      <c r="J52" s="116">
        <v>-0.83876980428704562</v>
      </c>
    </row>
    <row r="53" spans="1:12" s="110" customFormat="1" ht="13.5" customHeight="1" x14ac:dyDescent="0.2">
      <c r="A53" s="118"/>
      <c r="B53" s="121" t="s">
        <v>110</v>
      </c>
      <c r="C53" s="113">
        <v>22.074122236671002</v>
      </c>
      <c r="D53" s="115">
        <v>679</v>
      </c>
      <c r="E53" s="114">
        <v>701</v>
      </c>
      <c r="F53" s="114">
        <v>706</v>
      </c>
      <c r="G53" s="114">
        <v>691</v>
      </c>
      <c r="H53" s="140">
        <v>660</v>
      </c>
      <c r="I53" s="115">
        <v>19</v>
      </c>
      <c r="J53" s="116">
        <v>2.8787878787878789</v>
      </c>
    </row>
    <row r="54" spans="1:12" s="110" customFormat="1" ht="13.5" customHeight="1" x14ac:dyDescent="0.2">
      <c r="A54" s="120"/>
      <c r="B54" s="121" t="s">
        <v>111</v>
      </c>
      <c r="C54" s="113">
        <v>1.1703511053315996</v>
      </c>
      <c r="D54" s="115">
        <v>36</v>
      </c>
      <c r="E54" s="114">
        <v>37</v>
      </c>
      <c r="F54" s="114">
        <v>43</v>
      </c>
      <c r="G54" s="114">
        <v>41</v>
      </c>
      <c r="H54" s="140">
        <v>36</v>
      </c>
      <c r="I54" s="115">
        <v>0</v>
      </c>
      <c r="J54" s="116">
        <v>0</v>
      </c>
    </row>
    <row r="55" spans="1:12" s="110" customFormat="1" ht="13.5" customHeight="1" x14ac:dyDescent="0.2">
      <c r="A55" s="120"/>
      <c r="B55" s="121" t="s">
        <v>112</v>
      </c>
      <c r="C55" s="113">
        <v>0.2925877763328999</v>
      </c>
      <c r="D55" s="115">
        <v>9</v>
      </c>
      <c r="E55" s="114">
        <v>9</v>
      </c>
      <c r="F55" s="114">
        <v>12</v>
      </c>
      <c r="G55" s="114">
        <v>10</v>
      </c>
      <c r="H55" s="140">
        <v>8</v>
      </c>
      <c r="I55" s="115">
        <v>1</v>
      </c>
      <c r="J55" s="116">
        <v>12.5</v>
      </c>
    </row>
    <row r="56" spans="1:12" s="110" customFormat="1" ht="13.5" customHeight="1" x14ac:dyDescent="0.2">
      <c r="A56" s="118" t="s">
        <v>113</v>
      </c>
      <c r="B56" s="122" t="s">
        <v>116</v>
      </c>
      <c r="C56" s="113">
        <v>95.643693107932378</v>
      </c>
      <c r="D56" s="115">
        <v>2942</v>
      </c>
      <c r="E56" s="114">
        <v>3088</v>
      </c>
      <c r="F56" s="114">
        <v>3091</v>
      </c>
      <c r="G56" s="114">
        <v>3036</v>
      </c>
      <c r="H56" s="140">
        <v>2935</v>
      </c>
      <c r="I56" s="115">
        <v>7</v>
      </c>
      <c r="J56" s="116">
        <v>0.23850085178875638</v>
      </c>
    </row>
    <row r="57" spans="1:12" s="110" customFormat="1" ht="13.5" customHeight="1" x14ac:dyDescent="0.2">
      <c r="A57" s="142"/>
      <c r="B57" s="124" t="s">
        <v>117</v>
      </c>
      <c r="C57" s="125">
        <v>4.3563068920676207</v>
      </c>
      <c r="D57" s="143">
        <v>134</v>
      </c>
      <c r="E57" s="144">
        <v>137</v>
      </c>
      <c r="F57" s="144">
        <v>137</v>
      </c>
      <c r="G57" s="144">
        <v>140</v>
      </c>
      <c r="H57" s="145">
        <v>137</v>
      </c>
      <c r="I57" s="143">
        <v>-3</v>
      </c>
      <c r="J57" s="146">
        <v>-2.1897810218978102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86862</v>
      </c>
      <c r="E12" s="236">
        <v>87371</v>
      </c>
      <c r="F12" s="114">
        <v>88284</v>
      </c>
      <c r="G12" s="114">
        <v>86989</v>
      </c>
      <c r="H12" s="140">
        <v>86477</v>
      </c>
      <c r="I12" s="115">
        <v>385</v>
      </c>
      <c r="J12" s="116">
        <v>0.44520508343258902</v>
      </c>
    </row>
    <row r="13" spans="1:15" s="110" customFormat="1" ht="12" customHeight="1" x14ac:dyDescent="0.2">
      <c r="A13" s="118" t="s">
        <v>105</v>
      </c>
      <c r="B13" s="119" t="s">
        <v>106</v>
      </c>
      <c r="C13" s="113">
        <v>49.317307913702194</v>
      </c>
      <c r="D13" s="115">
        <v>42838</v>
      </c>
      <c r="E13" s="114">
        <v>43122</v>
      </c>
      <c r="F13" s="114">
        <v>43821</v>
      </c>
      <c r="G13" s="114">
        <v>43154</v>
      </c>
      <c r="H13" s="140">
        <v>42796</v>
      </c>
      <c r="I13" s="115">
        <v>42</v>
      </c>
      <c r="J13" s="116">
        <v>9.8140013085335084E-2</v>
      </c>
    </row>
    <row r="14" spans="1:15" s="110" customFormat="1" ht="12" customHeight="1" x14ac:dyDescent="0.2">
      <c r="A14" s="118"/>
      <c r="B14" s="119" t="s">
        <v>107</v>
      </c>
      <c r="C14" s="113">
        <v>50.682692086297806</v>
      </c>
      <c r="D14" s="115">
        <v>44024</v>
      </c>
      <c r="E14" s="114">
        <v>44249</v>
      </c>
      <c r="F14" s="114">
        <v>44463</v>
      </c>
      <c r="G14" s="114">
        <v>43835</v>
      </c>
      <c r="H14" s="140">
        <v>43681</v>
      </c>
      <c r="I14" s="115">
        <v>343</v>
      </c>
      <c r="J14" s="116">
        <v>0.78523843318605346</v>
      </c>
    </row>
    <row r="15" spans="1:15" s="110" customFormat="1" ht="12" customHeight="1" x14ac:dyDescent="0.2">
      <c r="A15" s="118" t="s">
        <v>105</v>
      </c>
      <c r="B15" s="121" t="s">
        <v>108</v>
      </c>
      <c r="C15" s="113">
        <v>7.9344247196702815</v>
      </c>
      <c r="D15" s="115">
        <v>6892</v>
      </c>
      <c r="E15" s="114">
        <v>7129</v>
      </c>
      <c r="F15" s="114">
        <v>7273</v>
      </c>
      <c r="G15" s="114">
        <v>6454</v>
      </c>
      <c r="H15" s="140">
        <v>6632</v>
      </c>
      <c r="I15" s="115">
        <v>260</v>
      </c>
      <c r="J15" s="116">
        <v>3.9203860072376355</v>
      </c>
    </row>
    <row r="16" spans="1:15" s="110" customFormat="1" ht="12" customHeight="1" x14ac:dyDescent="0.2">
      <c r="A16" s="118"/>
      <c r="B16" s="121" t="s">
        <v>109</v>
      </c>
      <c r="C16" s="113">
        <v>66.458290161405444</v>
      </c>
      <c r="D16" s="115">
        <v>57727</v>
      </c>
      <c r="E16" s="114">
        <v>57951</v>
      </c>
      <c r="F16" s="114">
        <v>58673</v>
      </c>
      <c r="G16" s="114">
        <v>58564</v>
      </c>
      <c r="H16" s="140">
        <v>58427</v>
      </c>
      <c r="I16" s="115">
        <v>-700</v>
      </c>
      <c r="J16" s="116">
        <v>-1.198076231879097</v>
      </c>
    </row>
    <row r="17" spans="1:10" s="110" customFormat="1" ht="12" customHeight="1" x14ac:dyDescent="0.2">
      <c r="A17" s="118"/>
      <c r="B17" s="121" t="s">
        <v>110</v>
      </c>
      <c r="C17" s="113">
        <v>24.823282908521563</v>
      </c>
      <c r="D17" s="115">
        <v>21562</v>
      </c>
      <c r="E17" s="114">
        <v>21635</v>
      </c>
      <c r="F17" s="114">
        <v>21694</v>
      </c>
      <c r="G17" s="114">
        <v>21355</v>
      </c>
      <c r="H17" s="140">
        <v>20830</v>
      </c>
      <c r="I17" s="115">
        <v>732</v>
      </c>
      <c r="J17" s="116">
        <v>3.514162265962554</v>
      </c>
    </row>
    <row r="18" spans="1:10" s="110" customFormat="1" ht="12" customHeight="1" x14ac:dyDescent="0.2">
      <c r="A18" s="120"/>
      <c r="B18" s="121" t="s">
        <v>111</v>
      </c>
      <c r="C18" s="113">
        <v>0.78400221040270779</v>
      </c>
      <c r="D18" s="115">
        <v>681</v>
      </c>
      <c r="E18" s="114">
        <v>656</v>
      </c>
      <c r="F18" s="114">
        <v>644</v>
      </c>
      <c r="G18" s="114">
        <v>616</v>
      </c>
      <c r="H18" s="140">
        <v>588</v>
      </c>
      <c r="I18" s="115">
        <v>93</v>
      </c>
      <c r="J18" s="116">
        <v>15.816326530612244</v>
      </c>
    </row>
    <row r="19" spans="1:10" s="110" customFormat="1" ht="12" customHeight="1" x14ac:dyDescent="0.2">
      <c r="A19" s="120"/>
      <c r="B19" s="121" t="s">
        <v>112</v>
      </c>
      <c r="C19" s="113">
        <v>0.27975409269876356</v>
      </c>
      <c r="D19" s="115">
        <v>243</v>
      </c>
      <c r="E19" s="114">
        <v>212</v>
      </c>
      <c r="F19" s="114">
        <v>222</v>
      </c>
      <c r="G19" s="114">
        <v>191</v>
      </c>
      <c r="H19" s="140">
        <v>186</v>
      </c>
      <c r="I19" s="115">
        <v>57</v>
      </c>
      <c r="J19" s="116">
        <v>30.64516129032258</v>
      </c>
    </row>
    <row r="20" spans="1:10" s="110" customFormat="1" ht="12" customHeight="1" x14ac:dyDescent="0.2">
      <c r="A20" s="118" t="s">
        <v>113</v>
      </c>
      <c r="B20" s="119" t="s">
        <v>181</v>
      </c>
      <c r="C20" s="113">
        <v>63.689530519674889</v>
      </c>
      <c r="D20" s="115">
        <v>55322</v>
      </c>
      <c r="E20" s="114">
        <v>55870</v>
      </c>
      <c r="F20" s="114">
        <v>56700</v>
      </c>
      <c r="G20" s="114">
        <v>56036</v>
      </c>
      <c r="H20" s="140">
        <v>56001</v>
      </c>
      <c r="I20" s="115">
        <v>-679</v>
      </c>
      <c r="J20" s="116">
        <v>-1.2124783486009179</v>
      </c>
    </row>
    <row r="21" spans="1:10" s="110" customFormat="1" ht="12" customHeight="1" x14ac:dyDescent="0.2">
      <c r="A21" s="118"/>
      <c r="B21" s="119" t="s">
        <v>182</v>
      </c>
      <c r="C21" s="113">
        <v>36.310469480325111</v>
      </c>
      <c r="D21" s="115">
        <v>31540</v>
      </c>
      <c r="E21" s="114">
        <v>31501</v>
      </c>
      <c r="F21" s="114">
        <v>31584</v>
      </c>
      <c r="G21" s="114">
        <v>30953</v>
      </c>
      <c r="H21" s="140">
        <v>30476</v>
      </c>
      <c r="I21" s="115">
        <v>1064</v>
      </c>
      <c r="J21" s="116">
        <v>3.491271820448878</v>
      </c>
    </row>
    <row r="22" spans="1:10" s="110" customFormat="1" ht="12" customHeight="1" x14ac:dyDescent="0.2">
      <c r="A22" s="118" t="s">
        <v>113</v>
      </c>
      <c r="B22" s="119" t="s">
        <v>116</v>
      </c>
      <c r="C22" s="113">
        <v>91.890585065966704</v>
      </c>
      <c r="D22" s="115">
        <v>79818</v>
      </c>
      <c r="E22" s="114">
        <v>80578</v>
      </c>
      <c r="F22" s="114">
        <v>81418</v>
      </c>
      <c r="G22" s="114">
        <v>80340</v>
      </c>
      <c r="H22" s="140">
        <v>79973</v>
      </c>
      <c r="I22" s="115">
        <v>-155</v>
      </c>
      <c r="J22" s="116">
        <v>-0.19381541270178684</v>
      </c>
    </row>
    <row r="23" spans="1:10" s="110" customFormat="1" ht="12" customHeight="1" x14ac:dyDescent="0.2">
      <c r="A23" s="118"/>
      <c r="B23" s="119" t="s">
        <v>117</v>
      </c>
      <c r="C23" s="113">
        <v>8.1059611798024456</v>
      </c>
      <c r="D23" s="115">
        <v>7041</v>
      </c>
      <c r="E23" s="114">
        <v>6791</v>
      </c>
      <c r="F23" s="114">
        <v>6864</v>
      </c>
      <c r="G23" s="114">
        <v>6647</v>
      </c>
      <c r="H23" s="140">
        <v>6502</v>
      </c>
      <c r="I23" s="115">
        <v>539</v>
      </c>
      <c r="J23" s="116">
        <v>8.2897569978468155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92355</v>
      </c>
      <c r="E64" s="236">
        <v>92991</v>
      </c>
      <c r="F64" s="236">
        <v>93904</v>
      </c>
      <c r="G64" s="236">
        <v>92487</v>
      </c>
      <c r="H64" s="140">
        <v>91973</v>
      </c>
      <c r="I64" s="115">
        <v>382</v>
      </c>
      <c r="J64" s="116">
        <v>0.41533928435519119</v>
      </c>
    </row>
    <row r="65" spans="1:12" s="110" customFormat="1" ht="12" customHeight="1" x14ac:dyDescent="0.2">
      <c r="A65" s="118" t="s">
        <v>105</v>
      </c>
      <c r="B65" s="119" t="s">
        <v>106</v>
      </c>
      <c r="C65" s="113">
        <v>51.351848844134047</v>
      </c>
      <c r="D65" s="235">
        <v>47426</v>
      </c>
      <c r="E65" s="236">
        <v>47743</v>
      </c>
      <c r="F65" s="236">
        <v>48393</v>
      </c>
      <c r="G65" s="236">
        <v>47628</v>
      </c>
      <c r="H65" s="140">
        <v>47183</v>
      </c>
      <c r="I65" s="115">
        <v>243</v>
      </c>
      <c r="J65" s="116">
        <v>0.51501600152597338</v>
      </c>
    </row>
    <row r="66" spans="1:12" s="110" customFormat="1" ht="12" customHeight="1" x14ac:dyDescent="0.2">
      <c r="A66" s="118"/>
      <c r="B66" s="119" t="s">
        <v>107</v>
      </c>
      <c r="C66" s="113">
        <v>48.648151155865953</v>
      </c>
      <c r="D66" s="235">
        <v>44929</v>
      </c>
      <c r="E66" s="236">
        <v>45248</v>
      </c>
      <c r="F66" s="236">
        <v>45511</v>
      </c>
      <c r="G66" s="236">
        <v>44859</v>
      </c>
      <c r="H66" s="140">
        <v>44790</v>
      </c>
      <c r="I66" s="115">
        <v>139</v>
      </c>
      <c r="J66" s="116">
        <v>0.31033712882339809</v>
      </c>
    </row>
    <row r="67" spans="1:12" s="110" customFormat="1" ht="12" customHeight="1" x14ac:dyDescent="0.2">
      <c r="A67" s="118" t="s">
        <v>105</v>
      </c>
      <c r="B67" s="121" t="s">
        <v>108</v>
      </c>
      <c r="C67" s="113">
        <v>7.9475935249851117</v>
      </c>
      <c r="D67" s="235">
        <v>7340</v>
      </c>
      <c r="E67" s="236">
        <v>7614</v>
      </c>
      <c r="F67" s="236">
        <v>7793</v>
      </c>
      <c r="G67" s="236">
        <v>6857</v>
      </c>
      <c r="H67" s="140">
        <v>7041</v>
      </c>
      <c r="I67" s="115">
        <v>299</v>
      </c>
      <c r="J67" s="116">
        <v>4.2465558869478768</v>
      </c>
    </row>
    <row r="68" spans="1:12" s="110" customFormat="1" ht="12" customHeight="1" x14ac:dyDescent="0.2">
      <c r="A68" s="118"/>
      <c r="B68" s="121" t="s">
        <v>109</v>
      </c>
      <c r="C68" s="113">
        <v>64.762059444534671</v>
      </c>
      <c r="D68" s="235">
        <v>59811</v>
      </c>
      <c r="E68" s="236">
        <v>60121</v>
      </c>
      <c r="F68" s="236">
        <v>60787</v>
      </c>
      <c r="G68" s="236">
        <v>60693</v>
      </c>
      <c r="H68" s="140">
        <v>60604</v>
      </c>
      <c r="I68" s="115">
        <v>-793</v>
      </c>
      <c r="J68" s="116">
        <v>-1.3084944888126195</v>
      </c>
    </row>
    <row r="69" spans="1:12" s="110" customFormat="1" ht="12" customHeight="1" x14ac:dyDescent="0.2">
      <c r="A69" s="118"/>
      <c r="B69" s="121" t="s">
        <v>110</v>
      </c>
      <c r="C69" s="113">
        <v>26.469600996156135</v>
      </c>
      <c r="D69" s="235">
        <v>24446</v>
      </c>
      <c r="E69" s="236">
        <v>24518</v>
      </c>
      <c r="F69" s="236">
        <v>24599</v>
      </c>
      <c r="G69" s="236">
        <v>24244</v>
      </c>
      <c r="H69" s="140">
        <v>23656</v>
      </c>
      <c r="I69" s="115">
        <v>790</v>
      </c>
      <c r="J69" s="116">
        <v>3.3395333107879606</v>
      </c>
    </row>
    <row r="70" spans="1:12" s="110" customFormat="1" ht="12" customHeight="1" x14ac:dyDescent="0.2">
      <c r="A70" s="120"/>
      <c r="B70" s="121" t="s">
        <v>111</v>
      </c>
      <c r="C70" s="113">
        <v>0.82074603432407556</v>
      </c>
      <c r="D70" s="235">
        <v>758</v>
      </c>
      <c r="E70" s="236">
        <v>738</v>
      </c>
      <c r="F70" s="236">
        <v>725</v>
      </c>
      <c r="G70" s="236">
        <v>693</v>
      </c>
      <c r="H70" s="140">
        <v>672</v>
      </c>
      <c r="I70" s="115">
        <v>86</v>
      </c>
      <c r="J70" s="116">
        <v>12.797619047619047</v>
      </c>
    </row>
    <row r="71" spans="1:12" s="110" customFormat="1" ht="12" customHeight="1" x14ac:dyDescent="0.2">
      <c r="A71" s="120"/>
      <c r="B71" s="121" t="s">
        <v>112</v>
      </c>
      <c r="C71" s="113">
        <v>0.29018461371880244</v>
      </c>
      <c r="D71" s="235">
        <v>268</v>
      </c>
      <c r="E71" s="236">
        <v>233</v>
      </c>
      <c r="F71" s="236">
        <v>238</v>
      </c>
      <c r="G71" s="236">
        <v>203</v>
      </c>
      <c r="H71" s="140">
        <v>200</v>
      </c>
      <c r="I71" s="115">
        <v>68</v>
      </c>
      <c r="J71" s="116">
        <v>34</v>
      </c>
    </row>
    <row r="72" spans="1:12" s="110" customFormat="1" ht="12" customHeight="1" x14ac:dyDescent="0.2">
      <c r="A72" s="118" t="s">
        <v>113</v>
      </c>
      <c r="B72" s="119" t="s">
        <v>181</v>
      </c>
      <c r="C72" s="113">
        <v>65.034919603703102</v>
      </c>
      <c r="D72" s="235">
        <v>60063</v>
      </c>
      <c r="E72" s="236">
        <v>60648</v>
      </c>
      <c r="F72" s="236">
        <v>61501</v>
      </c>
      <c r="G72" s="236">
        <v>60743</v>
      </c>
      <c r="H72" s="140">
        <v>60667</v>
      </c>
      <c r="I72" s="115">
        <v>-604</v>
      </c>
      <c r="J72" s="116">
        <v>-0.99559892528063032</v>
      </c>
    </row>
    <row r="73" spans="1:12" s="110" customFormat="1" ht="12" customHeight="1" x14ac:dyDescent="0.2">
      <c r="A73" s="118"/>
      <c r="B73" s="119" t="s">
        <v>182</v>
      </c>
      <c r="C73" s="113">
        <v>34.965080396296898</v>
      </c>
      <c r="D73" s="115">
        <v>32292</v>
      </c>
      <c r="E73" s="114">
        <v>32343</v>
      </c>
      <c r="F73" s="114">
        <v>32403</v>
      </c>
      <c r="G73" s="114">
        <v>31744</v>
      </c>
      <c r="H73" s="140">
        <v>31306</v>
      </c>
      <c r="I73" s="115">
        <v>986</v>
      </c>
      <c r="J73" s="116">
        <v>3.1495559956557848</v>
      </c>
    </row>
    <row r="74" spans="1:12" s="110" customFormat="1" ht="12" customHeight="1" x14ac:dyDescent="0.2">
      <c r="A74" s="118" t="s">
        <v>113</v>
      </c>
      <c r="B74" s="119" t="s">
        <v>116</v>
      </c>
      <c r="C74" s="113">
        <v>96.05543825456121</v>
      </c>
      <c r="D74" s="115">
        <v>88712</v>
      </c>
      <c r="E74" s="114">
        <v>89507</v>
      </c>
      <c r="F74" s="114">
        <v>90476</v>
      </c>
      <c r="G74" s="114">
        <v>89240</v>
      </c>
      <c r="H74" s="140">
        <v>88824</v>
      </c>
      <c r="I74" s="115">
        <v>-112</v>
      </c>
      <c r="J74" s="116">
        <v>-0.12609204719445194</v>
      </c>
    </row>
    <row r="75" spans="1:12" s="110" customFormat="1" ht="12" customHeight="1" x14ac:dyDescent="0.2">
      <c r="A75" s="142"/>
      <c r="B75" s="124" t="s">
        <v>117</v>
      </c>
      <c r="C75" s="125">
        <v>3.9391478533918032</v>
      </c>
      <c r="D75" s="143">
        <v>3638</v>
      </c>
      <c r="E75" s="144">
        <v>3480</v>
      </c>
      <c r="F75" s="144">
        <v>3424</v>
      </c>
      <c r="G75" s="144">
        <v>3244</v>
      </c>
      <c r="H75" s="145">
        <v>3145</v>
      </c>
      <c r="I75" s="143">
        <v>493</v>
      </c>
      <c r="J75" s="146">
        <v>15.675675675675675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86862</v>
      </c>
      <c r="G11" s="114">
        <v>87371</v>
      </c>
      <c r="H11" s="114">
        <v>88284</v>
      </c>
      <c r="I11" s="114">
        <v>86989</v>
      </c>
      <c r="J11" s="140">
        <v>86477</v>
      </c>
      <c r="K11" s="114">
        <v>385</v>
      </c>
      <c r="L11" s="116">
        <v>0.44520508343258902</v>
      </c>
    </row>
    <row r="12" spans="1:17" s="110" customFormat="1" ht="24.95" customHeight="1" x14ac:dyDescent="0.2">
      <c r="A12" s="604" t="s">
        <v>185</v>
      </c>
      <c r="B12" s="605"/>
      <c r="C12" s="605"/>
      <c r="D12" s="606"/>
      <c r="E12" s="113">
        <v>49.317307913702194</v>
      </c>
      <c r="F12" s="115">
        <v>42838</v>
      </c>
      <c r="G12" s="114">
        <v>43122</v>
      </c>
      <c r="H12" s="114">
        <v>43821</v>
      </c>
      <c r="I12" s="114">
        <v>43154</v>
      </c>
      <c r="J12" s="140">
        <v>42796</v>
      </c>
      <c r="K12" s="114">
        <v>42</v>
      </c>
      <c r="L12" s="116">
        <v>9.8140013085335084E-2</v>
      </c>
    </row>
    <row r="13" spans="1:17" s="110" customFormat="1" ht="15" customHeight="1" x14ac:dyDescent="0.2">
      <c r="A13" s="120"/>
      <c r="B13" s="612" t="s">
        <v>107</v>
      </c>
      <c r="C13" s="612"/>
      <c r="E13" s="113">
        <v>50.682692086297806</v>
      </c>
      <c r="F13" s="115">
        <v>44024</v>
      </c>
      <c r="G13" s="114">
        <v>44249</v>
      </c>
      <c r="H13" s="114">
        <v>44463</v>
      </c>
      <c r="I13" s="114">
        <v>43835</v>
      </c>
      <c r="J13" s="140">
        <v>43681</v>
      </c>
      <c r="K13" s="114">
        <v>343</v>
      </c>
      <c r="L13" s="116">
        <v>0.78523843318605346</v>
      </c>
    </row>
    <row r="14" spans="1:17" s="110" customFormat="1" ht="24.95" customHeight="1" x14ac:dyDescent="0.2">
      <c r="A14" s="604" t="s">
        <v>186</v>
      </c>
      <c r="B14" s="605"/>
      <c r="C14" s="605"/>
      <c r="D14" s="606"/>
      <c r="E14" s="113">
        <v>7.9344247196702815</v>
      </c>
      <c r="F14" s="115">
        <v>6892</v>
      </c>
      <c r="G14" s="114">
        <v>7129</v>
      </c>
      <c r="H14" s="114">
        <v>7273</v>
      </c>
      <c r="I14" s="114">
        <v>6454</v>
      </c>
      <c r="J14" s="140">
        <v>6632</v>
      </c>
      <c r="K14" s="114">
        <v>260</v>
      </c>
      <c r="L14" s="116">
        <v>3.9203860072376355</v>
      </c>
    </row>
    <row r="15" spans="1:17" s="110" customFormat="1" ht="15" customHeight="1" x14ac:dyDescent="0.2">
      <c r="A15" s="120"/>
      <c r="B15" s="119"/>
      <c r="C15" s="258" t="s">
        <v>106</v>
      </c>
      <c r="E15" s="113">
        <v>58.299477655252467</v>
      </c>
      <c r="F15" s="115">
        <v>4018</v>
      </c>
      <c r="G15" s="114">
        <v>4160</v>
      </c>
      <c r="H15" s="114">
        <v>4293</v>
      </c>
      <c r="I15" s="114">
        <v>3820</v>
      </c>
      <c r="J15" s="140">
        <v>3911</v>
      </c>
      <c r="K15" s="114">
        <v>107</v>
      </c>
      <c r="L15" s="116">
        <v>2.7358731782152903</v>
      </c>
    </row>
    <row r="16" spans="1:17" s="110" customFormat="1" ht="15" customHeight="1" x14ac:dyDescent="0.2">
      <c r="A16" s="120"/>
      <c r="B16" s="119"/>
      <c r="C16" s="258" t="s">
        <v>107</v>
      </c>
      <c r="E16" s="113">
        <v>41.700522344747533</v>
      </c>
      <c r="F16" s="115">
        <v>2874</v>
      </c>
      <c r="G16" s="114">
        <v>2969</v>
      </c>
      <c r="H16" s="114">
        <v>2980</v>
      </c>
      <c r="I16" s="114">
        <v>2634</v>
      </c>
      <c r="J16" s="140">
        <v>2721</v>
      </c>
      <c r="K16" s="114">
        <v>153</v>
      </c>
      <c r="L16" s="116">
        <v>5.6229327453142224</v>
      </c>
    </row>
    <row r="17" spans="1:12" s="110" customFormat="1" ht="15" customHeight="1" x14ac:dyDescent="0.2">
      <c r="A17" s="120"/>
      <c r="B17" s="121" t="s">
        <v>109</v>
      </c>
      <c r="C17" s="258"/>
      <c r="E17" s="113">
        <v>66.458290161405444</v>
      </c>
      <c r="F17" s="115">
        <v>57727</v>
      </c>
      <c r="G17" s="114">
        <v>57951</v>
      </c>
      <c r="H17" s="114">
        <v>58673</v>
      </c>
      <c r="I17" s="114">
        <v>58564</v>
      </c>
      <c r="J17" s="140">
        <v>58427</v>
      </c>
      <c r="K17" s="114">
        <v>-700</v>
      </c>
      <c r="L17" s="116">
        <v>-1.198076231879097</v>
      </c>
    </row>
    <row r="18" spans="1:12" s="110" customFormat="1" ht="15" customHeight="1" x14ac:dyDescent="0.2">
      <c r="A18" s="120"/>
      <c r="B18" s="119"/>
      <c r="C18" s="258" t="s">
        <v>106</v>
      </c>
      <c r="E18" s="113">
        <v>49.860550522285934</v>
      </c>
      <c r="F18" s="115">
        <v>28783</v>
      </c>
      <c r="G18" s="114">
        <v>28905</v>
      </c>
      <c r="H18" s="114">
        <v>29364</v>
      </c>
      <c r="I18" s="114">
        <v>29342</v>
      </c>
      <c r="J18" s="140">
        <v>29182</v>
      </c>
      <c r="K18" s="114">
        <v>-399</v>
      </c>
      <c r="L18" s="116">
        <v>-1.3672812007401822</v>
      </c>
    </row>
    <row r="19" spans="1:12" s="110" customFormat="1" ht="15" customHeight="1" x14ac:dyDescent="0.2">
      <c r="A19" s="120"/>
      <c r="B19" s="119"/>
      <c r="C19" s="258" t="s">
        <v>107</v>
      </c>
      <c r="E19" s="113">
        <v>50.139449477714066</v>
      </c>
      <c r="F19" s="115">
        <v>28944</v>
      </c>
      <c r="G19" s="114">
        <v>29046</v>
      </c>
      <c r="H19" s="114">
        <v>29309</v>
      </c>
      <c r="I19" s="114">
        <v>29222</v>
      </c>
      <c r="J19" s="140">
        <v>29245</v>
      </c>
      <c r="K19" s="114">
        <v>-301</v>
      </c>
      <c r="L19" s="116">
        <v>-1.0292357667977432</v>
      </c>
    </row>
    <row r="20" spans="1:12" s="110" customFormat="1" ht="15" customHeight="1" x14ac:dyDescent="0.2">
      <c r="A20" s="120"/>
      <c r="B20" s="121" t="s">
        <v>110</v>
      </c>
      <c r="C20" s="258"/>
      <c r="E20" s="113">
        <v>24.823282908521563</v>
      </c>
      <c r="F20" s="115">
        <v>21562</v>
      </c>
      <c r="G20" s="114">
        <v>21635</v>
      </c>
      <c r="H20" s="114">
        <v>21694</v>
      </c>
      <c r="I20" s="114">
        <v>21355</v>
      </c>
      <c r="J20" s="140">
        <v>20830</v>
      </c>
      <c r="K20" s="114">
        <v>732</v>
      </c>
      <c r="L20" s="116">
        <v>3.514162265962554</v>
      </c>
    </row>
    <row r="21" spans="1:12" s="110" customFormat="1" ht="15" customHeight="1" x14ac:dyDescent="0.2">
      <c r="A21" s="120"/>
      <c r="B21" s="119"/>
      <c r="C21" s="258" t="s">
        <v>106</v>
      </c>
      <c r="E21" s="113">
        <v>44.796401075966976</v>
      </c>
      <c r="F21" s="115">
        <v>9659</v>
      </c>
      <c r="G21" s="114">
        <v>9676</v>
      </c>
      <c r="H21" s="114">
        <v>9781</v>
      </c>
      <c r="I21" s="114">
        <v>9613</v>
      </c>
      <c r="J21" s="140">
        <v>9352</v>
      </c>
      <c r="K21" s="114">
        <v>307</v>
      </c>
      <c r="L21" s="116">
        <v>3.2827202737382377</v>
      </c>
    </row>
    <row r="22" spans="1:12" s="110" customFormat="1" ht="15" customHeight="1" x14ac:dyDescent="0.2">
      <c r="A22" s="120"/>
      <c r="B22" s="119"/>
      <c r="C22" s="258" t="s">
        <v>107</v>
      </c>
      <c r="E22" s="113">
        <v>55.203598924033024</v>
      </c>
      <c r="F22" s="115">
        <v>11903</v>
      </c>
      <c r="G22" s="114">
        <v>11959</v>
      </c>
      <c r="H22" s="114">
        <v>11913</v>
      </c>
      <c r="I22" s="114">
        <v>11742</v>
      </c>
      <c r="J22" s="140">
        <v>11478</v>
      </c>
      <c r="K22" s="114">
        <v>425</v>
      </c>
      <c r="L22" s="116">
        <v>3.702735668234884</v>
      </c>
    </row>
    <row r="23" spans="1:12" s="110" customFormat="1" ht="15" customHeight="1" x14ac:dyDescent="0.2">
      <c r="A23" s="120"/>
      <c r="B23" s="121" t="s">
        <v>111</v>
      </c>
      <c r="C23" s="258"/>
      <c r="E23" s="113">
        <v>0.78400221040270779</v>
      </c>
      <c r="F23" s="115">
        <v>681</v>
      </c>
      <c r="G23" s="114">
        <v>656</v>
      </c>
      <c r="H23" s="114">
        <v>644</v>
      </c>
      <c r="I23" s="114">
        <v>616</v>
      </c>
      <c r="J23" s="140">
        <v>588</v>
      </c>
      <c r="K23" s="114">
        <v>93</v>
      </c>
      <c r="L23" s="116">
        <v>15.816326530612244</v>
      </c>
    </row>
    <row r="24" spans="1:12" s="110" customFormat="1" ht="15" customHeight="1" x14ac:dyDescent="0.2">
      <c r="A24" s="120"/>
      <c r="B24" s="119"/>
      <c r="C24" s="258" t="s">
        <v>106</v>
      </c>
      <c r="E24" s="113">
        <v>55.506607929515418</v>
      </c>
      <c r="F24" s="115">
        <v>378</v>
      </c>
      <c r="G24" s="114">
        <v>381</v>
      </c>
      <c r="H24" s="114">
        <v>383</v>
      </c>
      <c r="I24" s="114">
        <v>379</v>
      </c>
      <c r="J24" s="140">
        <v>351</v>
      </c>
      <c r="K24" s="114">
        <v>27</v>
      </c>
      <c r="L24" s="116">
        <v>7.6923076923076925</v>
      </c>
    </row>
    <row r="25" spans="1:12" s="110" customFormat="1" ht="15" customHeight="1" x14ac:dyDescent="0.2">
      <c r="A25" s="120"/>
      <c r="B25" s="119"/>
      <c r="C25" s="258" t="s">
        <v>107</v>
      </c>
      <c r="E25" s="113">
        <v>44.493392070484582</v>
      </c>
      <c r="F25" s="115">
        <v>303</v>
      </c>
      <c r="G25" s="114">
        <v>275</v>
      </c>
      <c r="H25" s="114">
        <v>261</v>
      </c>
      <c r="I25" s="114">
        <v>237</v>
      </c>
      <c r="J25" s="140">
        <v>237</v>
      </c>
      <c r="K25" s="114">
        <v>66</v>
      </c>
      <c r="L25" s="116">
        <v>27.848101265822784</v>
      </c>
    </row>
    <row r="26" spans="1:12" s="110" customFormat="1" ht="15" customHeight="1" x14ac:dyDescent="0.2">
      <c r="A26" s="120"/>
      <c r="C26" s="121" t="s">
        <v>187</v>
      </c>
      <c r="D26" s="110" t="s">
        <v>188</v>
      </c>
      <c r="E26" s="113">
        <v>0.27975409269876356</v>
      </c>
      <c r="F26" s="115">
        <v>243</v>
      </c>
      <c r="G26" s="114">
        <v>212</v>
      </c>
      <c r="H26" s="114">
        <v>222</v>
      </c>
      <c r="I26" s="114">
        <v>191</v>
      </c>
      <c r="J26" s="140">
        <v>186</v>
      </c>
      <c r="K26" s="114">
        <v>57</v>
      </c>
      <c r="L26" s="116">
        <v>30.64516129032258</v>
      </c>
    </row>
    <row r="27" spans="1:12" s="110" customFormat="1" ht="15" customHeight="1" x14ac:dyDescent="0.2">
      <c r="A27" s="120"/>
      <c r="B27" s="119"/>
      <c r="D27" s="259" t="s">
        <v>106</v>
      </c>
      <c r="E27" s="113">
        <v>44.855967078189302</v>
      </c>
      <c r="F27" s="115">
        <v>109</v>
      </c>
      <c r="G27" s="114">
        <v>106</v>
      </c>
      <c r="H27" s="114">
        <v>117</v>
      </c>
      <c r="I27" s="114">
        <v>110</v>
      </c>
      <c r="J27" s="140">
        <v>100</v>
      </c>
      <c r="K27" s="114">
        <v>9</v>
      </c>
      <c r="L27" s="116">
        <v>9</v>
      </c>
    </row>
    <row r="28" spans="1:12" s="110" customFormat="1" ht="15" customHeight="1" x14ac:dyDescent="0.2">
      <c r="A28" s="120"/>
      <c r="B28" s="119"/>
      <c r="D28" s="259" t="s">
        <v>107</v>
      </c>
      <c r="E28" s="113">
        <v>55.144032921810698</v>
      </c>
      <c r="F28" s="115">
        <v>134</v>
      </c>
      <c r="G28" s="114">
        <v>106</v>
      </c>
      <c r="H28" s="114">
        <v>105</v>
      </c>
      <c r="I28" s="114">
        <v>81</v>
      </c>
      <c r="J28" s="140">
        <v>86</v>
      </c>
      <c r="K28" s="114">
        <v>48</v>
      </c>
      <c r="L28" s="116">
        <v>55.813953488372093</v>
      </c>
    </row>
    <row r="29" spans="1:12" s="110" customFormat="1" ht="24.95" customHeight="1" x14ac:dyDescent="0.2">
      <c r="A29" s="604" t="s">
        <v>189</v>
      </c>
      <c r="B29" s="605"/>
      <c r="C29" s="605"/>
      <c r="D29" s="606"/>
      <c r="E29" s="113">
        <v>91.890585065966704</v>
      </c>
      <c r="F29" s="115">
        <v>79818</v>
      </c>
      <c r="G29" s="114">
        <v>80578</v>
      </c>
      <c r="H29" s="114">
        <v>81418</v>
      </c>
      <c r="I29" s="114">
        <v>80340</v>
      </c>
      <c r="J29" s="140">
        <v>79973</v>
      </c>
      <c r="K29" s="114">
        <v>-155</v>
      </c>
      <c r="L29" s="116">
        <v>-0.19381541270178684</v>
      </c>
    </row>
    <row r="30" spans="1:12" s="110" customFormat="1" ht="15" customHeight="1" x14ac:dyDescent="0.2">
      <c r="A30" s="120"/>
      <c r="B30" s="119"/>
      <c r="C30" s="258" t="s">
        <v>106</v>
      </c>
      <c r="E30" s="113">
        <v>48.244756821769528</v>
      </c>
      <c r="F30" s="115">
        <v>38508</v>
      </c>
      <c r="G30" s="114">
        <v>38925</v>
      </c>
      <c r="H30" s="114">
        <v>39520</v>
      </c>
      <c r="I30" s="114">
        <v>39022</v>
      </c>
      <c r="J30" s="140">
        <v>38741</v>
      </c>
      <c r="K30" s="114">
        <v>-233</v>
      </c>
      <c r="L30" s="116">
        <v>-0.60143000955060533</v>
      </c>
    </row>
    <row r="31" spans="1:12" s="110" customFormat="1" ht="15" customHeight="1" x14ac:dyDescent="0.2">
      <c r="A31" s="120"/>
      <c r="B31" s="119"/>
      <c r="C31" s="258" t="s">
        <v>107</v>
      </c>
      <c r="E31" s="113">
        <v>51.755243178230472</v>
      </c>
      <c r="F31" s="115">
        <v>41310</v>
      </c>
      <c r="G31" s="114">
        <v>41653</v>
      </c>
      <c r="H31" s="114">
        <v>41898</v>
      </c>
      <c r="I31" s="114">
        <v>41318</v>
      </c>
      <c r="J31" s="140">
        <v>41232</v>
      </c>
      <c r="K31" s="114">
        <v>78</v>
      </c>
      <c r="L31" s="116">
        <v>0.18917345750873107</v>
      </c>
    </row>
    <row r="32" spans="1:12" s="110" customFormat="1" ht="15" customHeight="1" x14ac:dyDescent="0.2">
      <c r="A32" s="120"/>
      <c r="B32" s="119" t="s">
        <v>117</v>
      </c>
      <c r="C32" s="258"/>
      <c r="E32" s="113">
        <v>8.1059611798024456</v>
      </c>
      <c r="F32" s="115">
        <v>7041</v>
      </c>
      <c r="G32" s="114">
        <v>6791</v>
      </c>
      <c r="H32" s="114">
        <v>6864</v>
      </c>
      <c r="I32" s="114">
        <v>6647</v>
      </c>
      <c r="J32" s="140">
        <v>6502</v>
      </c>
      <c r="K32" s="114">
        <v>539</v>
      </c>
      <c r="L32" s="116">
        <v>8.2897569978468155</v>
      </c>
    </row>
    <row r="33" spans="1:12" s="110" customFormat="1" ht="15" customHeight="1" x14ac:dyDescent="0.2">
      <c r="A33" s="120"/>
      <c r="B33" s="119"/>
      <c r="C33" s="258" t="s">
        <v>106</v>
      </c>
      <c r="E33" s="113">
        <v>61.454338872319276</v>
      </c>
      <c r="F33" s="115">
        <v>4327</v>
      </c>
      <c r="G33" s="114">
        <v>4195</v>
      </c>
      <c r="H33" s="114">
        <v>4299</v>
      </c>
      <c r="I33" s="114">
        <v>4130</v>
      </c>
      <c r="J33" s="140">
        <v>4053</v>
      </c>
      <c r="K33" s="114">
        <v>274</v>
      </c>
      <c r="L33" s="116">
        <v>6.7604243770046875</v>
      </c>
    </row>
    <row r="34" spans="1:12" s="110" customFormat="1" ht="15" customHeight="1" x14ac:dyDescent="0.2">
      <c r="A34" s="120"/>
      <c r="B34" s="119"/>
      <c r="C34" s="258" t="s">
        <v>107</v>
      </c>
      <c r="E34" s="113">
        <v>38.545661127680724</v>
      </c>
      <c r="F34" s="115">
        <v>2714</v>
      </c>
      <c r="G34" s="114">
        <v>2596</v>
      </c>
      <c r="H34" s="114">
        <v>2565</v>
      </c>
      <c r="I34" s="114">
        <v>2517</v>
      </c>
      <c r="J34" s="140">
        <v>2449</v>
      </c>
      <c r="K34" s="114">
        <v>265</v>
      </c>
      <c r="L34" s="116">
        <v>10.820743160473663</v>
      </c>
    </row>
    <row r="35" spans="1:12" s="110" customFormat="1" ht="24.95" customHeight="1" x14ac:dyDescent="0.2">
      <c r="A35" s="604" t="s">
        <v>190</v>
      </c>
      <c r="B35" s="605"/>
      <c r="C35" s="605"/>
      <c r="D35" s="606"/>
      <c r="E35" s="113">
        <v>63.689530519674889</v>
      </c>
      <c r="F35" s="115">
        <v>55322</v>
      </c>
      <c r="G35" s="114">
        <v>55870</v>
      </c>
      <c r="H35" s="114">
        <v>56700</v>
      </c>
      <c r="I35" s="114">
        <v>56036</v>
      </c>
      <c r="J35" s="140">
        <v>56001</v>
      </c>
      <c r="K35" s="114">
        <v>-679</v>
      </c>
      <c r="L35" s="116">
        <v>-1.2124783486009179</v>
      </c>
    </row>
    <row r="36" spans="1:12" s="110" customFormat="1" ht="15" customHeight="1" x14ac:dyDescent="0.2">
      <c r="A36" s="120"/>
      <c r="B36" s="119"/>
      <c r="C36" s="258" t="s">
        <v>106</v>
      </c>
      <c r="E36" s="113">
        <v>66.279237916199705</v>
      </c>
      <c r="F36" s="115">
        <v>36667</v>
      </c>
      <c r="G36" s="114">
        <v>36962</v>
      </c>
      <c r="H36" s="114">
        <v>37633</v>
      </c>
      <c r="I36" s="114">
        <v>37121</v>
      </c>
      <c r="J36" s="140">
        <v>36933</v>
      </c>
      <c r="K36" s="114">
        <v>-266</v>
      </c>
      <c r="L36" s="116">
        <v>-0.72022310670673928</v>
      </c>
    </row>
    <row r="37" spans="1:12" s="110" customFormat="1" ht="15" customHeight="1" x14ac:dyDescent="0.2">
      <c r="A37" s="120"/>
      <c r="B37" s="119"/>
      <c r="C37" s="258" t="s">
        <v>107</v>
      </c>
      <c r="E37" s="113">
        <v>33.720762083800295</v>
      </c>
      <c r="F37" s="115">
        <v>18655</v>
      </c>
      <c r="G37" s="114">
        <v>18908</v>
      </c>
      <c r="H37" s="114">
        <v>19067</v>
      </c>
      <c r="I37" s="114">
        <v>18915</v>
      </c>
      <c r="J37" s="140">
        <v>19068</v>
      </c>
      <c r="K37" s="114">
        <v>-413</v>
      </c>
      <c r="L37" s="116">
        <v>-2.1659324522760648</v>
      </c>
    </row>
    <row r="38" spans="1:12" s="110" customFormat="1" ht="15" customHeight="1" x14ac:dyDescent="0.2">
      <c r="A38" s="120"/>
      <c r="B38" s="119" t="s">
        <v>182</v>
      </c>
      <c r="C38" s="258"/>
      <c r="E38" s="113">
        <v>36.310469480325111</v>
      </c>
      <c r="F38" s="115">
        <v>31540</v>
      </c>
      <c r="G38" s="114">
        <v>31501</v>
      </c>
      <c r="H38" s="114">
        <v>31584</v>
      </c>
      <c r="I38" s="114">
        <v>30953</v>
      </c>
      <c r="J38" s="140">
        <v>30476</v>
      </c>
      <c r="K38" s="114">
        <v>1064</v>
      </c>
      <c r="L38" s="116">
        <v>3.491271820448878</v>
      </c>
    </row>
    <row r="39" spans="1:12" s="110" customFormat="1" ht="15" customHeight="1" x14ac:dyDescent="0.2">
      <c r="A39" s="120"/>
      <c r="B39" s="119"/>
      <c r="C39" s="258" t="s">
        <v>106</v>
      </c>
      <c r="E39" s="113">
        <v>19.565630944831959</v>
      </c>
      <c r="F39" s="115">
        <v>6171</v>
      </c>
      <c r="G39" s="114">
        <v>6160</v>
      </c>
      <c r="H39" s="114">
        <v>6188</v>
      </c>
      <c r="I39" s="114">
        <v>6033</v>
      </c>
      <c r="J39" s="140">
        <v>5863</v>
      </c>
      <c r="K39" s="114">
        <v>308</v>
      </c>
      <c r="L39" s="116">
        <v>5.2532833020637897</v>
      </c>
    </row>
    <row r="40" spans="1:12" s="110" customFormat="1" ht="15" customHeight="1" x14ac:dyDescent="0.2">
      <c r="A40" s="120"/>
      <c r="B40" s="119"/>
      <c r="C40" s="258" t="s">
        <v>107</v>
      </c>
      <c r="E40" s="113">
        <v>80.434369055168034</v>
      </c>
      <c r="F40" s="115">
        <v>25369</v>
      </c>
      <c r="G40" s="114">
        <v>25341</v>
      </c>
      <c r="H40" s="114">
        <v>25396</v>
      </c>
      <c r="I40" s="114">
        <v>24920</v>
      </c>
      <c r="J40" s="140">
        <v>24613</v>
      </c>
      <c r="K40" s="114">
        <v>756</v>
      </c>
      <c r="L40" s="116">
        <v>3.071547556169504</v>
      </c>
    </row>
    <row r="41" spans="1:12" s="110" customFormat="1" ht="24.75" customHeight="1" x14ac:dyDescent="0.2">
      <c r="A41" s="604" t="s">
        <v>518</v>
      </c>
      <c r="B41" s="605"/>
      <c r="C41" s="605"/>
      <c r="D41" s="606"/>
      <c r="E41" s="113">
        <v>3.6137781768782666</v>
      </c>
      <c r="F41" s="115">
        <v>3139</v>
      </c>
      <c r="G41" s="114">
        <v>3443</v>
      </c>
      <c r="H41" s="114">
        <v>3454</v>
      </c>
      <c r="I41" s="114">
        <v>2903</v>
      </c>
      <c r="J41" s="140">
        <v>3076</v>
      </c>
      <c r="K41" s="114">
        <v>63</v>
      </c>
      <c r="L41" s="116">
        <v>2.0481144343302993</v>
      </c>
    </row>
    <row r="42" spans="1:12" s="110" customFormat="1" ht="15" customHeight="1" x14ac:dyDescent="0.2">
      <c r="A42" s="120"/>
      <c r="B42" s="119"/>
      <c r="C42" s="258" t="s">
        <v>106</v>
      </c>
      <c r="E42" s="113">
        <v>59.796113411914625</v>
      </c>
      <c r="F42" s="115">
        <v>1877</v>
      </c>
      <c r="G42" s="114">
        <v>2110</v>
      </c>
      <c r="H42" s="114">
        <v>2115</v>
      </c>
      <c r="I42" s="114">
        <v>1767</v>
      </c>
      <c r="J42" s="140">
        <v>1854</v>
      </c>
      <c r="K42" s="114">
        <v>23</v>
      </c>
      <c r="L42" s="116">
        <v>1.2405609492988134</v>
      </c>
    </row>
    <row r="43" spans="1:12" s="110" customFormat="1" ht="15" customHeight="1" x14ac:dyDescent="0.2">
      <c r="A43" s="123"/>
      <c r="B43" s="124"/>
      <c r="C43" s="260" t="s">
        <v>107</v>
      </c>
      <c r="D43" s="261"/>
      <c r="E43" s="125">
        <v>40.203886588085375</v>
      </c>
      <c r="F43" s="143">
        <v>1262</v>
      </c>
      <c r="G43" s="144">
        <v>1333</v>
      </c>
      <c r="H43" s="144">
        <v>1339</v>
      </c>
      <c r="I43" s="144">
        <v>1136</v>
      </c>
      <c r="J43" s="145">
        <v>1222</v>
      </c>
      <c r="K43" s="144">
        <v>40</v>
      </c>
      <c r="L43" s="146">
        <v>3.2733224222585924</v>
      </c>
    </row>
    <row r="44" spans="1:12" s="110" customFormat="1" ht="45.75" customHeight="1" x14ac:dyDescent="0.2">
      <c r="A44" s="604" t="s">
        <v>191</v>
      </c>
      <c r="B44" s="605"/>
      <c r="C44" s="605"/>
      <c r="D44" s="606"/>
      <c r="E44" s="113">
        <v>2.2092514563330341</v>
      </c>
      <c r="F44" s="115">
        <v>1919</v>
      </c>
      <c r="G44" s="114">
        <v>1933</v>
      </c>
      <c r="H44" s="114">
        <v>1945</v>
      </c>
      <c r="I44" s="114">
        <v>1940</v>
      </c>
      <c r="J44" s="140">
        <v>1952</v>
      </c>
      <c r="K44" s="114">
        <v>-33</v>
      </c>
      <c r="L44" s="116">
        <v>-1.6905737704918034</v>
      </c>
    </row>
    <row r="45" spans="1:12" s="110" customFormat="1" ht="15" customHeight="1" x14ac:dyDescent="0.2">
      <c r="A45" s="120"/>
      <c r="B45" s="119"/>
      <c r="C45" s="258" t="s">
        <v>106</v>
      </c>
      <c r="E45" s="113">
        <v>62.376237623762378</v>
      </c>
      <c r="F45" s="115">
        <v>1197</v>
      </c>
      <c r="G45" s="114">
        <v>1206</v>
      </c>
      <c r="H45" s="114">
        <v>1215</v>
      </c>
      <c r="I45" s="114">
        <v>1210</v>
      </c>
      <c r="J45" s="140">
        <v>1221</v>
      </c>
      <c r="K45" s="114">
        <v>-24</v>
      </c>
      <c r="L45" s="116">
        <v>-1.9656019656019657</v>
      </c>
    </row>
    <row r="46" spans="1:12" s="110" customFormat="1" ht="15" customHeight="1" x14ac:dyDescent="0.2">
      <c r="A46" s="123"/>
      <c r="B46" s="124"/>
      <c r="C46" s="260" t="s">
        <v>107</v>
      </c>
      <c r="D46" s="261"/>
      <c r="E46" s="125">
        <v>37.623762376237622</v>
      </c>
      <c r="F46" s="143">
        <v>722</v>
      </c>
      <c r="G46" s="144">
        <v>727</v>
      </c>
      <c r="H46" s="144">
        <v>730</v>
      </c>
      <c r="I46" s="144">
        <v>730</v>
      </c>
      <c r="J46" s="145">
        <v>731</v>
      </c>
      <c r="K46" s="144">
        <v>-9</v>
      </c>
      <c r="L46" s="146">
        <v>-1.2311901504787961</v>
      </c>
    </row>
    <row r="47" spans="1:12" s="110" customFormat="1" ht="39" customHeight="1" x14ac:dyDescent="0.2">
      <c r="A47" s="604" t="s">
        <v>519</v>
      </c>
      <c r="B47" s="607"/>
      <c r="C47" s="607"/>
      <c r="D47" s="608"/>
      <c r="E47" s="113">
        <v>0.48122308949828463</v>
      </c>
      <c r="F47" s="115">
        <v>418</v>
      </c>
      <c r="G47" s="114">
        <v>467</v>
      </c>
      <c r="H47" s="114">
        <v>426</v>
      </c>
      <c r="I47" s="114">
        <v>451</v>
      </c>
      <c r="J47" s="140">
        <v>468</v>
      </c>
      <c r="K47" s="114">
        <v>-50</v>
      </c>
      <c r="L47" s="116">
        <v>-10.683760683760683</v>
      </c>
    </row>
    <row r="48" spans="1:12" s="110" customFormat="1" ht="15" customHeight="1" x14ac:dyDescent="0.2">
      <c r="A48" s="120"/>
      <c r="B48" s="119"/>
      <c r="C48" s="258" t="s">
        <v>106</v>
      </c>
      <c r="E48" s="113">
        <v>47.368421052631582</v>
      </c>
      <c r="F48" s="115">
        <v>198</v>
      </c>
      <c r="G48" s="114">
        <v>220</v>
      </c>
      <c r="H48" s="114">
        <v>208</v>
      </c>
      <c r="I48" s="114">
        <v>212</v>
      </c>
      <c r="J48" s="140">
        <v>218</v>
      </c>
      <c r="K48" s="114">
        <v>-20</v>
      </c>
      <c r="L48" s="116">
        <v>-9.1743119266055047</v>
      </c>
    </row>
    <row r="49" spans="1:12" s="110" customFormat="1" ht="15" customHeight="1" x14ac:dyDescent="0.2">
      <c r="A49" s="123"/>
      <c r="B49" s="124"/>
      <c r="C49" s="260" t="s">
        <v>107</v>
      </c>
      <c r="D49" s="261"/>
      <c r="E49" s="125">
        <v>52.631578947368418</v>
      </c>
      <c r="F49" s="143">
        <v>220</v>
      </c>
      <c r="G49" s="144">
        <v>247</v>
      </c>
      <c r="H49" s="144">
        <v>218</v>
      </c>
      <c r="I49" s="144">
        <v>239</v>
      </c>
      <c r="J49" s="145">
        <v>250</v>
      </c>
      <c r="K49" s="144">
        <v>-30</v>
      </c>
      <c r="L49" s="146">
        <v>-12</v>
      </c>
    </row>
    <row r="50" spans="1:12" s="110" customFormat="1" ht="24.95" customHeight="1" x14ac:dyDescent="0.2">
      <c r="A50" s="609" t="s">
        <v>192</v>
      </c>
      <c r="B50" s="610"/>
      <c r="C50" s="610"/>
      <c r="D50" s="611"/>
      <c r="E50" s="262">
        <v>6.452764154636089</v>
      </c>
      <c r="F50" s="263">
        <v>5605</v>
      </c>
      <c r="G50" s="264">
        <v>5810</v>
      </c>
      <c r="H50" s="264">
        <v>5914</v>
      </c>
      <c r="I50" s="264">
        <v>5172</v>
      </c>
      <c r="J50" s="265">
        <v>5317</v>
      </c>
      <c r="K50" s="263">
        <v>288</v>
      </c>
      <c r="L50" s="266">
        <v>5.4165883016738761</v>
      </c>
    </row>
    <row r="51" spans="1:12" s="110" customFormat="1" ht="15" customHeight="1" x14ac:dyDescent="0.2">
      <c r="A51" s="120"/>
      <c r="B51" s="119"/>
      <c r="C51" s="258" t="s">
        <v>106</v>
      </c>
      <c r="E51" s="113">
        <v>59.928635147190008</v>
      </c>
      <c r="F51" s="115">
        <v>3359</v>
      </c>
      <c r="G51" s="114">
        <v>3469</v>
      </c>
      <c r="H51" s="114">
        <v>3583</v>
      </c>
      <c r="I51" s="114">
        <v>3154</v>
      </c>
      <c r="J51" s="140">
        <v>3217</v>
      </c>
      <c r="K51" s="114">
        <v>142</v>
      </c>
      <c r="L51" s="116">
        <v>4.4140503574759089</v>
      </c>
    </row>
    <row r="52" spans="1:12" s="110" customFormat="1" ht="15" customHeight="1" x14ac:dyDescent="0.2">
      <c r="A52" s="120"/>
      <c r="B52" s="119"/>
      <c r="C52" s="258" t="s">
        <v>107</v>
      </c>
      <c r="E52" s="113">
        <v>40.071364852809992</v>
      </c>
      <c r="F52" s="115">
        <v>2246</v>
      </c>
      <c r="G52" s="114">
        <v>2341</v>
      </c>
      <c r="H52" s="114">
        <v>2331</v>
      </c>
      <c r="I52" s="114">
        <v>2018</v>
      </c>
      <c r="J52" s="140">
        <v>2100</v>
      </c>
      <c r="K52" s="114">
        <v>146</v>
      </c>
      <c r="L52" s="116">
        <v>6.9523809523809526</v>
      </c>
    </row>
    <row r="53" spans="1:12" s="110" customFormat="1" ht="15" customHeight="1" x14ac:dyDescent="0.2">
      <c r="A53" s="120"/>
      <c r="B53" s="119"/>
      <c r="C53" s="258" t="s">
        <v>187</v>
      </c>
      <c r="D53" s="110" t="s">
        <v>193</v>
      </c>
      <c r="E53" s="113">
        <v>42.230151650312223</v>
      </c>
      <c r="F53" s="115">
        <v>2367</v>
      </c>
      <c r="G53" s="114">
        <v>2644</v>
      </c>
      <c r="H53" s="114">
        <v>2723</v>
      </c>
      <c r="I53" s="114">
        <v>2067</v>
      </c>
      <c r="J53" s="140">
        <v>2294</v>
      </c>
      <c r="K53" s="114">
        <v>73</v>
      </c>
      <c r="L53" s="116">
        <v>3.1822144725370531</v>
      </c>
    </row>
    <row r="54" spans="1:12" s="110" customFormat="1" ht="15" customHeight="1" x14ac:dyDescent="0.2">
      <c r="A54" s="120"/>
      <c r="B54" s="119"/>
      <c r="D54" s="267" t="s">
        <v>194</v>
      </c>
      <c r="E54" s="113">
        <v>62.610899873257289</v>
      </c>
      <c r="F54" s="115">
        <v>1482</v>
      </c>
      <c r="G54" s="114">
        <v>1648</v>
      </c>
      <c r="H54" s="114">
        <v>1724</v>
      </c>
      <c r="I54" s="114">
        <v>1347</v>
      </c>
      <c r="J54" s="140">
        <v>1461</v>
      </c>
      <c r="K54" s="114">
        <v>21</v>
      </c>
      <c r="L54" s="116">
        <v>1.4373716632443532</v>
      </c>
    </row>
    <row r="55" spans="1:12" s="110" customFormat="1" ht="15" customHeight="1" x14ac:dyDescent="0.2">
      <c r="A55" s="120"/>
      <c r="B55" s="119"/>
      <c r="D55" s="267" t="s">
        <v>195</v>
      </c>
      <c r="E55" s="113">
        <v>37.389100126742711</v>
      </c>
      <c r="F55" s="115">
        <v>885</v>
      </c>
      <c r="G55" s="114">
        <v>996</v>
      </c>
      <c r="H55" s="114">
        <v>999</v>
      </c>
      <c r="I55" s="114">
        <v>720</v>
      </c>
      <c r="J55" s="140">
        <v>833</v>
      </c>
      <c r="K55" s="114">
        <v>52</v>
      </c>
      <c r="L55" s="116">
        <v>6.2424969987995196</v>
      </c>
    </row>
    <row r="56" spans="1:12" s="110" customFormat="1" ht="15" customHeight="1" x14ac:dyDescent="0.2">
      <c r="A56" s="120"/>
      <c r="B56" s="119" t="s">
        <v>196</v>
      </c>
      <c r="C56" s="258"/>
      <c r="E56" s="113">
        <v>73.750316594137828</v>
      </c>
      <c r="F56" s="115">
        <v>64061</v>
      </c>
      <c r="G56" s="114">
        <v>64374</v>
      </c>
      <c r="H56" s="114">
        <v>65141</v>
      </c>
      <c r="I56" s="114">
        <v>64702</v>
      </c>
      <c r="J56" s="140">
        <v>63940</v>
      </c>
      <c r="K56" s="114">
        <v>121</v>
      </c>
      <c r="L56" s="116">
        <v>0.18923991241789179</v>
      </c>
    </row>
    <row r="57" spans="1:12" s="110" customFormat="1" ht="15" customHeight="1" x14ac:dyDescent="0.2">
      <c r="A57" s="120"/>
      <c r="B57" s="119"/>
      <c r="C57" s="258" t="s">
        <v>106</v>
      </c>
      <c r="E57" s="113">
        <v>49.043880051825603</v>
      </c>
      <c r="F57" s="115">
        <v>31418</v>
      </c>
      <c r="G57" s="114">
        <v>31602</v>
      </c>
      <c r="H57" s="114">
        <v>32125</v>
      </c>
      <c r="I57" s="114">
        <v>31942</v>
      </c>
      <c r="J57" s="140">
        <v>31478</v>
      </c>
      <c r="K57" s="114">
        <v>-60</v>
      </c>
      <c r="L57" s="116">
        <v>-0.19060931444183238</v>
      </c>
    </row>
    <row r="58" spans="1:12" s="110" customFormat="1" ht="15" customHeight="1" x14ac:dyDescent="0.2">
      <c r="A58" s="120"/>
      <c r="B58" s="119"/>
      <c r="C58" s="258" t="s">
        <v>107</v>
      </c>
      <c r="E58" s="113">
        <v>50.956119948174397</v>
      </c>
      <c r="F58" s="115">
        <v>32643</v>
      </c>
      <c r="G58" s="114">
        <v>32772</v>
      </c>
      <c r="H58" s="114">
        <v>33016</v>
      </c>
      <c r="I58" s="114">
        <v>32760</v>
      </c>
      <c r="J58" s="140">
        <v>32462</v>
      </c>
      <c r="K58" s="114">
        <v>181</v>
      </c>
      <c r="L58" s="116">
        <v>0.55757501078183724</v>
      </c>
    </row>
    <row r="59" spans="1:12" s="110" customFormat="1" ht="15" customHeight="1" x14ac:dyDescent="0.2">
      <c r="A59" s="120"/>
      <c r="B59" s="119"/>
      <c r="C59" s="258" t="s">
        <v>105</v>
      </c>
      <c r="D59" s="110" t="s">
        <v>197</v>
      </c>
      <c r="E59" s="113">
        <v>91.085059552613913</v>
      </c>
      <c r="F59" s="115">
        <v>58350</v>
      </c>
      <c r="G59" s="114">
        <v>58656</v>
      </c>
      <c r="H59" s="114">
        <v>59378</v>
      </c>
      <c r="I59" s="114">
        <v>59059</v>
      </c>
      <c r="J59" s="140">
        <v>58347</v>
      </c>
      <c r="K59" s="114">
        <v>3</v>
      </c>
      <c r="L59" s="116">
        <v>5.1416525271222174E-3</v>
      </c>
    </row>
    <row r="60" spans="1:12" s="110" customFormat="1" ht="15" customHeight="1" x14ac:dyDescent="0.2">
      <c r="A60" s="120"/>
      <c r="B60" s="119"/>
      <c r="C60" s="258"/>
      <c r="D60" s="267" t="s">
        <v>198</v>
      </c>
      <c r="E60" s="113">
        <v>49.156812339331623</v>
      </c>
      <c r="F60" s="115">
        <v>28683</v>
      </c>
      <c r="G60" s="114">
        <v>28865</v>
      </c>
      <c r="H60" s="114">
        <v>29370</v>
      </c>
      <c r="I60" s="114">
        <v>29225</v>
      </c>
      <c r="J60" s="140">
        <v>28783</v>
      </c>
      <c r="K60" s="114">
        <v>-100</v>
      </c>
      <c r="L60" s="116">
        <v>-0.34742730083729978</v>
      </c>
    </row>
    <row r="61" spans="1:12" s="110" customFormat="1" ht="15" customHeight="1" x14ac:dyDescent="0.2">
      <c r="A61" s="120"/>
      <c r="B61" s="119"/>
      <c r="C61" s="258"/>
      <c r="D61" s="267" t="s">
        <v>199</v>
      </c>
      <c r="E61" s="113">
        <v>50.843187660668377</v>
      </c>
      <c r="F61" s="115">
        <v>29667</v>
      </c>
      <c r="G61" s="114">
        <v>29791</v>
      </c>
      <c r="H61" s="114">
        <v>30008</v>
      </c>
      <c r="I61" s="114">
        <v>29834</v>
      </c>
      <c r="J61" s="140">
        <v>29564</v>
      </c>
      <c r="K61" s="114">
        <v>103</v>
      </c>
      <c r="L61" s="116">
        <v>0.34839669868759304</v>
      </c>
    </row>
    <row r="62" spans="1:12" s="110" customFormat="1" ht="15" customHeight="1" x14ac:dyDescent="0.2">
      <c r="A62" s="120"/>
      <c r="B62" s="119"/>
      <c r="C62" s="258"/>
      <c r="D62" s="258" t="s">
        <v>200</v>
      </c>
      <c r="E62" s="113">
        <v>8.9149404473860852</v>
      </c>
      <c r="F62" s="115">
        <v>5711</v>
      </c>
      <c r="G62" s="114">
        <v>5718</v>
      </c>
      <c r="H62" s="114">
        <v>5763</v>
      </c>
      <c r="I62" s="114">
        <v>5643</v>
      </c>
      <c r="J62" s="140">
        <v>5593</v>
      </c>
      <c r="K62" s="114">
        <v>118</v>
      </c>
      <c r="L62" s="116">
        <v>2.1097800822456643</v>
      </c>
    </row>
    <row r="63" spans="1:12" s="110" customFormat="1" ht="15" customHeight="1" x14ac:dyDescent="0.2">
      <c r="A63" s="120"/>
      <c r="B63" s="119"/>
      <c r="C63" s="258"/>
      <c r="D63" s="267" t="s">
        <v>198</v>
      </c>
      <c r="E63" s="113">
        <v>47.890036771143407</v>
      </c>
      <c r="F63" s="115">
        <v>2735</v>
      </c>
      <c r="G63" s="114">
        <v>2737</v>
      </c>
      <c r="H63" s="114">
        <v>2755</v>
      </c>
      <c r="I63" s="114">
        <v>2717</v>
      </c>
      <c r="J63" s="140">
        <v>2695</v>
      </c>
      <c r="K63" s="114">
        <v>40</v>
      </c>
      <c r="L63" s="116">
        <v>1.484230055658627</v>
      </c>
    </row>
    <row r="64" spans="1:12" s="110" customFormat="1" ht="15" customHeight="1" x14ac:dyDescent="0.2">
      <c r="A64" s="120"/>
      <c r="B64" s="119"/>
      <c r="C64" s="258"/>
      <c r="D64" s="267" t="s">
        <v>199</v>
      </c>
      <c r="E64" s="113">
        <v>52.109963228856593</v>
      </c>
      <c r="F64" s="115">
        <v>2976</v>
      </c>
      <c r="G64" s="114">
        <v>2981</v>
      </c>
      <c r="H64" s="114">
        <v>3008</v>
      </c>
      <c r="I64" s="114">
        <v>2926</v>
      </c>
      <c r="J64" s="140">
        <v>2898</v>
      </c>
      <c r="K64" s="114">
        <v>78</v>
      </c>
      <c r="L64" s="116">
        <v>2.691511387163561</v>
      </c>
    </row>
    <row r="65" spans="1:12" s="110" customFormat="1" ht="15" customHeight="1" x14ac:dyDescent="0.2">
      <c r="A65" s="120"/>
      <c r="B65" s="119" t="s">
        <v>201</v>
      </c>
      <c r="C65" s="258"/>
      <c r="E65" s="113">
        <v>12.927402086067556</v>
      </c>
      <c r="F65" s="115">
        <v>11229</v>
      </c>
      <c r="G65" s="114">
        <v>11247</v>
      </c>
      <c r="H65" s="114">
        <v>11175</v>
      </c>
      <c r="I65" s="114">
        <v>11084</v>
      </c>
      <c r="J65" s="140">
        <v>11082</v>
      </c>
      <c r="K65" s="114">
        <v>147</v>
      </c>
      <c r="L65" s="116">
        <v>1.3264753654574986</v>
      </c>
    </row>
    <row r="66" spans="1:12" s="110" customFormat="1" ht="15" customHeight="1" x14ac:dyDescent="0.2">
      <c r="A66" s="120"/>
      <c r="B66" s="119"/>
      <c r="C66" s="258" t="s">
        <v>106</v>
      </c>
      <c r="E66" s="113">
        <v>42.434767120847802</v>
      </c>
      <c r="F66" s="115">
        <v>4765</v>
      </c>
      <c r="G66" s="114">
        <v>4767</v>
      </c>
      <c r="H66" s="114">
        <v>4733</v>
      </c>
      <c r="I66" s="114">
        <v>4714</v>
      </c>
      <c r="J66" s="140">
        <v>4714</v>
      </c>
      <c r="K66" s="114">
        <v>51</v>
      </c>
      <c r="L66" s="116">
        <v>1.0818837505303351</v>
      </c>
    </row>
    <row r="67" spans="1:12" s="110" customFormat="1" ht="15" customHeight="1" x14ac:dyDescent="0.2">
      <c r="A67" s="120"/>
      <c r="B67" s="119"/>
      <c r="C67" s="258" t="s">
        <v>107</v>
      </c>
      <c r="E67" s="113">
        <v>57.565232879152198</v>
      </c>
      <c r="F67" s="115">
        <v>6464</v>
      </c>
      <c r="G67" s="114">
        <v>6480</v>
      </c>
      <c r="H67" s="114">
        <v>6442</v>
      </c>
      <c r="I67" s="114">
        <v>6370</v>
      </c>
      <c r="J67" s="140">
        <v>6368</v>
      </c>
      <c r="K67" s="114">
        <v>96</v>
      </c>
      <c r="L67" s="116">
        <v>1.5075376884422111</v>
      </c>
    </row>
    <row r="68" spans="1:12" s="110" customFormat="1" ht="15" customHeight="1" x14ac:dyDescent="0.2">
      <c r="A68" s="120"/>
      <c r="B68" s="119"/>
      <c r="C68" s="258" t="s">
        <v>105</v>
      </c>
      <c r="D68" s="110" t="s">
        <v>202</v>
      </c>
      <c r="E68" s="113">
        <v>10.472882714400214</v>
      </c>
      <c r="F68" s="115">
        <v>1176</v>
      </c>
      <c r="G68" s="114">
        <v>1169</v>
      </c>
      <c r="H68" s="114">
        <v>1135</v>
      </c>
      <c r="I68" s="114">
        <v>1075</v>
      </c>
      <c r="J68" s="140">
        <v>1053</v>
      </c>
      <c r="K68" s="114">
        <v>123</v>
      </c>
      <c r="L68" s="116">
        <v>11.680911680911681</v>
      </c>
    </row>
    <row r="69" spans="1:12" s="110" customFormat="1" ht="15" customHeight="1" x14ac:dyDescent="0.2">
      <c r="A69" s="120"/>
      <c r="B69" s="119"/>
      <c r="C69" s="258"/>
      <c r="D69" s="267" t="s">
        <v>198</v>
      </c>
      <c r="E69" s="113">
        <v>35.034013605442176</v>
      </c>
      <c r="F69" s="115">
        <v>412</v>
      </c>
      <c r="G69" s="114">
        <v>407</v>
      </c>
      <c r="H69" s="114">
        <v>401</v>
      </c>
      <c r="I69" s="114">
        <v>376</v>
      </c>
      <c r="J69" s="140">
        <v>386</v>
      </c>
      <c r="K69" s="114">
        <v>26</v>
      </c>
      <c r="L69" s="116">
        <v>6.7357512953367875</v>
      </c>
    </row>
    <row r="70" spans="1:12" s="110" customFormat="1" ht="15" customHeight="1" x14ac:dyDescent="0.2">
      <c r="A70" s="120"/>
      <c r="B70" s="119"/>
      <c r="C70" s="258"/>
      <c r="D70" s="267" t="s">
        <v>199</v>
      </c>
      <c r="E70" s="113">
        <v>64.965986394557817</v>
      </c>
      <c r="F70" s="115">
        <v>764</v>
      </c>
      <c r="G70" s="114">
        <v>762</v>
      </c>
      <c r="H70" s="114">
        <v>734</v>
      </c>
      <c r="I70" s="114">
        <v>699</v>
      </c>
      <c r="J70" s="140">
        <v>667</v>
      </c>
      <c r="K70" s="114">
        <v>97</v>
      </c>
      <c r="L70" s="116">
        <v>14.54272863568216</v>
      </c>
    </row>
    <row r="71" spans="1:12" s="110" customFormat="1" ht="15" customHeight="1" x14ac:dyDescent="0.2">
      <c r="A71" s="120"/>
      <c r="B71" s="119"/>
      <c r="C71" s="258"/>
      <c r="D71" s="110" t="s">
        <v>203</v>
      </c>
      <c r="E71" s="113">
        <v>86.143022530946652</v>
      </c>
      <c r="F71" s="115">
        <v>9673</v>
      </c>
      <c r="G71" s="114">
        <v>9702</v>
      </c>
      <c r="H71" s="114">
        <v>9671</v>
      </c>
      <c r="I71" s="114">
        <v>9651</v>
      </c>
      <c r="J71" s="140">
        <v>9692</v>
      </c>
      <c r="K71" s="114">
        <v>-19</v>
      </c>
      <c r="L71" s="116">
        <v>-0.19603796945934793</v>
      </c>
    </row>
    <row r="72" spans="1:12" s="110" customFormat="1" ht="15" customHeight="1" x14ac:dyDescent="0.2">
      <c r="A72" s="120"/>
      <c r="B72" s="119"/>
      <c r="C72" s="258"/>
      <c r="D72" s="267" t="s">
        <v>198</v>
      </c>
      <c r="E72" s="113">
        <v>42.799545125607359</v>
      </c>
      <c r="F72" s="115">
        <v>4140</v>
      </c>
      <c r="G72" s="114">
        <v>4149</v>
      </c>
      <c r="H72" s="114">
        <v>4129</v>
      </c>
      <c r="I72" s="114">
        <v>4138</v>
      </c>
      <c r="J72" s="140">
        <v>4138</v>
      </c>
      <c r="K72" s="114">
        <v>2</v>
      </c>
      <c r="L72" s="116">
        <v>4.8332527791203478E-2</v>
      </c>
    </row>
    <row r="73" spans="1:12" s="110" customFormat="1" ht="15" customHeight="1" x14ac:dyDescent="0.2">
      <c r="A73" s="120"/>
      <c r="B73" s="119"/>
      <c r="C73" s="258"/>
      <c r="D73" s="267" t="s">
        <v>199</v>
      </c>
      <c r="E73" s="113">
        <v>57.200454874392641</v>
      </c>
      <c r="F73" s="115">
        <v>5533</v>
      </c>
      <c r="G73" s="114">
        <v>5553</v>
      </c>
      <c r="H73" s="114">
        <v>5542</v>
      </c>
      <c r="I73" s="114">
        <v>5513</v>
      </c>
      <c r="J73" s="140">
        <v>5554</v>
      </c>
      <c r="K73" s="114">
        <v>-21</v>
      </c>
      <c r="L73" s="116">
        <v>-0.37810586964350018</v>
      </c>
    </row>
    <row r="74" spans="1:12" s="110" customFormat="1" ht="15" customHeight="1" x14ac:dyDescent="0.2">
      <c r="A74" s="120"/>
      <c r="B74" s="119"/>
      <c r="C74" s="258"/>
      <c r="D74" s="110" t="s">
        <v>204</v>
      </c>
      <c r="E74" s="113">
        <v>3.3840947546531304</v>
      </c>
      <c r="F74" s="115">
        <v>380</v>
      </c>
      <c r="G74" s="114">
        <v>376</v>
      </c>
      <c r="H74" s="114">
        <v>369</v>
      </c>
      <c r="I74" s="114">
        <v>358</v>
      </c>
      <c r="J74" s="140">
        <v>337</v>
      </c>
      <c r="K74" s="114">
        <v>43</v>
      </c>
      <c r="L74" s="116">
        <v>12.759643916913946</v>
      </c>
    </row>
    <row r="75" spans="1:12" s="110" customFormat="1" ht="15" customHeight="1" x14ac:dyDescent="0.2">
      <c r="A75" s="120"/>
      <c r="B75" s="119"/>
      <c r="C75" s="258"/>
      <c r="D75" s="267" t="s">
        <v>198</v>
      </c>
      <c r="E75" s="113">
        <v>56.05263157894737</v>
      </c>
      <c r="F75" s="115">
        <v>213</v>
      </c>
      <c r="G75" s="114">
        <v>211</v>
      </c>
      <c r="H75" s="114">
        <v>203</v>
      </c>
      <c r="I75" s="114">
        <v>200</v>
      </c>
      <c r="J75" s="140">
        <v>190</v>
      </c>
      <c r="K75" s="114">
        <v>23</v>
      </c>
      <c r="L75" s="116">
        <v>12.105263157894736</v>
      </c>
    </row>
    <row r="76" spans="1:12" s="110" customFormat="1" ht="15" customHeight="1" x14ac:dyDescent="0.2">
      <c r="A76" s="120"/>
      <c r="B76" s="119"/>
      <c r="C76" s="258"/>
      <c r="D76" s="267" t="s">
        <v>199</v>
      </c>
      <c r="E76" s="113">
        <v>43.94736842105263</v>
      </c>
      <c r="F76" s="115">
        <v>167</v>
      </c>
      <c r="G76" s="114">
        <v>165</v>
      </c>
      <c r="H76" s="114">
        <v>166</v>
      </c>
      <c r="I76" s="114">
        <v>158</v>
      </c>
      <c r="J76" s="140">
        <v>147</v>
      </c>
      <c r="K76" s="114">
        <v>20</v>
      </c>
      <c r="L76" s="116">
        <v>13.605442176870747</v>
      </c>
    </row>
    <row r="77" spans="1:12" s="110" customFormat="1" ht="15" customHeight="1" x14ac:dyDescent="0.2">
      <c r="A77" s="534"/>
      <c r="B77" s="119" t="s">
        <v>205</v>
      </c>
      <c r="C77" s="268"/>
      <c r="D77" s="182"/>
      <c r="E77" s="113">
        <v>6.869517165158527</v>
      </c>
      <c r="F77" s="115">
        <v>5967</v>
      </c>
      <c r="G77" s="114">
        <v>5940</v>
      </c>
      <c r="H77" s="114">
        <v>6054</v>
      </c>
      <c r="I77" s="114">
        <v>6031</v>
      </c>
      <c r="J77" s="140">
        <v>6138</v>
      </c>
      <c r="K77" s="114">
        <v>-171</v>
      </c>
      <c r="L77" s="116">
        <v>-2.7859237536656893</v>
      </c>
    </row>
    <row r="78" spans="1:12" s="110" customFormat="1" ht="15" customHeight="1" x14ac:dyDescent="0.2">
      <c r="A78" s="120"/>
      <c r="B78" s="119"/>
      <c r="C78" s="268" t="s">
        <v>106</v>
      </c>
      <c r="D78" s="182"/>
      <c r="E78" s="113">
        <v>55.237137590078767</v>
      </c>
      <c r="F78" s="115">
        <v>3296</v>
      </c>
      <c r="G78" s="114">
        <v>3284</v>
      </c>
      <c r="H78" s="114">
        <v>3380</v>
      </c>
      <c r="I78" s="114">
        <v>3344</v>
      </c>
      <c r="J78" s="140">
        <v>3387</v>
      </c>
      <c r="K78" s="114">
        <v>-91</v>
      </c>
      <c r="L78" s="116">
        <v>-2.6867434307646887</v>
      </c>
    </row>
    <row r="79" spans="1:12" s="110" customFormat="1" ht="15" customHeight="1" x14ac:dyDescent="0.2">
      <c r="A79" s="123"/>
      <c r="B79" s="124"/>
      <c r="C79" s="260" t="s">
        <v>107</v>
      </c>
      <c r="D79" s="261"/>
      <c r="E79" s="125">
        <v>44.762862409921233</v>
      </c>
      <c r="F79" s="143">
        <v>2671</v>
      </c>
      <c r="G79" s="144">
        <v>2656</v>
      </c>
      <c r="H79" s="144">
        <v>2674</v>
      </c>
      <c r="I79" s="144">
        <v>2687</v>
      </c>
      <c r="J79" s="145">
        <v>2751</v>
      </c>
      <c r="K79" s="144">
        <v>-80</v>
      </c>
      <c r="L79" s="146">
        <v>-2.9080334423845873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86862</v>
      </c>
      <c r="E11" s="114">
        <v>87371</v>
      </c>
      <c r="F11" s="114">
        <v>88284</v>
      </c>
      <c r="G11" s="114">
        <v>86989</v>
      </c>
      <c r="H11" s="140">
        <v>86477</v>
      </c>
      <c r="I11" s="115">
        <v>385</v>
      </c>
      <c r="J11" s="116">
        <v>0.44520508343258902</v>
      </c>
    </row>
    <row r="12" spans="1:15" s="110" customFormat="1" ht="24.95" customHeight="1" x14ac:dyDescent="0.2">
      <c r="A12" s="193" t="s">
        <v>132</v>
      </c>
      <c r="B12" s="194" t="s">
        <v>133</v>
      </c>
      <c r="C12" s="113">
        <v>1.9640349059427598</v>
      </c>
      <c r="D12" s="115">
        <v>1706</v>
      </c>
      <c r="E12" s="114">
        <v>1674</v>
      </c>
      <c r="F12" s="114">
        <v>1831</v>
      </c>
      <c r="G12" s="114">
        <v>1805</v>
      </c>
      <c r="H12" s="140">
        <v>1735</v>
      </c>
      <c r="I12" s="115">
        <v>-29</v>
      </c>
      <c r="J12" s="116">
        <v>-1.6714697406340058</v>
      </c>
    </row>
    <row r="13" spans="1:15" s="110" customFormat="1" ht="24.95" customHeight="1" x14ac:dyDescent="0.2">
      <c r="A13" s="193" t="s">
        <v>134</v>
      </c>
      <c r="B13" s="199" t="s">
        <v>214</v>
      </c>
      <c r="C13" s="113">
        <v>3.3973429117450671</v>
      </c>
      <c r="D13" s="115">
        <v>2951</v>
      </c>
      <c r="E13" s="114">
        <v>2089</v>
      </c>
      <c r="F13" s="114">
        <v>2112</v>
      </c>
      <c r="G13" s="114">
        <v>2098</v>
      </c>
      <c r="H13" s="140">
        <v>2072</v>
      </c>
      <c r="I13" s="115">
        <v>879</v>
      </c>
      <c r="J13" s="116">
        <v>42.422779922779924</v>
      </c>
    </row>
    <row r="14" spans="1:15" s="287" customFormat="1" ht="24" customHeight="1" x14ac:dyDescent="0.2">
      <c r="A14" s="193" t="s">
        <v>215</v>
      </c>
      <c r="B14" s="199" t="s">
        <v>137</v>
      </c>
      <c r="C14" s="113">
        <v>21.470838801777532</v>
      </c>
      <c r="D14" s="115">
        <v>18650</v>
      </c>
      <c r="E14" s="114">
        <v>19735</v>
      </c>
      <c r="F14" s="114">
        <v>19837</v>
      </c>
      <c r="G14" s="114">
        <v>19736</v>
      </c>
      <c r="H14" s="140">
        <v>19738</v>
      </c>
      <c r="I14" s="115">
        <v>-1088</v>
      </c>
      <c r="J14" s="116">
        <v>-5.5122099503495798</v>
      </c>
      <c r="K14" s="110"/>
      <c r="L14" s="110"/>
      <c r="M14" s="110"/>
      <c r="N14" s="110"/>
      <c r="O14" s="110"/>
    </row>
    <row r="15" spans="1:15" s="110" customFormat="1" ht="24.75" customHeight="1" x14ac:dyDescent="0.2">
      <c r="A15" s="193" t="s">
        <v>216</v>
      </c>
      <c r="B15" s="199" t="s">
        <v>217</v>
      </c>
      <c r="C15" s="113">
        <v>6.8223158573369256</v>
      </c>
      <c r="D15" s="115">
        <v>5926</v>
      </c>
      <c r="E15" s="114">
        <v>5961</v>
      </c>
      <c r="F15" s="114">
        <v>5901</v>
      </c>
      <c r="G15" s="114">
        <v>5832</v>
      </c>
      <c r="H15" s="140">
        <v>5813</v>
      </c>
      <c r="I15" s="115">
        <v>113</v>
      </c>
      <c r="J15" s="116">
        <v>1.94391880268364</v>
      </c>
    </row>
    <row r="16" spans="1:15" s="287" customFormat="1" ht="24.95" customHeight="1" x14ac:dyDescent="0.2">
      <c r="A16" s="193" t="s">
        <v>218</v>
      </c>
      <c r="B16" s="199" t="s">
        <v>141</v>
      </c>
      <c r="C16" s="113">
        <v>10.687066841656881</v>
      </c>
      <c r="D16" s="115">
        <v>9283</v>
      </c>
      <c r="E16" s="114">
        <v>10304</v>
      </c>
      <c r="F16" s="114">
        <v>10405</v>
      </c>
      <c r="G16" s="114">
        <v>10398</v>
      </c>
      <c r="H16" s="140">
        <v>10440</v>
      </c>
      <c r="I16" s="115">
        <v>-1157</v>
      </c>
      <c r="J16" s="116">
        <v>-11.082375478927203</v>
      </c>
      <c r="K16" s="110"/>
      <c r="L16" s="110"/>
      <c r="M16" s="110"/>
      <c r="N16" s="110"/>
      <c r="O16" s="110"/>
    </row>
    <row r="17" spans="1:15" s="110" customFormat="1" ht="24.95" customHeight="1" x14ac:dyDescent="0.2">
      <c r="A17" s="193" t="s">
        <v>219</v>
      </c>
      <c r="B17" s="199" t="s">
        <v>220</v>
      </c>
      <c r="C17" s="113">
        <v>3.9614561027837261</v>
      </c>
      <c r="D17" s="115">
        <v>3441</v>
      </c>
      <c r="E17" s="114">
        <v>3470</v>
      </c>
      <c r="F17" s="114">
        <v>3531</v>
      </c>
      <c r="G17" s="114">
        <v>3506</v>
      </c>
      <c r="H17" s="140">
        <v>3485</v>
      </c>
      <c r="I17" s="115">
        <v>-44</v>
      </c>
      <c r="J17" s="116">
        <v>-1.2625538020086082</v>
      </c>
    </row>
    <row r="18" spans="1:15" s="287" customFormat="1" ht="24.95" customHeight="1" x14ac:dyDescent="0.2">
      <c r="A18" s="201" t="s">
        <v>144</v>
      </c>
      <c r="B18" s="202" t="s">
        <v>145</v>
      </c>
      <c r="C18" s="113">
        <v>7.2920264327323805</v>
      </c>
      <c r="D18" s="115">
        <v>6334</v>
      </c>
      <c r="E18" s="114">
        <v>6393</v>
      </c>
      <c r="F18" s="114">
        <v>6589</v>
      </c>
      <c r="G18" s="114">
        <v>6441</v>
      </c>
      <c r="H18" s="140">
        <v>6314</v>
      </c>
      <c r="I18" s="115">
        <v>20</v>
      </c>
      <c r="J18" s="116">
        <v>0.31675641431738993</v>
      </c>
      <c r="K18" s="110"/>
      <c r="L18" s="110"/>
      <c r="M18" s="110"/>
      <c r="N18" s="110"/>
      <c r="O18" s="110"/>
    </row>
    <row r="19" spans="1:15" s="110" customFormat="1" ht="24.95" customHeight="1" x14ac:dyDescent="0.2">
      <c r="A19" s="193" t="s">
        <v>146</v>
      </c>
      <c r="B19" s="199" t="s">
        <v>147</v>
      </c>
      <c r="C19" s="113">
        <v>11.669084294628261</v>
      </c>
      <c r="D19" s="115">
        <v>10136</v>
      </c>
      <c r="E19" s="114">
        <v>10167</v>
      </c>
      <c r="F19" s="114">
        <v>10221</v>
      </c>
      <c r="G19" s="114">
        <v>10012</v>
      </c>
      <c r="H19" s="140">
        <v>9997</v>
      </c>
      <c r="I19" s="115">
        <v>139</v>
      </c>
      <c r="J19" s="116">
        <v>1.3904171251375412</v>
      </c>
    </row>
    <row r="20" spans="1:15" s="287" customFormat="1" ht="24.95" customHeight="1" x14ac:dyDescent="0.2">
      <c r="A20" s="193" t="s">
        <v>148</v>
      </c>
      <c r="B20" s="199" t="s">
        <v>149</v>
      </c>
      <c r="C20" s="113">
        <v>3.7277520664962815</v>
      </c>
      <c r="D20" s="115">
        <v>3238</v>
      </c>
      <c r="E20" s="114">
        <v>3277</v>
      </c>
      <c r="F20" s="114">
        <v>3411</v>
      </c>
      <c r="G20" s="114">
        <v>3399</v>
      </c>
      <c r="H20" s="140">
        <v>3428</v>
      </c>
      <c r="I20" s="115">
        <v>-190</v>
      </c>
      <c r="J20" s="116">
        <v>-5.5425904317386232</v>
      </c>
      <c r="K20" s="110"/>
      <c r="L20" s="110"/>
      <c r="M20" s="110"/>
      <c r="N20" s="110"/>
      <c r="O20" s="110"/>
    </row>
    <row r="21" spans="1:15" s="110" customFormat="1" ht="24.95" customHeight="1" x14ac:dyDescent="0.2">
      <c r="A21" s="201" t="s">
        <v>150</v>
      </c>
      <c r="B21" s="202" t="s">
        <v>151</v>
      </c>
      <c r="C21" s="113">
        <v>3.2994865418710138</v>
      </c>
      <c r="D21" s="115">
        <v>2866</v>
      </c>
      <c r="E21" s="114">
        <v>2949</v>
      </c>
      <c r="F21" s="114">
        <v>3071</v>
      </c>
      <c r="G21" s="114">
        <v>3026</v>
      </c>
      <c r="H21" s="140">
        <v>2843</v>
      </c>
      <c r="I21" s="115">
        <v>23</v>
      </c>
      <c r="J21" s="116">
        <v>0.80900457263454095</v>
      </c>
    </row>
    <row r="22" spans="1:15" s="110" customFormat="1" ht="24.95" customHeight="1" x14ac:dyDescent="0.2">
      <c r="A22" s="201" t="s">
        <v>152</v>
      </c>
      <c r="B22" s="199" t="s">
        <v>153</v>
      </c>
      <c r="C22" s="113">
        <v>0.84041352950657366</v>
      </c>
      <c r="D22" s="115">
        <v>730</v>
      </c>
      <c r="E22" s="114">
        <v>724</v>
      </c>
      <c r="F22" s="114">
        <v>714</v>
      </c>
      <c r="G22" s="114">
        <v>712</v>
      </c>
      <c r="H22" s="140">
        <v>708</v>
      </c>
      <c r="I22" s="115">
        <v>22</v>
      </c>
      <c r="J22" s="116">
        <v>3.1073446327683616</v>
      </c>
    </row>
    <row r="23" spans="1:15" s="110" customFormat="1" ht="24.95" customHeight="1" x14ac:dyDescent="0.2">
      <c r="A23" s="193" t="s">
        <v>154</v>
      </c>
      <c r="B23" s="199" t="s">
        <v>155</v>
      </c>
      <c r="C23" s="113">
        <v>1.2491077801570307</v>
      </c>
      <c r="D23" s="115">
        <v>1085</v>
      </c>
      <c r="E23" s="114">
        <v>1104</v>
      </c>
      <c r="F23" s="114">
        <v>1112</v>
      </c>
      <c r="G23" s="114">
        <v>1092</v>
      </c>
      <c r="H23" s="140">
        <v>1110</v>
      </c>
      <c r="I23" s="115">
        <v>-25</v>
      </c>
      <c r="J23" s="116">
        <v>-2.2522522522522523</v>
      </c>
    </row>
    <row r="24" spans="1:15" s="110" customFormat="1" ht="24.95" customHeight="1" x14ac:dyDescent="0.2">
      <c r="A24" s="193" t="s">
        <v>156</v>
      </c>
      <c r="B24" s="199" t="s">
        <v>221</v>
      </c>
      <c r="C24" s="113">
        <v>4.578526858695402</v>
      </c>
      <c r="D24" s="115">
        <v>3977</v>
      </c>
      <c r="E24" s="114">
        <v>3986</v>
      </c>
      <c r="F24" s="114">
        <v>4006</v>
      </c>
      <c r="G24" s="114">
        <v>3894</v>
      </c>
      <c r="H24" s="140">
        <v>3903</v>
      </c>
      <c r="I24" s="115">
        <v>74</v>
      </c>
      <c r="J24" s="116">
        <v>1.8959774532410967</v>
      </c>
    </row>
    <row r="25" spans="1:15" s="110" customFormat="1" ht="24.95" customHeight="1" x14ac:dyDescent="0.2">
      <c r="A25" s="193" t="s">
        <v>222</v>
      </c>
      <c r="B25" s="204" t="s">
        <v>159</v>
      </c>
      <c r="C25" s="113">
        <v>3.4710230020031774</v>
      </c>
      <c r="D25" s="115">
        <v>3015</v>
      </c>
      <c r="E25" s="114">
        <v>3045</v>
      </c>
      <c r="F25" s="114">
        <v>3107</v>
      </c>
      <c r="G25" s="114">
        <v>3053</v>
      </c>
      <c r="H25" s="140">
        <v>3085</v>
      </c>
      <c r="I25" s="115">
        <v>-70</v>
      </c>
      <c r="J25" s="116">
        <v>-2.2690437601296596</v>
      </c>
    </row>
    <row r="26" spans="1:15" s="110" customFormat="1" ht="24.95" customHeight="1" x14ac:dyDescent="0.2">
      <c r="A26" s="201">
        <v>782.78300000000002</v>
      </c>
      <c r="B26" s="203" t="s">
        <v>160</v>
      </c>
      <c r="C26" s="113">
        <v>1.128226382077318</v>
      </c>
      <c r="D26" s="115">
        <v>980</v>
      </c>
      <c r="E26" s="114">
        <v>909</v>
      </c>
      <c r="F26" s="114">
        <v>1008</v>
      </c>
      <c r="G26" s="114">
        <v>1034</v>
      </c>
      <c r="H26" s="140">
        <v>973</v>
      </c>
      <c r="I26" s="115">
        <v>7</v>
      </c>
      <c r="J26" s="116">
        <v>0.71942446043165464</v>
      </c>
    </row>
    <row r="27" spans="1:15" s="110" customFormat="1" ht="24.95" customHeight="1" x14ac:dyDescent="0.2">
      <c r="A27" s="193" t="s">
        <v>161</v>
      </c>
      <c r="B27" s="199" t="s">
        <v>223</v>
      </c>
      <c r="C27" s="113">
        <v>6.5425617646381617</v>
      </c>
      <c r="D27" s="115">
        <v>5683</v>
      </c>
      <c r="E27" s="114">
        <v>5653</v>
      </c>
      <c r="F27" s="114">
        <v>5645</v>
      </c>
      <c r="G27" s="114">
        <v>5471</v>
      </c>
      <c r="H27" s="140">
        <v>5407</v>
      </c>
      <c r="I27" s="115">
        <v>276</v>
      </c>
      <c r="J27" s="116">
        <v>5.1044941742186056</v>
      </c>
    </row>
    <row r="28" spans="1:15" s="110" customFormat="1" ht="24.95" customHeight="1" x14ac:dyDescent="0.2">
      <c r="A28" s="193" t="s">
        <v>163</v>
      </c>
      <c r="B28" s="199" t="s">
        <v>164</v>
      </c>
      <c r="C28" s="113">
        <v>4.5244180424121021</v>
      </c>
      <c r="D28" s="115">
        <v>3930</v>
      </c>
      <c r="E28" s="114">
        <v>3982</v>
      </c>
      <c r="F28" s="114">
        <v>3951</v>
      </c>
      <c r="G28" s="114">
        <v>3931</v>
      </c>
      <c r="H28" s="140">
        <v>3965</v>
      </c>
      <c r="I28" s="115">
        <v>-35</v>
      </c>
      <c r="J28" s="116">
        <v>-0.8827238335435057</v>
      </c>
    </row>
    <row r="29" spans="1:15" s="110" customFormat="1" ht="24.95" customHeight="1" x14ac:dyDescent="0.2">
      <c r="A29" s="193">
        <v>86</v>
      </c>
      <c r="B29" s="199" t="s">
        <v>165</v>
      </c>
      <c r="C29" s="113">
        <v>8.3028251709608352</v>
      </c>
      <c r="D29" s="115">
        <v>7212</v>
      </c>
      <c r="E29" s="114">
        <v>7229</v>
      </c>
      <c r="F29" s="114">
        <v>7185</v>
      </c>
      <c r="G29" s="114">
        <v>7098</v>
      </c>
      <c r="H29" s="140">
        <v>7073</v>
      </c>
      <c r="I29" s="115">
        <v>139</v>
      </c>
      <c r="J29" s="116">
        <v>1.9652198501343137</v>
      </c>
    </row>
    <row r="30" spans="1:15" s="110" customFormat="1" ht="24.95" customHeight="1" x14ac:dyDescent="0.2">
      <c r="A30" s="193">
        <v>87.88</v>
      </c>
      <c r="B30" s="204" t="s">
        <v>166</v>
      </c>
      <c r="C30" s="113">
        <v>12.123828601690038</v>
      </c>
      <c r="D30" s="115">
        <v>10531</v>
      </c>
      <c r="E30" s="114">
        <v>10555</v>
      </c>
      <c r="F30" s="114">
        <v>10535</v>
      </c>
      <c r="G30" s="114">
        <v>10304</v>
      </c>
      <c r="H30" s="140">
        <v>10263</v>
      </c>
      <c r="I30" s="115">
        <v>268</v>
      </c>
      <c r="J30" s="116">
        <v>2.6113222254701354</v>
      </c>
    </row>
    <row r="31" spans="1:15" s="110" customFormat="1" ht="24.95" customHeight="1" x14ac:dyDescent="0.2">
      <c r="A31" s="193" t="s">
        <v>167</v>
      </c>
      <c r="B31" s="199" t="s">
        <v>168</v>
      </c>
      <c r="C31" s="113">
        <v>4.4185029126660682</v>
      </c>
      <c r="D31" s="115">
        <v>3838</v>
      </c>
      <c r="E31" s="114">
        <v>3900</v>
      </c>
      <c r="F31" s="114">
        <v>3949</v>
      </c>
      <c r="G31" s="114">
        <v>3883</v>
      </c>
      <c r="H31" s="140">
        <v>3863</v>
      </c>
      <c r="I31" s="115">
        <v>-25</v>
      </c>
      <c r="J31" s="116">
        <v>-0.64716541548019679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1.9640349059427598</v>
      </c>
      <c r="D34" s="115">
        <v>1706</v>
      </c>
      <c r="E34" s="114">
        <v>1674</v>
      </c>
      <c r="F34" s="114">
        <v>1831</v>
      </c>
      <c r="G34" s="114">
        <v>1805</v>
      </c>
      <c r="H34" s="140">
        <v>1735</v>
      </c>
      <c r="I34" s="115">
        <v>-29</v>
      </c>
      <c r="J34" s="116">
        <v>-1.6714697406340058</v>
      </c>
    </row>
    <row r="35" spans="1:10" s="110" customFormat="1" ht="24.95" customHeight="1" x14ac:dyDescent="0.2">
      <c r="A35" s="292" t="s">
        <v>171</v>
      </c>
      <c r="B35" s="293" t="s">
        <v>172</v>
      </c>
      <c r="C35" s="113">
        <v>32.16020814625498</v>
      </c>
      <c r="D35" s="115">
        <v>27935</v>
      </c>
      <c r="E35" s="114">
        <v>28217</v>
      </c>
      <c r="F35" s="114">
        <v>28538</v>
      </c>
      <c r="G35" s="114">
        <v>28275</v>
      </c>
      <c r="H35" s="140">
        <v>28124</v>
      </c>
      <c r="I35" s="115">
        <v>-189</v>
      </c>
      <c r="J35" s="116">
        <v>-0.67202389418290431</v>
      </c>
    </row>
    <row r="36" spans="1:10" s="110" customFormat="1" ht="24.95" customHeight="1" x14ac:dyDescent="0.2">
      <c r="A36" s="294" t="s">
        <v>173</v>
      </c>
      <c r="B36" s="295" t="s">
        <v>174</v>
      </c>
      <c r="C36" s="125">
        <v>65.875756947802259</v>
      </c>
      <c r="D36" s="143">
        <v>57221</v>
      </c>
      <c r="E36" s="144">
        <v>57480</v>
      </c>
      <c r="F36" s="144">
        <v>57915</v>
      </c>
      <c r="G36" s="144">
        <v>56909</v>
      </c>
      <c r="H36" s="145">
        <v>56618</v>
      </c>
      <c r="I36" s="143">
        <v>603</v>
      </c>
      <c r="J36" s="146">
        <v>1.065032321876435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2020-09-25T13:07:23Z</dcterms:created>
  <dcterms:modified xsi:type="dcterms:W3CDTF">2020-09-28T08:13:22Z</dcterms:modified>
</cp:coreProperties>
</file>