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I75" i="24"/>
  <c r="H75" i="24"/>
  <c r="K75" i="24" s="1"/>
  <c r="G75" i="24"/>
  <c r="F75" i="24"/>
  <c r="E75" i="24"/>
  <c r="L74" i="24"/>
  <c r="I74" i="24"/>
  <c r="H74" i="24"/>
  <c r="K74" i="24" s="1"/>
  <c r="G74" i="24"/>
  <c r="F74" i="24"/>
  <c r="E74" i="24"/>
  <c r="L73" i="24"/>
  <c r="H73" i="24"/>
  <c r="G73" i="24"/>
  <c r="F73" i="24"/>
  <c r="E73" i="24"/>
  <c r="L72" i="24"/>
  <c r="H72" i="24"/>
  <c r="G72" i="24"/>
  <c r="F72" i="24"/>
  <c r="E72" i="24"/>
  <c r="L71" i="24"/>
  <c r="H71" i="24"/>
  <c r="G71" i="24"/>
  <c r="F71" i="24"/>
  <c r="E71" i="24"/>
  <c r="L70" i="24"/>
  <c r="I70" i="24"/>
  <c r="H70" i="24"/>
  <c r="G70" i="24"/>
  <c r="F70" i="24"/>
  <c r="E70" i="24"/>
  <c r="L69" i="24"/>
  <c r="H69" i="24"/>
  <c r="G69" i="24"/>
  <c r="F69" i="24"/>
  <c r="E69" i="24"/>
  <c r="L68" i="24"/>
  <c r="H68" i="24"/>
  <c r="G68" i="24"/>
  <c r="F68" i="24"/>
  <c r="E68" i="24"/>
  <c r="L67" i="24"/>
  <c r="H67" i="24"/>
  <c r="G67" i="24"/>
  <c r="F67" i="24"/>
  <c r="E67" i="24"/>
  <c r="L66" i="24"/>
  <c r="I66" i="24"/>
  <c r="H66" i="24"/>
  <c r="G66" i="24"/>
  <c r="F66" i="24"/>
  <c r="E66" i="24"/>
  <c r="L65" i="24"/>
  <c r="H65" i="24"/>
  <c r="G65" i="24"/>
  <c r="F65" i="24"/>
  <c r="E65" i="24"/>
  <c r="L64" i="24"/>
  <c r="H64" i="24"/>
  <c r="G64" i="24"/>
  <c r="F64" i="24"/>
  <c r="E64" i="24"/>
  <c r="L63" i="24"/>
  <c r="H63" i="24"/>
  <c r="G63" i="24"/>
  <c r="F63" i="24"/>
  <c r="E63" i="24"/>
  <c r="L62" i="24"/>
  <c r="H62" i="24"/>
  <c r="G62" i="24"/>
  <c r="F62" i="24"/>
  <c r="E62" i="24"/>
  <c r="L61" i="24"/>
  <c r="H61" i="24"/>
  <c r="G61" i="24"/>
  <c r="F61" i="24"/>
  <c r="E61" i="24"/>
  <c r="L60" i="24"/>
  <c r="H60" i="24" s="1"/>
  <c r="G60" i="24"/>
  <c r="F60" i="24"/>
  <c r="E60" i="24"/>
  <c r="L59" i="24"/>
  <c r="H59" i="24"/>
  <c r="G59" i="24"/>
  <c r="F59" i="24"/>
  <c r="E59" i="24"/>
  <c r="L58" i="24"/>
  <c r="H58" i="24" s="1"/>
  <c r="G58" i="24"/>
  <c r="F58" i="24"/>
  <c r="E58" i="24"/>
  <c r="L57" i="24"/>
  <c r="H57" i="24"/>
  <c r="G57" i="24"/>
  <c r="F57" i="24"/>
  <c r="E57" i="24"/>
  <c r="L56" i="24"/>
  <c r="H56" i="24" s="1"/>
  <c r="G56" i="24"/>
  <c r="F56" i="24"/>
  <c r="E56" i="24"/>
  <c r="L55" i="24"/>
  <c r="H55" i="24"/>
  <c r="G55" i="24"/>
  <c r="F55" i="24"/>
  <c r="E55" i="24"/>
  <c r="L54" i="24"/>
  <c r="H54" i="24" s="1"/>
  <c r="G54" i="24"/>
  <c r="F54" i="24"/>
  <c r="E54" i="24"/>
  <c r="L53" i="24"/>
  <c r="H53" i="24"/>
  <c r="G53" i="24"/>
  <c r="F53" i="24"/>
  <c r="E53" i="24"/>
  <c r="L52" i="24"/>
  <c r="H52" i="24" s="1"/>
  <c r="G52" i="24"/>
  <c r="F52" i="24"/>
  <c r="E52" i="24"/>
  <c r="L51" i="24"/>
  <c r="H51" i="24"/>
  <c r="G51" i="24"/>
  <c r="F51" i="24"/>
  <c r="E51" i="24"/>
  <c r="M44" i="24"/>
  <c r="L44" i="24"/>
  <c r="I44" i="24"/>
  <c r="F44" i="24"/>
  <c r="E44" i="24"/>
  <c r="C44" i="24"/>
  <c r="G44" i="24" s="1"/>
  <c r="B44" i="24"/>
  <c r="D44" i="24" s="1"/>
  <c r="M43" i="24"/>
  <c r="I43" i="24"/>
  <c r="G43" i="24"/>
  <c r="E43" i="24"/>
  <c r="C43" i="24"/>
  <c r="L43" i="24" s="1"/>
  <c r="B43" i="24"/>
  <c r="J43" i="24" s="1"/>
  <c r="M42" i="24"/>
  <c r="I42" i="24"/>
  <c r="F42" i="24"/>
  <c r="E42" i="24"/>
  <c r="C42" i="24"/>
  <c r="L42" i="24" s="1"/>
  <c r="B42" i="24"/>
  <c r="D42" i="24" s="1"/>
  <c r="M41" i="24"/>
  <c r="J41" i="24"/>
  <c r="I41" i="24"/>
  <c r="G41" i="24"/>
  <c r="E41" i="24"/>
  <c r="C41" i="24"/>
  <c r="L41" i="24" s="1"/>
  <c r="B41" i="24"/>
  <c r="M40" i="24"/>
  <c r="I40" i="24"/>
  <c r="F40" i="24"/>
  <c r="E40" i="24"/>
  <c r="C40" i="24"/>
  <c r="L40" i="24" s="1"/>
  <c r="B40" i="24"/>
  <c r="D40" i="24" s="1"/>
  <c r="M36" i="24"/>
  <c r="L36" i="24"/>
  <c r="K36" i="24"/>
  <c r="J36" i="24"/>
  <c r="I36" i="24"/>
  <c r="H36" i="24"/>
  <c r="G36" i="24"/>
  <c r="F36" i="24"/>
  <c r="E36" i="24"/>
  <c r="D36" i="24"/>
  <c r="L57" i="15"/>
  <c r="K57" i="15"/>
  <c r="C38" i="24"/>
  <c r="C37" i="24"/>
  <c r="C35" i="24"/>
  <c r="G35" i="24" s="1"/>
  <c r="C34" i="24"/>
  <c r="C33" i="24"/>
  <c r="C32" i="24"/>
  <c r="C31" i="24"/>
  <c r="C30" i="24"/>
  <c r="C29" i="24"/>
  <c r="C28" i="24"/>
  <c r="C27" i="24"/>
  <c r="C26" i="24"/>
  <c r="G26" i="24" s="1"/>
  <c r="C25" i="24"/>
  <c r="C24" i="24"/>
  <c r="C23" i="24"/>
  <c r="C22" i="24"/>
  <c r="C21" i="24"/>
  <c r="C20" i="24"/>
  <c r="C19" i="24"/>
  <c r="G19" i="24" s="1"/>
  <c r="C18" i="24"/>
  <c r="C17" i="24"/>
  <c r="C16" i="24"/>
  <c r="C15" i="24"/>
  <c r="G15" i="24" s="1"/>
  <c r="C6" i="24"/>
  <c r="C9" i="24"/>
  <c r="C8" i="24"/>
  <c r="C7" i="24"/>
  <c r="B38" i="24"/>
  <c r="B37" i="24"/>
  <c r="J37" i="24" s="1"/>
  <c r="B35" i="24"/>
  <c r="B34" i="24"/>
  <c r="B33" i="24"/>
  <c r="H33" i="24" s="1"/>
  <c r="B32" i="24"/>
  <c r="B31" i="24"/>
  <c r="B30" i="24"/>
  <c r="B29" i="24"/>
  <c r="B28" i="24"/>
  <c r="B27" i="24"/>
  <c r="B26" i="24"/>
  <c r="B25" i="24"/>
  <c r="B24" i="24"/>
  <c r="B23" i="24"/>
  <c r="B22" i="24"/>
  <c r="B21" i="24"/>
  <c r="B20" i="24"/>
  <c r="B19" i="24"/>
  <c r="B18" i="24"/>
  <c r="B17" i="24"/>
  <c r="B16" i="24"/>
  <c r="B15" i="24"/>
  <c r="B9" i="24"/>
  <c r="B8" i="24"/>
  <c r="B7" i="24"/>
  <c r="F9" i="24" l="1"/>
  <c r="J9" i="24"/>
  <c r="K9" i="24"/>
  <c r="H9" i="24"/>
  <c r="D9" i="24"/>
  <c r="J16" i="24"/>
  <c r="F16" i="24"/>
  <c r="H16" i="24"/>
  <c r="D16" i="24"/>
  <c r="K16" i="24"/>
  <c r="I18" i="24"/>
  <c r="M18" i="24"/>
  <c r="E18" i="24"/>
  <c r="L18" i="24"/>
  <c r="G18" i="24"/>
  <c r="J20" i="24"/>
  <c r="H20" i="24"/>
  <c r="F20" i="24"/>
  <c r="K20" i="24"/>
  <c r="D20" i="24"/>
  <c r="F7" i="24"/>
  <c r="J7" i="24"/>
  <c r="D7" i="24"/>
  <c r="K7" i="24"/>
  <c r="H7" i="24"/>
  <c r="F17" i="24"/>
  <c r="J17" i="24"/>
  <c r="K17" i="24"/>
  <c r="H17" i="24"/>
  <c r="D17" i="24"/>
  <c r="J26" i="24"/>
  <c r="H26" i="24"/>
  <c r="F26" i="24"/>
  <c r="D26" i="24"/>
  <c r="K26" i="24"/>
  <c r="I8" i="24"/>
  <c r="M8" i="24"/>
  <c r="E8" i="24"/>
  <c r="G8" i="24"/>
  <c r="L8" i="24"/>
  <c r="J24" i="24"/>
  <c r="H24" i="24"/>
  <c r="F24" i="24"/>
  <c r="D24" i="24"/>
  <c r="K24" i="24"/>
  <c r="J18" i="24"/>
  <c r="F18" i="24"/>
  <c r="K18" i="24"/>
  <c r="H18" i="24"/>
  <c r="D18" i="24"/>
  <c r="I6" i="24"/>
  <c r="M6" i="24"/>
  <c r="E6" i="24"/>
  <c r="L6" i="24"/>
  <c r="G6" i="24"/>
  <c r="I30" i="24"/>
  <c r="M30" i="24"/>
  <c r="E30" i="24"/>
  <c r="L30" i="24"/>
  <c r="G30" i="24"/>
  <c r="F21" i="24"/>
  <c r="D21" i="24"/>
  <c r="J21" i="24"/>
  <c r="K21" i="24"/>
  <c r="H21" i="24"/>
  <c r="J8" i="24"/>
  <c r="F8" i="24"/>
  <c r="H8" i="24"/>
  <c r="D8" i="24"/>
  <c r="K8" i="24"/>
  <c r="F25" i="24"/>
  <c r="D25" i="24"/>
  <c r="J25" i="24"/>
  <c r="K25" i="24"/>
  <c r="H25" i="24"/>
  <c r="B39" i="24"/>
  <c r="B45" i="24"/>
  <c r="M21" i="24"/>
  <c r="E21" i="24"/>
  <c r="L21" i="24"/>
  <c r="I21" i="24"/>
  <c r="G21" i="24"/>
  <c r="J22" i="24"/>
  <c r="H22" i="24"/>
  <c r="F22" i="24"/>
  <c r="K22" i="24"/>
  <c r="D22" i="24"/>
  <c r="J28" i="24"/>
  <c r="H28" i="24"/>
  <c r="F28" i="24"/>
  <c r="K28" i="24"/>
  <c r="J34" i="24"/>
  <c r="H34" i="24"/>
  <c r="F34" i="24"/>
  <c r="K34" i="24"/>
  <c r="D34" i="24"/>
  <c r="D38" i="24"/>
  <c r="K38" i="24"/>
  <c r="J38" i="24"/>
  <c r="H38" i="24"/>
  <c r="F38" i="24"/>
  <c r="M17" i="24"/>
  <c r="E17" i="24"/>
  <c r="I17" i="24"/>
  <c r="L17" i="24"/>
  <c r="G17" i="24"/>
  <c r="I20" i="24"/>
  <c r="M20" i="24"/>
  <c r="E20" i="24"/>
  <c r="L20" i="24"/>
  <c r="G20" i="24"/>
  <c r="M33" i="24"/>
  <c r="E33" i="24"/>
  <c r="L33" i="24"/>
  <c r="I33" i="24"/>
  <c r="G33" i="24"/>
  <c r="G37" i="24"/>
  <c r="L37" i="24"/>
  <c r="I37" i="24"/>
  <c r="E37" i="24"/>
  <c r="M37" i="24"/>
  <c r="C14" i="24"/>
  <c r="I26" i="24"/>
  <c r="M26" i="24"/>
  <c r="E26" i="24"/>
  <c r="L26" i="24"/>
  <c r="K53" i="24"/>
  <c r="J53" i="24"/>
  <c r="I53" i="24"/>
  <c r="K60" i="24"/>
  <c r="J60" i="24"/>
  <c r="I60" i="24"/>
  <c r="K65" i="24"/>
  <c r="J65" i="24"/>
  <c r="I65" i="24"/>
  <c r="F31" i="24"/>
  <c r="D31" i="24"/>
  <c r="J31" i="24"/>
  <c r="H31" i="24"/>
  <c r="I24" i="24"/>
  <c r="M24" i="24"/>
  <c r="E24" i="24"/>
  <c r="G24" i="24"/>
  <c r="L24" i="24"/>
  <c r="D28" i="24"/>
  <c r="K57" i="24"/>
  <c r="J57" i="24"/>
  <c r="I57" i="24"/>
  <c r="K73" i="24"/>
  <c r="J73" i="24"/>
  <c r="I73" i="24"/>
  <c r="F15" i="24"/>
  <c r="J15" i="24"/>
  <c r="D15" i="24"/>
  <c r="K15" i="24"/>
  <c r="H15" i="24"/>
  <c r="M9" i="24"/>
  <c r="E9" i="24"/>
  <c r="I9" i="24"/>
  <c r="L9" i="24"/>
  <c r="G9" i="24"/>
  <c r="M27" i="24"/>
  <c r="E27" i="24"/>
  <c r="L27" i="24"/>
  <c r="I27" i="24"/>
  <c r="G27" i="24"/>
  <c r="L38" i="24"/>
  <c r="G38" i="24"/>
  <c r="M38" i="24"/>
  <c r="I38" i="24"/>
  <c r="E38" i="24"/>
  <c r="F29" i="24"/>
  <c r="D29" i="24"/>
  <c r="J29" i="24"/>
  <c r="K29" i="24"/>
  <c r="H29" i="24"/>
  <c r="J32" i="24"/>
  <c r="H32" i="24"/>
  <c r="F32" i="24"/>
  <c r="K32" i="24"/>
  <c r="D32" i="24"/>
  <c r="F35" i="24"/>
  <c r="D35" i="24"/>
  <c r="J35" i="24"/>
  <c r="K35" i="24"/>
  <c r="H35" i="24"/>
  <c r="M15" i="24"/>
  <c r="E15" i="24"/>
  <c r="I15" i="24"/>
  <c r="L15" i="24"/>
  <c r="M31" i="24"/>
  <c r="E31" i="24"/>
  <c r="L31" i="24"/>
  <c r="I31" i="24"/>
  <c r="G31" i="24"/>
  <c r="I34" i="24"/>
  <c r="M34" i="24"/>
  <c r="E34" i="24"/>
  <c r="L34" i="24"/>
  <c r="G34" i="24"/>
  <c r="K31" i="24"/>
  <c r="K52" i="24"/>
  <c r="J52" i="24"/>
  <c r="I52" i="24"/>
  <c r="K61" i="24"/>
  <c r="J61" i="24"/>
  <c r="I61" i="24"/>
  <c r="F23" i="24"/>
  <c r="D23" i="24"/>
  <c r="J23" i="24"/>
  <c r="K23" i="24"/>
  <c r="H23" i="24"/>
  <c r="I22" i="24"/>
  <c r="M22" i="24"/>
  <c r="E22" i="24"/>
  <c r="G22" i="24"/>
  <c r="M25" i="24"/>
  <c r="E25" i="24"/>
  <c r="L25" i="24"/>
  <c r="I25" i="24"/>
  <c r="G25" i="24"/>
  <c r="I28" i="24"/>
  <c r="M28" i="24"/>
  <c r="E28" i="24"/>
  <c r="L28" i="24"/>
  <c r="G28" i="24"/>
  <c r="C45" i="24"/>
  <c r="C39" i="24"/>
  <c r="K54" i="24"/>
  <c r="J54" i="24"/>
  <c r="I54" i="24"/>
  <c r="K69" i="24"/>
  <c r="J69" i="24"/>
  <c r="I69" i="24"/>
  <c r="B14" i="24"/>
  <c r="B6" i="24"/>
  <c r="M7" i="24"/>
  <c r="E7" i="24"/>
  <c r="I7" i="24"/>
  <c r="L7" i="24"/>
  <c r="M23" i="24"/>
  <c r="E23" i="24"/>
  <c r="L23" i="24"/>
  <c r="I23" i="24"/>
  <c r="G23" i="24"/>
  <c r="H37" i="24"/>
  <c r="F37" i="24"/>
  <c r="D37" i="24"/>
  <c r="K37" i="24"/>
  <c r="I16" i="24"/>
  <c r="M16" i="24"/>
  <c r="E16" i="24"/>
  <c r="G16" i="24"/>
  <c r="L16" i="24"/>
  <c r="I32" i="24"/>
  <c r="M32" i="24"/>
  <c r="E32" i="24"/>
  <c r="L32" i="24"/>
  <c r="G32" i="24"/>
  <c r="K56" i="24"/>
  <c r="J56" i="24"/>
  <c r="I56" i="24"/>
  <c r="F19" i="24"/>
  <c r="J19" i="24"/>
  <c r="D19" i="24"/>
  <c r="K19" i="24"/>
  <c r="H19" i="24"/>
  <c r="F27" i="24"/>
  <c r="D27" i="24"/>
  <c r="J27" i="24"/>
  <c r="K27" i="24"/>
  <c r="H27" i="24"/>
  <c r="J30" i="24"/>
  <c r="H30" i="24"/>
  <c r="F30" i="24"/>
  <c r="K30" i="24"/>
  <c r="D30" i="24"/>
  <c r="F33" i="24"/>
  <c r="D33" i="24"/>
  <c r="J33" i="24"/>
  <c r="K33" i="24"/>
  <c r="M19" i="24"/>
  <c r="E19" i="24"/>
  <c r="L19" i="24"/>
  <c r="I19" i="24"/>
  <c r="M29" i="24"/>
  <c r="E29" i="24"/>
  <c r="L29" i="24"/>
  <c r="I29" i="24"/>
  <c r="G29" i="24"/>
  <c r="M35" i="24"/>
  <c r="E35" i="24"/>
  <c r="L35" i="24"/>
  <c r="I35" i="24"/>
  <c r="G7" i="24"/>
  <c r="L22" i="24"/>
  <c r="K58" i="24"/>
  <c r="J58" i="24"/>
  <c r="I58" i="24"/>
  <c r="H41" i="24"/>
  <c r="F41" i="24"/>
  <c r="D41" i="24"/>
  <c r="K41" i="24"/>
  <c r="K64" i="24"/>
  <c r="J64" i="24"/>
  <c r="K68" i="24"/>
  <c r="J68" i="24"/>
  <c r="K72" i="24"/>
  <c r="J72" i="24"/>
  <c r="I64" i="24"/>
  <c r="I68" i="24"/>
  <c r="I72" i="24"/>
  <c r="K51" i="24"/>
  <c r="J51" i="24"/>
  <c r="K55" i="24"/>
  <c r="J55" i="24"/>
  <c r="K59" i="24"/>
  <c r="J59" i="24"/>
  <c r="K63" i="24"/>
  <c r="J63" i="24"/>
  <c r="K67" i="24"/>
  <c r="J67" i="24"/>
  <c r="K71" i="24"/>
  <c r="J71" i="24"/>
  <c r="K77" i="24"/>
  <c r="I51" i="24"/>
  <c r="I55" i="24"/>
  <c r="I59" i="24"/>
  <c r="I63" i="24"/>
  <c r="I67" i="24"/>
  <c r="I71" i="24"/>
  <c r="I77" i="24"/>
  <c r="H43" i="24"/>
  <c r="F43" i="24"/>
  <c r="D43" i="24"/>
  <c r="K43" i="24"/>
  <c r="K62" i="24"/>
  <c r="J62" i="24"/>
  <c r="K66" i="24"/>
  <c r="J66" i="24"/>
  <c r="K70" i="24"/>
  <c r="J70" i="24"/>
  <c r="I62" i="24"/>
  <c r="G40" i="24"/>
  <c r="G42" i="24"/>
  <c r="J74" i="24"/>
  <c r="J75" i="24"/>
  <c r="J77" i="24" s="1"/>
  <c r="H40" i="24"/>
  <c r="H42" i="24"/>
  <c r="H44" i="24"/>
  <c r="J40" i="24"/>
  <c r="J42" i="24"/>
  <c r="J44" i="24"/>
  <c r="K40" i="24"/>
  <c r="K42" i="24"/>
  <c r="K44" i="24"/>
  <c r="K79" i="24" l="1"/>
  <c r="K78" i="24"/>
  <c r="H45" i="24"/>
  <c r="F45" i="24"/>
  <c r="D45" i="24"/>
  <c r="K45" i="24"/>
  <c r="J45" i="24"/>
  <c r="I78" i="24"/>
  <c r="I79" i="24"/>
  <c r="H39" i="24"/>
  <c r="F39" i="24"/>
  <c r="D39" i="24"/>
  <c r="K39" i="24"/>
  <c r="J39" i="24"/>
  <c r="J79" i="24"/>
  <c r="J78" i="24"/>
  <c r="J14" i="24"/>
  <c r="F14" i="24"/>
  <c r="K14" i="24"/>
  <c r="H14" i="24"/>
  <c r="D14" i="24"/>
  <c r="G45" i="24"/>
  <c r="L45" i="24"/>
  <c r="I45" i="24"/>
  <c r="E45" i="24"/>
  <c r="M45" i="24"/>
  <c r="J6" i="24"/>
  <c r="F6" i="24"/>
  <c r="K6" i="24"/>
  <c r="H6" i="24"/>
  <c r="D6" i="24"/>
  <c r="G39" i="24"/>
  <c r="L39" i="24"/>
  <c r="E39" i="24"/>
  <c r="M39" i="24"/>
  <c r="I39" i="24"/>
  <c r="I14" i="24"/>
  <c r="M14" i="24"/>
  <c r="E14" i="24"/>
  <c r="L14" i="24"/>
  <c r="G14" i="24"/>
  <c r="I83" i="24" l="1"/>
  <c r="I82" i="24"/>
  <c r="I81" i="24"/>
</calcChain>
</file>

<file path=xl/sharedStrings.xml><?xml version="1.0" encoding="utf-8"?>
<sst xmlns="http://schemas.openxmlformats.org/spreadsheetml/2006/main" count="1672" uniqueCount="521">
  <si>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</si>
  <si>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</si>
  <si>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</si>
  <si>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</si>
  <si>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</si>
  <si>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</si>
  <si>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</si>
  <si>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</si>
  <si>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</si>
  <si>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</si>
  <si>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</si>
  <si>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</si>
  <si>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</si>
  <si>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Meißen (14627)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</si>
  <si>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</si>
  <si>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</si>
  <si>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</si>
  <si>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</si>
  <si>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</si>
  <si>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</si>
  <si>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</si>
  <si>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</si>
  <si>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</si>
  <si>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</si>
  <si>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</si>
  <si>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</si>
  <si>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</si>
  <si>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</si>
  <si>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</si>
  <si>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</si>
  <si>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</si>
  <si>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</si>
  <si>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</si>
  <si>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</si>
  <si>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</si>
  <si>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</si>
  <si>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</si>
  <si>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</si>
  <si>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</si>
  <si>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</si>
  <si>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</si>
  <si>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</si>
  <si>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</si>
  <si>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</si>
  <si>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</si>
  <si>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</si>
  <si>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</si>
  <si>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</si>
  <si>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</si>
  <si>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</si>
  <si>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</si>
  <si>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</si>
  <si>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</si>
  <si>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</si>
  <si>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</si>
  <si>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</si>
  <si>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</si>
  <si>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</si>
  <si>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</si>
  <si>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</si>
  <si>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</si>
  <si>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</si>
  <si>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</si>
  <si>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</si>
  <si>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</si>
  <si>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</si>
  <si>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</si>
  <si>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</si>
  <si>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</si>
  <si>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</si>
  <si>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</si>
  <si>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</si>
  <si>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</si>
  <si>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</si>
  <si>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</si>
  <si>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</si>
  <si>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</si>
  <si>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</si>
  <si>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</si>
  <si>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</si>
  <si>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</si>
  <si>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</si>
  <si>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</si>
  <si>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</si>
  <si>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</si>
  <si>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</si>
  <si>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</si>
  <si>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</si>
  <si>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</si>
  <si>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</si>
  <si>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</si>
  <si>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</si>
  <si>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Meißen (14627);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</si>
  <si>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</si>
  <si>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</si>
  <si>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</si>
  <si>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</si>
  <si>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</si>
  <si>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</si>
  <si>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</si>
  <si>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</si>
  <si>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</si>
  <si>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</si>
  <si>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</si>
  <si>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</si>
  <si>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</si>
  <si>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</si>
  <si>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</si>
  <si>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</si>
  <si>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</si>
  <si>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</si>
  <si>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</si>
  <si>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</si>
  <si>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</si>
  <si>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</si>
  <si>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</si>
  <si>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</si>
  <si>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</si>
  <si>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</si>
  <si>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</si>
  <si>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</si>
  <si>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</si>
  <si>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</si>
  <si>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</si>
  <si>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</si>
  <si>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</si>
  <si>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</si>
  <si>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</si>
  <si>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</si>
  <si>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Sachsen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</si>
  <si>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</si>
  <si>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</si>
  <si>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</si>
  <si>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</si>
  <si>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</si>
  <si>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</si>
  <si>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</si>
  <si>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</si>
  <si>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</si>
  <si>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</si>
  <si>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</si>
  <si>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</si>
  <si>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</si>
  <si>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</si>
  <si>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</si>
  <si>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</si>
  <si>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</si>
  <si>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</si>
  <si>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</si>
  <si>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</si>
  <si>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</si>
  <si>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</si>
  <si>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</si>
  <si>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</si>
  <si>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</si>
  <si>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</si>
  <si>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</si>
  <si>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</si>
  <si>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</si>
  <si>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</si>
  <si>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</si>
  <si>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</si>
  <si>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</si>
  <si>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</si>
  <si>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</si>
  <si>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</si>
  <si>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</si>
  <si>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</si>
  <si>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</si>
  <si>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</si>
  <si>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</si>
  <si>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</si>
  <si>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</si>
  <si>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</si>
  <si>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</si>
  <si>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</si>
  <si>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</si>
  <si>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</si>
  <si>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</si>
  <si>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</si>
  <si>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</si>
  <si>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</si>
  <si>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</si>
  <si>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Meißen (14627)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</si>
  <si>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</si>
  <si>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</si>
  <si>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</si>
  <si>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</si>
  <si>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</si>
  <si>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</si>
  <si>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</si>
  <si>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</si>
  <si>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</si>
  <si>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</si>
  <si>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</si>
  <si>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</si>
  <si>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</si>
  <si>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</si>
  <si>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</si>
  <si>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</si>
  <si>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</si>
  <si>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</si>
  <si>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</si>
  <si>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</si>
  <si>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</si>
  <si>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</si>
  <si>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</si>
  <si>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</si>
  <si>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</si>
  <si>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</si>
  <si>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</si>
  <si>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</si>
  <si>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</si>
  <si>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</si>
  <si>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</si>
  <si>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</si>
  <si>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</si>
  <si>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</si>
  <si>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</si>
  <si>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</si>
  <si>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</si>
  <si>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</si>
  <si>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</si>
  <si>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</si>
  <si>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</si>
  <si>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</si>
  <si>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</si>
  <si>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</si>
  <si>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</si>
  <si>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</si>
  <si>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</si>
  <si>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</si>
  <si>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</si>
  <si>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</si>
  <si>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</si>
  <si>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</si>
  <si>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</si>
  <si>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</si>
  <si>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</si>
  <si>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</si>
  <si>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</si>
  <si>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</si>
  <si>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</si>
  <si>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</si>
  <si>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</si>
  <si>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</si>
  <si>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</si>
  <si>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</si>
  <si>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</si>
  <si>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</si>
  <si>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</si>
  <si>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</si>
  <si>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</si>
  <si>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</si>
  <si>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</si>
  <si>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</si>
  <si>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</si>
  <si>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</si>
  <si>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</si>
  <si>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</si>
  <si>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</si>
  <si>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</si>
  <si>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</si>
  <si>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</si>
  <si>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</si>
  <si>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</si>
  <si>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</si>
  <si>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</si>
  <si>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</si>
  <si>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</si>
  <si>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</si>
  <si>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</si>
  <si>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</si>
  <si>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</si>
  <si>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</si>
  <si>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</si>
  <si>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</si>
  <si>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</si>
  <si>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</si>
  <si>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</si>
  <si>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</si>
  <si>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</si>
  <si>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</si>
  <si>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</si>
  <si>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</si>
  <si>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</si>
  <si>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</si>
  <si>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</si>
  <si>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</si>
  <si>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</si>
  <si>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</si>
  <si>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</si>
  <si>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</si>
  <si>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</si>
  <si>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</si>
  <si>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</si>
  <si>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</si>
  <si>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</si>
  <si>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</si>
  <si>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</si>
  <si>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</si>
  <si>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</si>
  <si>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</si>
  <si>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</si>
  <si>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</si>
  <si>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</si>
  <si>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</si>
  <si>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</si>
  <si>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</si>
  <si>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</si>
  <si>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</si>
  <si>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</si>
  <si>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</si>
  <si>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</si>
  <si>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</si>
  <si>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</si>
  <si>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</si>
  <si>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</si>
  <si>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</si>
  <si>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</si>
  <si>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</si>
  <si>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</si>
  <si>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</si>
  <si>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</si>
  <si>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</si>
  <si>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</si>
  <si>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</si>
  <si>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</si>
  <si>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</si>
  <si>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</si>
  <si>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</si>
  <si>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</si>
  <si>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</si>
  <si>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</si>
  <si>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</si>
  <si>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</si>
  <si>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</si>
  <si>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</si>
  <si>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</si>
  <si>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</si>
  <si>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</si>
  <si>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</si>
  <si>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</si>
  <si>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</si>
  <si>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</si>
  <si>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</si>
  <si>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</si>
  <si>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</si>
  <si>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</si>
  <si>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</si>
  <si>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</si>
  <si>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</si>
  <si>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</si>
  <si>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</si>
  <si>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</si>
  <si>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</si>
  <si>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</si>
  <si>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</si>
  <si>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</si>
  <si>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</si>
  <si>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</si>
  <si>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</si>
  <si>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</si>
  <si>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</si>
  <si>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</si>
  <si>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</si>
  <si>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</si>
  <si>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</si>
  <si>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</si>
  <si>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</si>
  <si>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</si>
  <si>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</si>
  <si>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</si>
  <si>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Meißen (14627);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</si>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</sst>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{545441CE-BE49-4DC1-8E34-EBA723C64746}</c15:txfldGUID>
                      <c15:f>Daten_Diagramme!$D$6</c15:f>
                      <c15:dlblFieldTableCache>
                        <c:ptCount val="1"/>
                        <c:pt idx="0">
                          <c:v>-0.5</c:v>
                        </c:pt>
                      </c15:dlblFieldTableCache>
                    </c15:dlblFTEntry>
                  </c15:dlblFieldTable>
                  <c15:showDataLabelsRange val="0"/>
                </c:ext>
                <c:ext xmlns:c16="http://schemas.microsoft.com/office/drawing/2014/chart" uri="{C3380CC4-5D6E-409C-BE32-E72D297353CC}">
                  <c16:uniqueId val="{00000000-799F-4E91-98E7-C0C06E4EF254}"/>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{C2667403-D29B-40B4-BBC6-7B9AEC1F371D}</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799F-4E91-98E7-C0C06E4EF254}"/>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{1FB9B434-1499-43BF-A3CA-7C5A159344BB}</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799F-4E91-98E7-C0C06E4EF254}"/>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{61B5F778-7E76-4C93-BF84-3A162DF59061}</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799F-4E91-98E7-C0C06E4EF254}"/>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-0.51640475448515333</c:v>
                </c:pt>
                <c:pt idx="1">
                  <c:v>0.53902318103720548</c:v>
                </c:pt>
                <c:pt idx="2">
                  <c:v>0.95490282911153723</c:v>
                </c:pt>
                <c:pt idx="3">
                  <c:v>1.0875687030768</c:v>
                </c:pt>
              </c:numCache>
            </c:numRef>
          </c:val>
          <c:extLst>
            <c:ext xmlns:c16="http://schemas.microsoft.com/office/drawing/2014/chart" uri="{C3380CC4-5D6E-409C-BE32-E72D297353CC}">
              <c16:uniqueId val="{00000004-799F-4E91-98E7-C0C06E4EF254}"/>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{30ED23AB-D7D1-4D28-88A9-093277126EF5}</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799F-4E91-98E7-C0C06E4EF254}"/>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{60DD5F75-4381-4A32-BD91-84FE4B200A54}</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799F-4E91-98E7-C0C06E4EF254}"/>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{3B84A216-EC2C-4F7A-BE5B-D51115AB44F9}</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799F-4E91-98E7-C0C06E4EF254}"/>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{6B5A3EE5-1F7D-4B3A-9D3A-79ACDDF7B32E}</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799F-4E91-98E7-C0C06E4EF25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799F-4E91-98E7-C0C06E4EF254}"/>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99F-4E91-98E7-C0C06E4EF254}"/>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{4F9DFE93-E3D3-432E-8D79-1FFF1440208B}</c15:txfldGUID>
                      <c15:f>Daten_Diagramme!$E$6</c15:f>
                      <c15:dlblFieldTableCache>
                        <c:ptCount val="1"/>
                        <c:pt idx="0">
                          <c:v>-3.3</c:v>
                        </c:pt>
                      </c15:dlblFieldTableCache>
                    </c15:dlblFTEntry>
                  </c15:dlblFieldTable>
                  <c15:showDataLabelsRange val="0"/>
                </c:ext>
                <c:ext xmlns:c16="http://schemas.microsoft.com/office/drawing/2014/chart" uri="{C3380CC4-5D6E-409C-BE32-E72D297353CC}">
                  <c16:uniqueId val="{00000000-D11B-4D67-B7FF-EBDCA1E20706}"/>
                </c:ext>
              </c:extLst>
            </c:dLbl>
            <c:dLbl>
              <c:idx val="1"/>
              <c:tx>
                <c:strRef>
                  <c:f>Daten_Diagramme!$E$7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{7458BCD9-450F-4F7C-A166-160FEA8A63A7}</c15:txfldGUID>
                      <c15:f>Daten_Diagramme!$E$7</c15:f>
                      <c15:dlblFieldTableCache>
                        <c:ptCount val="1"/>
                        <c:pt idx="0">
                          <c:v>-3.6</c:v>
                        </c:pt>
                      </c15:dlblFieldTableCache>
                    </c15:dlblFTEntry>
                  </c15:dlblFieldTable>
                  <c15:showDataLabelsRange val="0"/>
                </c:ext>
                <c:ext xmlns:c16="http://schemas.microsoft.com/office/drawing/2014/chart" uri="{C3380CC4-5D6E-409C-BE32-E72D297353CC}">
                  <c16:uniqueId val="{00000001-D11B-4D67-B7FF-EBDCA1E20706}"/>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{FEF70716-D5C0-4551-BBC9-870EAF82696A}</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D11B-4D67-B7FF-EBDCA1E20706}"/>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{51F3B37E-C058-4F94-9E5C-7C2525985C3C}</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D11B-4D67-B7FF-EBDCA1E2070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-3.3032772672099879</c:v>
                </c:pt>
                <c:pt idx="1">
                  <c:v>-3.5996476124832824</c:v>
                </c:pt>
                <c:pt idx="2">
                  <c:v>-3.6279896103654186</c:v>
                </c:pt>
                <c:pt idx="3">
                  <c:v>-2.8655893304673015</c:v>
                </c:pt>
              </c:numCache>
            </c:numRef>
          </c:val>
          <c:extLst>
            <c:ext xmlns:c16="http://schemas.microsoft.com/office/drawing/2014/chart" uri="{C3380CC4-5D6E-409C-BE32-E72D297353CC}">
              <c16:uniqueId val="{00000004-D11B-4D67-B7FF-EBDCA1E20706}"/>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{6380EA3E-ACD0-4B74-BEEB-B3799020A740}</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D11B-4D67-B7FF-EBDCA1E20706}"/>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{4DA2103D-CB36-476F-A9F4-1CEB6E9AFA00}</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D11B-4D67-B7FF-EBDCA1E20706}"/>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{5F6D9C32-D58C-43A9-88F8-EA1B40DF0043}</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D11B-4D67-B7FF-EBDCA1E20706}"/>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{7748DAB8-35E6-4139-9F12-072D0CFC1124}</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D11B-4D67-B7FF-EBDCA1E2070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D11B-4D67-B7FF-EBDCA1E20706}"/>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11B-4D67-B7FF-EBDCA1E20706}"/>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{BA337B7A-BE44-40B0-B6DF-9D9736061273}</c15:txfldGUID>
                      <c15:f>Daten_Diagramme!$D$14</c15:f>
                      <c15:dlblFieldTableCache>
                        <c:ptCount val="1"/>
                        <c:pt idx="0">
                          <c:v>-0.5</c:v>
                        </c:pt>
                      </c15:dlblFieldTableCache>
                    </c15:dlblFTEntry>
                  </c15:dlblFieldTable>
                  <c15:showDataLabelsRange val="0"/>
                </c:ext>
                <c:ext xmlns:c16="http://schemas.microsoft.com/office/drawing/2014/chart" uri="{C3380CC4-5D6E-409C-BE32-E72D297353CC}">
                  <c16:uniqueId val="{00000000-FF10-47EE-9EE8-575224255575}"/>
                </c:ext>
              </c:extLst>
            </c:dLbl>
            <c:dLbl>
              <c:idx val="1"/>
              <c:tx>
                <c:strRef>
                  <c:f>Daten_Diagramme!$D$15</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{C1C12078-2E5B-4A55-86B8-0A8BB4C94419}</c15:txfldGUID>
                      <c15:f>Daten_Diagramme!$D$15</c15:f>
                      <c15:dlblFieldTableCache>
                        <c:ptCount val="1"/>
                        <c:pt idx="0">
                          <c:v>-4.3</c:v>
                        </c:pt>
                      </c15:dlblFieldTableCache>
                    </c15:dlblFTEntry>
                  </c15:dlblFieldTable>
                  <c15:showDataLabelsRange val="0"/>
                </c:ext>
                <c:ext xmlns:c16="http://schemas.microsoft.com/office/drawing/2014/chart" uri="{C3380CC4-5D6E-409C-BE32-E72D297353CC}">
                  <c16:uniqueId val="{00000001-FF10-47EE-9EE8-575224255575}"/>
                </c:ext>
              </c:extLst>
            </c:dLbl>
            <c:dLbl>
              <c:idx val="2"/>
              <c:tx>
                <c:strRef>
                  <c:f>Daten_Diagramme!$D$16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{89064A91-2CFE-462F-B5C9-7FD5D104AD07}</c15:txfldGUID>
                      <c15:f>Daten_Diagramme!$D$16</c15:f>
                      <c15:dlblFieldTableCache>
                        <c:ptCount val="1"/>
                        <c:pt idx="0">
                          <c:v>-0.9</c:v>
                        </c:pt>
                      </c15:dlblFieldTableCache>
                    </c15:dlblFTEntry>
                  </c15:dlblFieldTable>
                  <c15:showDataLabelsRange val="0"/>
                </c:ext>
                <c:ext xmlns:c16="http://schemas.microsoft.com/office/drawing/2014/chart" uri="{C3380CC4-5D6E-409C-BE32-E72D297353CC}">
                  <c16:uniqueId val="{00000002-FF10-47EE-9EE8-575224255575}"/>
                </c:ext>
              </c:extLst>
            </c:dLbl>
            <c:dLbl>
              <c:idx val="3"/>
              <c:tx>
                <c:strRef>
                  <c:f>Daten_Diagramme!$D$17</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{93589944-035E-487B-92D5-437FB272C65C}</c15:txfldGUID>
                      <c15:f>Daten_Diagramme!$D$17</c15:f>
                      <c15:dlblFieldTableCache>
                        <c:ptCount val="1"/>
                        <c:pt idx="0">
                          <c:v>-3.7</c:v>
                        </c:pt>
                      </c15:dlblFieldTableCache>
                    </c15:dlblFTEntry>
                  </c15:dlblFieldTable>
                  <c15:showDataLabelsRange val="0"/>
                </c:ext>
                <c:ext xmlns:c16="http://schemas.microsoft.com/office/drawing/2014/chart" uri="{C3380CC4-5D6E-409C-BE32-E72D297353CC}">
                  <c16:uniqueId val="{00000003-FF10-47EE-9EE8-575224255575}"/>
                </c:ext>
              </c:extLst>
            </c:dLbl>
            <c:dLbl>
              <c:idx val="4"/>
              <c:tx>
                <c:strRef>
                  <c:f>Daten_Diagramme!$D$18</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{063B82B9-1A90-4B3C-88AC-058455D42216}</c15:txfldGUID>
                      <c15:f>Daten_Diagramme!$D$18</c15:f>
                      <c15:dlblFieldTableCache>
                        <c:ptCount val="1"/>
                        <c:pt idx="0">
                          <c:v>-5.5</c:v>
                        </c:pt>
                      </c15:dlblFieldTableCache>
                    </c15:dlblFTEntry>
                  </c15:dlblFieldTable>
                  <c15:showDataLabelsRange val="0"/>
                </c:ext>
                <c:ext xmlns:c16="http://schemas.microsoft.com/office/drawing/2014/chart" uri="{C3380CC4-5D6E-409C-BE32-E72D297353CC}">
                  <c16:uniqueId val="{00000004-FF10-47EE-9EE8-575224255575}"/>
                </c:ext>
              </c:extLst>
            </c:dLbl>
            <c:dLbl>
              <c:idx val="5"/>
              <c:tx>
                <c:strRef>
                  <c:f>Daten_Diagramme!$D$19</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{661DC154-4CC5-499B-864E-671418B13D73}</c15:txfldGUID>
                      <c15:f>Daten_Diagramme!$D$19</c15:f>
                      <c15:dlblFieldTableCache>
                        <c:ptCount val="1"/>
                        <c:pt idx="0">
                          <c:v>-3.2</c:v>
                        </c:pt>
                      </c15:dlblFieldTableCache>
                    </c15:dlblFTEntry>
                  </c15:dlblFieldTable>
                  <c15:showDataLabelsRange val="0"/>
                </c:ext>
                <c:ext xmlns:c16="http://schemas.microsoft.com/office/drawing/2014/chart" uri="{C3380CC4-5D6E-409C-BE32-E72D297353CC}">
                  <c16:uniqueId val="{00000005-FF10-47EE-9EE8-575224255575}"/>
                </c:ext>
              </c:extLst>
            </c:dLbl>
            <c:dLbl>
              <c:idx val="6"/>
              <c:tx>
                <c:strRef>
                  <c:f>Daten_Diagramme!$D$20</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{0673D082-111A-4D39-9E1C-4E1BE33F3D82}</c15:txfldGUID>
                      <c15:f>Daten_Diagramme!$D$20</c15:f>
                      <c15:dlblFieldTableCache>
                        <c:ptCount val="1"/>
                        <c:pt idx="0">
                          <c:v>-3.4</c:v>
                        </c:pt>
                      </c15:dlblFieldTableCache>
                    </c15:dlblFTEntry>
                  </c15:dlblFieldTable>
                  <c15:showDataLabelsRange val="0"/>
                </c:ext>
                <c:ext xmlns:c16="http://schemas.microsoft.com/office/drawing/2014/chart" uri="{C3380CC4-5D6E-409C-BE32-E72D297353CC}">
                  <c16:uniqueId val="{00000006-FF10-47EE-9EE8-575224255575}"/>
                </c:ext>
              </c:extLst>
            </c:dLbl>
            <c:dLbl>
              <c:idx val="7"/>
              <c:tx>
                <c:strRef>
                  <c:f>Daten_Diagramme!$D$21</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{69B84EA7-A353-4A54-9A94-41B5854940E7}</c15:txfldGUID>
                      <c15:f>Daten_Diagramme!$D$21</c15:f>
                      <c15:dlblFieldTableCache>
                        <c:ptCount val="1"/>
                        <c:pt idx="0">
                          <c:v>-0.1</c:v>
                        </c:pt>
                      </c15:dlblFieldTableCache>
                    </c15:dlblFTEntry>
                  </c15:dlblFieldTable>
                  <c15:showDataLabelsRange val="0"/>
                </c:ext>
                <c:ext xmlns:c16="http://schemas.microsoft.com/office/drawing/2014/chart" uri="{C3380CC4-5D6E-409C-BE32-E72D297353CC}">
                  <c16:uniqueId val="{00000007-FF10-47EE-9EE8-575224255575}"/>
                </c:ext>
              </c:extLst>
            </c:dLbl>
            <c:dLbl>
              <c:idx val="8"/>
              <c:tx>
                <c:strRef>
                  <c:f>Daten_Diagramme!$D$22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{25D8A1D9-17C9-4188-9ED8-1E911A164508}</c15:txfldGUID>
                      <c15:f>Daten_Diagramme!$D$22</c15:f>
                      <c15:dlblFieldTableCache>
                        <c:ptCount val="1"/>
                        <c:pt idx="0">
                          <c:v>0.6</c:v>
                        </c:pt>
                      </c15:dlblFieldTableCache>
                    </c15:dlblFTEntry>
                  </c15:dlblFieldTable>
                  <c15:showDataLabelsRange val="0"/>
                </c:ext>
                <c:ext xmlns:c16="http://schemas.microsoft.com/office/drawing/2014/chart" uri="{C3380CC4-5D6E-409C-BE32-E72D297353CC}">
                  <c16:uniqueId val="{00000008-FF10-47EE-9EE8-575224255575}"/>
                </c:ext>
              </c:extLst>
            </c:dLbl>
            <c:dLbl>
              <c:idx val="9"/>
              <c:tx>
                <c:strRef>
                  <c:f>Daten_Diagramme!$D$23</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{3D0A1409-2701-4E1E-8CCE-91F32647C48B}</c15:txfldGUID>
                      <c15:f>Daten_Diagramme!$D$23</c15:f>
                      <c15:dlblFieldTableCache>
                        <c:ptCount val="1"/>
                        <c:pt idx="0">
                          <c:v>2.2</c:v>
                        </c:pt>
                      </c15:dlblFieldTableCache>
                    </c15:dlblFTEntry>
                  </c15:dlblFieldTable>
                  <c15:showDataLabelsRange val="0"/>
                </c:ext>
                <c:ext xmlns:c16="http://schemas.microsoft.com/office/drawing/2014/chart" uri="{C3380CC4-5D6E-409C-BE32-E72D297353CC}">
                  <c16:uniqueId val="{00000009-FF10-47EE-9EE8-575224255575}"/>
                </c:ext>
              </c:extLst>
            </c:dLbl>
            <c:dLbl>
              <c:idx val="10"/>
              <c:tx>
                <c:strRef>
                  <c:f>Daten_Diagramme!$D$24</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{5C8F7632-3AD5-4C84-85F6-AE96E1E7577B}</c15:txfldGUID>
                      <c15:f>Daten_Diagramme!$D$24</c15:f>
                      <c15:dlblFieldTableCache>
                        <c:ptCount val="1"/>
                        <c:pt idx="0">
                          <c:v>0.0</c:v>
                        </c:pt>
                      </c15:dlblFieldTableCache>
                    </c15:dlblFTEntry>
                  </c15:dlblFieldTable>
                  <c15:showDataLabelsRange val="0"/>
                </c:ext>
                <c:ext xmlns:c16="http://schemas.microsoft.com/office/drawing/2014/chart" uri="{C3380CC4-5D6E-409C-BE32-E72D297353CC}">
                  <c16:uniqueId val="{0000000A-FF10-47EE-9EE8-575224255575}"/>
                </c:ext>
              </c:extLst>
            </c:dLbl>
            <c:dLbl>
              <c:idx val="11"/>
              <c:tx>
                <c:strRef>
                  <c:f>Daten_Diagramme!$D$25</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{EE09FA8F-DAFA-4F0A-9B7C-50FE905FDB85}</c15:txfldGUID>
                      <c15:f>Daten_Diagramme!$D$25</c15:f>
                      <c15:dlblFieldTableCache>
                        <c:ptCount val="1"/>
                        <c:pt idx="0">
                          <c:v>-8.0</c:v>
                        </c:pt>
                      </c15:dlblFieldTableCache>
                    </c15:dlblFTEntry>
                  </c15:dlblFieldTable>
                  <c15:showDataLabelsRange val="0"/>
                </c:ext>
                <c:ext xmlns:c16="http://schemas.microsoft.com/office/drawing/2014/chart" uri="{C3380CC4-5D6E-409C-BE32-E72D297353CC}">
                  <c16:uniqueId val="{0000000B-FF10-47EE-9EE8-575224255575}"/>
                </c:ext>
              </c:extLst>
            </c:dLbl>
            <c:dLbl>
              <c:idx val="12"/>
              <c:tx>
                <c:strRef>
                  <c:f>Daten_Diagramme!$D$26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{0DD33B32-E562-4F60-8FD6-F1DA8426FF91}</c15:txfldGUID>
                      <c15:f>Daten_Diagramme!$D$26</c15:f>
                      <c15:dlblFieldTableCache>
                        <c:ptCount val="1"/>
                        <c:pt idx="0">
                          <c:v>-1.8</c:v>
                        </c:pt>
                      </c15:dlblFieldTableCache>
                    </c15:dlblFTEntry>
                  </c15:dlblFieldTable>
                  <c15:showDataLabelsRange val="0"/>
                </c:ext>
                <c:ext xmlns:c16="http://schemas.microsoft.com/office/drawing/2014/chart" uri="{C3380CC4-5D6E-409C-BE32-E72D297353CC}">
                  <c16:uniqueId val="{0000000C-FF10-47EE-9EE8-575224255575}"/>
                </c:ext>
              </c:extLst>
            </c:dLbl>
            <c:dLbl>
              <c:idx val="13"/>
              <c:tx>
                <c:strRef>
                  <c:f>Daten_Diagramme!$D$27</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{3A478E6F-0A6C-42AA-90D0-FF663789E40C}</c15:txfldGUID>
                      <c15:f>Daten_Diagramme!$D$27</c15:f>
                      <c15:dlblFieldTableCache>
                        <c:ptCount val="1"/>
                        <c:pt idx="0">
                          <c:v>2.0</c:v>
                        </c:pt>
                      </c15:dlblFieldTableCache>
                    </c15:dlblFTEntry>
                  </c15:dlblFieldTable>
                  <c15:showDataLabelsRange val="0"/>
                </c:ext>
                <c:ext xmlns:c16="http://schemas.microsoft.com/office/drawing/2014/chart" uri="{C3380CC4-5D6E-409C-BE32-E72D297353CC}">
                  <c16:uniqueId val="{0000000D-FF10-47EE-9EE8-575224255575}"/>
                </c:ext>
              </c:extLst>
            </c:dLbl>
            <c:dLbl>
              <c:idx val="14"/>
              <c:tx>
                <c:strRef>
                  <c:f>Daten_Diagramme!$D$28</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{845DCF36-ACFD-4785-9F87-9CDFE690C678}</c15:txfldGUID>
                      <c15:f>Daten_Diagramme!$D$28</c15:f>
                      <c15:dlblFieldTableCache>
                        <c:ptCount val="1"/>
                        <c:pt idx="0">
                          <c:v>3.0</c:v>
                        </c:pt>
                      </c15:dlblFieldTableCache>
                    </c15:dlblFTEntry>
                  </c15:dlblFieldTable>
                  <c15:showDataLabelsRange val="0"/>
                </c:ext>
                <c:ext xmlns:c16="http://schemas.microsoft.com/office/drawing/2014/chart" uri="{C3380CC4-5D6E-409C-BE32-E72D297353CC}">
                  <c16:uniqueId val="{0000000E-FF10-47EE-9EE8-575224255575}"/>
                </c:ext>
              </c:extLst>
            </c:dLbl>
            <c:dLbl>
              <c:idx val="15"/>
              <c:tx>
                <c:strRef>
                  <c:f>Daten_Diagramme!$D$29</c:f>
                  <c:strCache>
                    <c:ptCount val="1"/>
                    <c:pt idx="0">
                      <c:v>-17.6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{5C6B5E6E-11EC-4C78-AA17-A2D3BA6ABEAE}</c15:txfldGUID>
                      <c15:f>Daten_Diagramme!$D$29</c15:f>
                      <c15:dlblFieldTableCache>
                        <c:ptCount val="1"/>
                        <c:pt idx="0">
                          <c:v>-17.6</c:v>
                        </c:pt>
                      </c15:dlblFieldTableCache>
                    </c15:dlblFTEntry>
                  </c15:dlblFieldTable>
                  <c15:showDataLabelsRange val="0"/>
                </c:ext>
                <c:ext xmlns:c16="http://schemas.microsoft.com/office/drawing/2014/chart" uri="{C3380CC4-5D6E-409C-BE32-E72D297353CC}">
                  <c16:uniqueId val="{0000000F-FF10-47EE-9EE8-575224255575}"/>
                </c:ext>
              </c:extLst>
            </c:dLbl>
            <c:dLbl>
              <c:idx val="16"/>
              <c:tx>
                <c:strRef>
                  <c:f>Daten_Diagramme!$D$30</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{84D93F87-8FA5-43E1-AC8C-66DF32086537}</c15:txfldGUID>
                      <c15:f>Daten_Diagramme!$D$30</c15:f>
                      <c15:dlblFieldTableCache>
                        <c:ptCount val="1"/>
                        <c:pt idx="0">
                          <c:v>2.8</c:v>
                        </c:pt>
                      </c15:dlblFieldTableCache>
                    </c15:dlblFTEntry>
                  </c15:dlblFieldTable>
                  <c15:showDataLabelsRange val="0"/>
                </c:ext>
                <c:ext xmlns:c16="http://schemas.microsoft.com/office/drawing/2014/chart" uri="{C3380CC4-5D6E-409C-BE32-E72D297353CC}">
                  <c16:uniqueId val="{00000010-FF10-47EE-9EE8-575224255575}"/>
                </c:ext>
              </c:extLst>
            </c:dLbl>
            <c:dLbl>
              <c:idx val="17"/>
              <c:tx>
                <c:strRef>
                  <c:f>Daten_Diagramme!$D$31</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{EE316051-9805-4DEC-B22B-6FA419C1ADCB}</c15:txfldGUID>
                      <c15:f>Daten_Diagramme!$D$31</c15:f>
                      <c15:dlblFieldTableCache>
                        <c:ptCount val="1"/>
                        <c:pt idx="0">
                          <c:v>-2.3</c:v>
                        </c:pt>
                      </c15:dlblFieldTableCache>
                    </c15:dlblFTEntry>
                  </c15:dlblFieldTable>
                  <c15:showDataLabelsRange val="0"/>
                </c:ext>
                <c:ext xmlns:c16="http://schemas.microsoft.com/office/drawing/2014/chart" uri="{C3380CC4-5D6E-409C-BE32-E72D297353CC}">
                  <c16:uniqueId val="{00000011-FF10-47EE-9EE8-575224255575}"/>
                </c:ext>
              </c:extLst>
            </c:dLbl>
            <c:dLbl>
              <c:idx val="18"/>
              <c:tx>
                <c:strRef>
                  <c:f>Daten_Diagramme!$D$32</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{15810970-39CE-474D-A02D-C64EDBC4EDB1}</c15:txfldGUID>
                      <c15:f>Daten_Diagramme!$D$32</c15:f>
                      <c15:dlblFieldTableCache>
                        <c:ptCount val="1"/>
                        <c:pt idx="0">
                          <c:v>2.2</c:v>
                        </c:pt>
                      </c15:dlblFieldTableCache>
                    </c15:dlblFTEntry>
                  </c15:dlblFieldTable>
                  <c15:showDataLabelsRange val="0"/>
                </c:ext>
                <c:ext xmlns:c16="http://schemas.microsoft.com/office/drawing/2014/chart" uri="{C3380CC4-5D6E-409C-BE32-E72D297353CC}">
                  <c16:uniqueId val="{00000012-FF10-47EE-9EE8-575224255575}"/>
                </c:ext>
              </c:extLst>
            </c:dLbl>
            <c:dLbl>
              <c:idx val="19"/>
              <c:tx>
                <c:strRef>
                  <c:f>Daten_Diagramme!$D$33</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{EF22E17E-018A-4863-9AB1-3D7E5199440E}</c15:txfldGUID>
                      <c15:f>Daten_Diagramme!$D$33</c15:f>
                      <c15:dlblFieldTableCache>
                        <c:ptCount val="1"/>
                        <c:pt idx="0">
                          <c:v>1.9</c:v>
                        </c:pt>
                      </c15:dlblFieldTableCache>
                    </c15:dlblFTEntry>
                  </c15:dlblFieldTable>
                  <c15:showDataLabelsRange val="0"/>
                </c:ext>
                <c:ext xmlns:c16="http://schemas.microsoft.com/office/drawing/2014/chart" uri="{C3380CC4-5D6E-409C-BE32-E72D297353CC}">
                  <c16:uniqueId val="{00000013-FF10-47EE-9EE8-575224255575}"/>
                </c:ext>
              </c:extLst>
            </c:dLbl>
            <c:dLbl>
              <c:idx val="20"/>
              <c:tx>
                <c:strRef>
                  <c:f>Daten_Diagramme!$D$34</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{A4EE3D44-D220-4A2D-9651-35CAFCBD0140}</c15:txfldGUID>
                      <c15:f>Daten_Diagramme!$D$34</c15:f>
                      <c15:dlblFieldTableCache>
                        <c:ptCount val="1"/>
                        <c:pt idx="0">
                          <c:v>2.2</c:v>
                        </c:pt>
                      </c15:dlblFieldTableCache>
                    </c15:dlblFTEntry>
                  </c15:dlblFieldTable>
                  <c15:showDataLabelsRange val="0"/>
                </c:ext>
                <c:ext xmlns:c16="http://schemas.microsoft.com/office/drawing/2014/chart" uri="{C3380CC4-5D6E-409C-BE32-E72D297353CC}">
                  <c16:uniqueId val="{00000014-FF10-47EE-9EE8-575224255575}"/>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{C6CA9857-3035-4C2F-AF2B-9F8F2E3589A8}</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FF10-47EE-9EE8-575224255575}"/>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{CF8681FE-2881-4ADB-91B2-34826DC94590}</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FF10-47EE-9EE8-575224255575}"/>
                </c:ext>
              </c:extLst>
            </c:dLbl>
            <c:dLbl>
              <c:idx val="23"/>
              <c:tx>
                <c:strRef>
                  <c:f>Daten_Diagramme!$D$37</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{BC549F95-72DC-41A0-B664-BDD99769DB2F}</c15:txfldGUID>
                      <c15:f>Daten_Diagramme!$D$37</c15:f>
                      <c15:dlblFieldTableCache>
                        <c:ptCount val="1"/>
                        <c:pt idx="0">
                          <c:v>-4.3</c:v>
                        </c:pt>
                      </c15:dlblFieldTableCache>
                    </c15:dlblFTEntry>
                  </c15:dlblFieldTable>
                  <c15:showDataLabelsRange val="0"/>
                </c:ext>
                <c:ext xmlns:c16="http://schemas.microsoft.com/office/drawing/2014/chart" uri="{C3380CC4-5D6E-409C-BE32-E72D297353CC}">
                  <c16:uniqueId val="{00000017-FF10-47EE-9EE8-575224255575}"/>
                </c:ext>
              </c:extLst>
            </c:dLbl>
            <c:dLbl>
              <c:idx val="24"/>
              <c:layout>
                <c:manualLayout>
                  <c:x val="4.7769028871392123E-3"/>
                  <c:y val="-4.6876052205785108E-5"/>
                </c:manualLayout>
              </c:layout>
              <c:tx>
                <c:strRef>
                  <c:f>Daten_Diagramme!$D$38</c:f>
                  <c:strCache>
                    <c:ptCount val="1"/>
                    <c:pt idx="0">
                      <c:v>-2.7</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{0C132D83-1BEA-4058-AAD8-9C8D820301C8}</c15:txfldGUID>
                      <c15:f>Daten_Diagramme!$D$38</c15:f>
                      <c15:dlblFieldTableCache>
                        <c:ptCount val="1"/>
                        <c:pt idx="0">
                          <c:v>-2.7</c:v>
                        </c:pt>
                      </c15:dlblFieldTableCache>
                    </c15:dlblFTEntry>
                  </c15:dlblFieldTable>
                  <c15:showDataLabelsRange val="0"/>
                </c:ext>
                <c:ext xmlns:c16="http://schemas.microsoft.com/office/drawing/2014/chart" uri="{C3380CC4-5D6E-409C-BE32-E72D297353CC}">
                  <c16:uniqueId val="{00000018-FF10-47EE-9EE8-575224255575}"/>
                </c:ext>
              </c:extLst>
            </c:dLbl>
            <c:dLbl>
              <c:idx val="25"/>
              <c:tx>
                <c:strRef>
                  <c:f>Daten_Diagramme!$D$39</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{7205DBAB-1A18-4F69-A90C-5B697726D0DF}</c15:txfldGUID>
                      <c15:f>Daten_Diagramme!$D$39</c15:f>
                      <c15:dlblFieldTableCache>
                        <c:ptCount val="1"/>
                        <c:pt idx="0">
                          <c:v>0.9</c:v>
                        </c:pt>
                      </c15:dlblFieldTableCache>
                    </c15:dlblFTEntry>
                  </c15:dlblFieldTable>
                  <c15:showDataLabelsRange val="0"/>
                </c:ext>
                <c:ext xmlns:c16="http://schemas.microsoft.com/office/drawing/2014/chart" uri="{C3380CC4-5D6E-409C-BE32-E72D297353CC}">
                  <c16:uniqueId val="{00000019-FF10-47EE-9EE8-575224255575}"/>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{DFFFB2D6-D984-4EA2-8DB8-F13A16AAFB9C}</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FF10-47EE-9EE8-575224255575}"/>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{3F9DD57A-4CE2-4CE8-AF25-32FCDB237AD6}</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FF10-47EE-9EE8-575224255575}"/>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{35F94A75-627F-4A59-B731-2706B1EDD36B}</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FF10-47EE-9EE8-575224255575}"/>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{D91668A0-C05A-46E0-9EA8-55A197C18920}</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FF10-47EE-9EE8-575224255575}"/>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{A21B53FB-9FE1-4205-82B2-4AD88A55309C}</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FF10-47EE-9EE8-575224255575}"/>
                </c:ext>
              </c:extLst>
            </c:dLbl>
            <c:dLbl>
              <c:idx val="31"/>
              <c:tx>
                <c:strRef>
                  <c:f>Daten_Diagramme!$D$45</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{BEB50509-1993-4567-9DD7-CD35D9817399}</c15:txfldGUID>
                      <c15:f>Daten_Diagramme!$D$45</c15:f>
                      <c15:dlblFieldTableCache>
                        <c:ptCount val="1"/>
                        <c:pt idx="0">
                          <c:v>0.9</c:v>
                        </c:pt>
                      </c15:dlblFieldTableCache>
                    </c15:dlblFTEntry>
                  </c15:dlblFieldTable>
                  <c15:showDataLabelsRange val="0"/>
                </c:ext>
                <c:ext xmlns:c16="http://schemas.microsoft.com/office/drawing/2014/chart" uri="{C3380CC4-5D6E-409C-BE32-E72D297353CC}">
                  <c16:uniqueId val="{0000001F-FF10-47EE-9EE8-57522425557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-0.51640475448515333</c:v>
                </c:pt>
                <c:pt idx="1">
                  <c:v>-4.2790697674418601</c:v>
                </c:pt>
                <c:pt idx="2">
                  <c:v>-0.93622001170275015</c:v>
                </c:pt>
                <c:pt idx="3">
                  <c:v>-3.6759821072678154</c:v>
                </c:pt>
                <c:pt idx="4">
                  <c:v>-5.4631828978622332</c:v>
                </c:pt>
                <c:pt idx="5">
                  <c:v>-3.1978031712286294</c:v>
                </c:pt>
                <c:pt idx="6">
                  <c:v>-3.3757062146892656</c:v>
                </c:pt>
                <c:pt idx="7">
                  <c:v>-5.3106744556558685E-2</c:v>
                </c:pt>
                <c:pt idx="8">
                  <c:v>0.55763562495021113</c:v>
                </c:pt>
                <c:pt idx="9">
                  <c:v>2.1916565900846434</c:v>
                </c:pt>
                <c:pt idx="10">
                  <c:v>0</c:v>
                </c:pt>
                <c:pt idx="11">
                  <c:v>-8.0071174377224192</c:v>
                </c:pt>
                <c:pt idx="12">
                  <c:v>-1.7671517671517671</c:v>
                </c:pt>
                <c:pt idx="13">
                  <c:v>2.0408163265306123</c:v>
                </c:pt>
                <c:pt idx="14">
                  <c:v>3.0234529528115286</c:v>
                </c:pt>
                <c:pt idx="15">
                  <c:v>-17.642276422764226</c:v>
                </c:pt>
                <c:pt idx="16">
                  <c:v>2.82977797126687</c:v>
                </c:pt>
                <c:pt idx="17">
                  <c:v>-2.2949974213512121</c:v>
                </c:pt>
                <c:pt idx="18">
                  <c:v>2.2310183519251527</c:v>
                </c:pt>
                <c:pt idx="19">
                  <c:v>1.8846851877704873</c:v>
                </c:pt>
                <c:pt idx="20">
                  <c:v>2.1694915254237288</c:v>
                </c:pt>
                <c:pt idx="21">
                  <c:v>0</c:v>
                </c:pt>
                <c:pt idx="23">
                  <c:v>-4.2790697674418601</c:v>
                </c:pt>
                <c:pt idx="24">
                  <c:v>-2.6712759270898805</c:v>
                </c:pt>
                <c:pt idx="25">
                  <c:v>0.85537382341362156</c:v>
                </c:pt>
              </c:numCache>
            </c:numRef>
          </c:val>
          <c:extLst>
            <c:ext xmlns:c16="http://schemas.microsoft.com/office/drawing/2014/chart" uri="{C3380CC4-5D6E-409C-BE32-E72D297353CC}">
              <c16:uniqueId val="{00000020-FF10-47EE-9EE8-575224255575}"/>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{DB746F55-0D47-4A85-BFB4-063E95E24BDC}</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FF10-47EE-9EE8-575224255575}"/>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{97515038-5C0A-4C19-8904-1118ADCF020D}</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FF10-47EE-9EE8-575224255575}"/>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{67CB8872-F3A4-4D5D-930A-B9F480378540}</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FF10-47EE-9EE8-575224255575}"/>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{C1436403-6FE0-4BCA-9A6C-0C36292D25F6}</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FF10-47EE-9EE8-575224255575}"/>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{A187184B-362D-4995-A5E1-EF2958001ACE}</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FF10-47EE-9EE8-575224255575}"/>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{96834887-1AFF-4F6D-B534-8152EB33F5FB}</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FF10-47EE-9EE8-575224255575}"/>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{7E8EF9B7-11E0-4C1F-B1BC-45EB2ACE374A}</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FF10-47EE-9EE8-575224255575}"/>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{0FEB4C83-6DFF-43B2-AA23-52EF8F722222}</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FF10-47EE-9EE8-575224255575}"/>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{9EDD8462-FD87-44EB-B778-389CDEE296DF}</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FF10-47EE-9EE8-575224255575}"/>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{15D184CE-230B-4FB0-B5C8-4E033377835D}</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FF10-47EE-9EE8-575224255575}"/>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{0F05C0E9-FA08-40DD-A5C8-44F6D863938F}</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FF10-47EE-9EE8-575224255575}"/>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{ECA92B90-2FB0-4340-8F6B-FBCF91FDC751}</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FF10-47EE-9EE8-575224255575}"/>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{10566C05-6C83-4997-928B-132FF1D7224C}</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FF10-47EE-9EE8-575224255575}"/>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{2F5C2E00-D659-4F03-A1CC-11F71BAFE5C8}</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FF10-47EE-9EE8-575224255575}"/>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{CCFDDB83-7D05-4A1A-9E3B-54844C7E0D0A}</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FF10-47EE-9EE8-575224255575}"/>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{7AB3FA4B-A903-47A9-9C84-1EDFA0DF32AD}</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FF10-47EE-9EE8-575224255575}"/>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{A2D0B1D3-1081-4B38-996F-4E4592941A0E}</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FF10-47EE-9EE8-575224255575}"/>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{0B28D1D1-1156-4014-9C63-36ACCA11F5C3}</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FF10-47EE-9EE8-575224255575}"/>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{5E94FA80-4A91-4247-8A49-891B30078F96}</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FF10-47EE-9EE8-575224255575}"/>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{1ED675F9-483D-4A1A-978D-74601AD97A38}</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FF10-47EE-9EE8-575224255575}"/>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{06B1DFF3-9BAF-42E7-BDE1-E193734C00CC}</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FF10-47EE-9EE8-575224255575}"/>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{D81A2130-5BBF-41B1-BEB8-A422A9DD108C}</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FF10-47EE-9EE8-575224255575}"/>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{6CF812CA-7E0C-4305-BE63-96627D7BF0AB}</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FF10-47EE-9EE8-575224255575}"/>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{46B48CA6-43FF-4444-8AD0-82C72D2D6468}</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FF10-47EE-9EE8-575224255575}"/>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{E10816FA-6D4B-455D-B7E3-F2D19630E488}</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FF10-47EE-9EE8-575224255575}"/>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{1C87C008-81EE-4933-980D-15B4E49306D4}</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FF10-47EE-9EE8-575224255575}"/>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{5FE3C92C-1CEF-4885-8841-A5E718E9CB9A}</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FF10-47EE-9EE8-575224255575}"/>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{5F347DA7-F60E-4FB5-AAE0-EC6F15BD10CB}</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FF10-47EE-9EE8-575224255575}"/>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{0161BD50-EC76-48B7-9B21-4226ACD60967}</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FF10-47EE-9EE8-575224255575}"/>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{97FC1357-D5D8-4D93-823F-759DF46AB355}</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FF10-47EE-9EE8-575224255575}"/>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{7B538186-4275-486A-9D82-3E1FB33328E8}</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FF10-47EE-9EE8-575224255575}"/>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{E7E876B1-6DEA-483C-9469-83FC75D4B5DB}</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FF10-47EE-9EE8-57522425557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FF10-47EE-9EE8-575224255575}"/>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FF10-47EE-9EE8-575224255575}"/>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{5067041D-8A66-4F70-A509-0E90E26423C3}</c15:txfldGUID>
                      <c15:f>Daten_Diagramme!$E$14</c15:f>
                      <c15:dlblFieldTableCache>
                        <c:ptCount val="1"/>
                        <c:pt idx="0">
                          <c:v>-3.3</c:v>
                        </c:pt>
                      </c15:dlblFieldTableCache>
                    </c15:dlblFTEntry>
                  </c15:dlblFieldTable>
                  <c15:showDataLabelsRange val="0"/>
                </c:ext>
                <c:ext xmlns:c16="http://schemas.microsoft.com/office/drawing/2014/chart" uri="{C3380CC4-5D6E-409C-BE32-E72D297353CC}">
                  <c16:uniqueId val="{00000000-DCC0-4992-95E9-A9A6F19D6105}"/>
                </c:ext>
              </c:extLst>
            </c:dLbl>
            <c:dLbl>
              <c:idx val="1"/>
              <c:tx>
                <c:strRef>
                  <c:f>Daten_Diagramme!$E$15</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{77156D99-A3B7-49D4-AD2F-C3374F2A67FE}</c15:txfldGUID>
                      <c15:f>Daten_Diagramme!$E$15</c15:f>
                      <c15:dlblFieldTableCache>
                        <c:ptCount val="1"/>
                        <c:pt idx="0">
                          <c:v>-10.3</c:v>
                        </c:pt>
                      </c15:dlblFieldTableCache>
                    </c15:dlblFTEntry>
                  </c15:dlblFieldTable>
                  <c15:showDataLabelsRange val="0"/>
                </c:ext>
                <c:ext xmlns:c16="http://schemas.microsoft.com/office/drawing/2014/chart" uri="{C3380CC4-5D6E-409C-BE32-E72D297353CC}">
                  <c16:uniqueId val="{00000001-DCC0-4992-95E9-A9A6F19D6105}"/>
                </c:ext>
              </c:extLst>
            </c:dLbl>
            <c:dLbl>
              <c:idx val="2"/>
              <c:tx>
                <c:strRef>
                  <c:f>Daten_Diagramme!$E$16</c:f>
                  <c:strCache>
                    <c:ptCount val="1"/>
                    <c:pt idx="0">
                      <c:v>17.4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{8D935F95-D674-4826-87C9-9EECEC071DD7}</c15:txfldGUID>
                      <c15:f>Daten_Diagramme!$E$16</c15:f>
                      <c15:dlblFieldTableCache>
                        <c:ptCount val="1"/>
                        <c:pt idx="0">
                          <c:v>17.4</c:v>
                        </c:pt>
                      </c15:dlblFieldTableCache>
                    </c15:dlblFTEntry>
                  </c15:dlblFieldTable>
                  <c15:showDataLabelsRange val="0"/>
                </c:ext>
                <c:ext xmlns:c16="http://schemas.microsoft.com/office/drawing/2014/chart" uri="{C3380CC4-5D6E-409C-BE32-E72D297353CC}">
                  <c16:uniqueId val="{00000002-DCC0-4992-95E9-A9A6F19D6105}"/>
                </c:ext>
              </c:extLst>
            </c:dLbl>
            <c:dLbl>
              <c:idx val="3"/>
              <c:tx>
                <c:strRef>
                  <c:f>Daten_Diagramme!$E$17</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{392A9787-CD46-4CF7-B59B-2D7272B5F8DC}</c15:txfldGUID>
                      <c15:f>Daten_Diagramme!$E$17</c15:f>
                      <c15:dlblFieldTableCache>
                        <c:ptCount val="1"/>
                        <c:pt idx="0">
                          <c:v>-3.8</c:v>
                        </c:pt>
                      </c15:dlblFieldTableCache>
                    </c15:dlblFTEntry>
                  </c15:dlblFieldTable>
                  <c15:showDataLabelsRange val="0"/>
                </c:ext>
                <c:ext xmlns:c16="http://schemas.microsoft.com/office/drawing/2014/chart" uri="{C3380CC4-5D6E-409C-BE32-E72D297353CC}">
                  <c16:uniqueId val="{00000003-DCC0-4992-95E9-A9A6F19D6105}"/>
                </c:ext>
              </c:extLst>
            </c:dLbl>
            <c:dLbl>
              <c:idx val="4"/>
              <c:tx>
                <c:strRef>
                  <c:f>Daten_Diagramme!$E$18</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{36EEDE9C-799C-4B96-9D97-964874E84741}</c15:txfldGUID>
                      <c15:f>Daten_Diagramme!$E$18</c15:f>
                      <c15:dlblFieldTableCache>
                        <c:ptCount val="1"/>
                        <c:pt idx="0">
                          <c:v>-10.4</c:v>
                        </c:pt>
                      </c15:dlblFieldTableCache>
                    </c15:dlblFTEntry>
                  </c15:dlblFieldTable>
                  <c15:showDataLabelsRange val="0"/>
                </c:ext>
                <c:ext xmlns:c16="http://schemas.microsoft.com/office/drawing/2014/chart" uri="{C3380CC4-5D6E-409C-BE32-E72D297353CC}">
                  <c16:uniqueId val="{00000004-DCC0-4992-95E9-A9A6F19D6105}"/>
                </c:ext>
              </c:extLst>
            </c:dLbl>
            <c:dLbl>
              <c:idx val="5"/>
              <c:tx>
                <c:strRef>
                  <c:f>Daten_Diagramme!$E$19</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{3D9C49B5-45FA-4A2D-BE21-37BC80BDB6C9}</c15:txfldGUID>
                      <c15:f>Daten_Diagramme!$E$19</c15:f>
                      <c15:dlblFieldTableCache>
                        <c:ptCount val="1"/>
                        <c:pt idx="0">
                          <c:v>0.0</c:v>
                        </c:pt>
                      </c15:dlblFieldTableCache>
                    </c15:dlblFTEntry>
                  </c15:dlblFieldTable>
                  <c15:showDataLabelsRange val="0"/>
                </c:ext>
                <c:ext xmlns:c16="http://schemas.microsoft.com/office/drawing/2014/chart" uri="{C3380CC4-5D6E-409C-BE32-E72D297353CC}">
                  <c16:uniqueId val="{00000005-DCC0-4992-95E9-A9A6F19D6105}"/>
                </c:ext>
              </c:extLst>
            </c:dLbl>
            <c:dLbl>
              <c:idx val="6"/>
              <c:tx>
                <c:strRef>
                  <c:f>Daten_Diagramme!$E$20</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{78EA0E2F-540E-482D-B16C-3ECADCC3634A}</c15:txfldGUID>
                      <c15:f>Daten_Diagramme!$E$20</c15:f>
                      <c15:dlblFieldTableCache>
                        <c:ptCount val="1"/>
                        <c:pt idx="0">
                          <c:v>-1.3</c:v>
                        </c:pt>
                      </c15:dlblFieldTableCache>
                    </c15:dlblFTEntry>
                  </c15:dlblFieldTable>
                  <c15:showDataLabelsRange val="0"/>
                </c:ext>
                <c:ext xmlns:c16="http://schemas.microsoft.com/office/drawing/2014/chart" uri="{C3380CC4-5D6E-409C-BE32-E72D297353CC}">
                  <c16:uniqueId val="{00000006-DCC0-4992-95E9-A9A6F19D6105}"/>
                </c:ext>
              </c:extLst>
            </c:dLbl>
            <c:dLbl>
              <c:idx val="7"/>
              <c:tx>
                <c:strRef>
                  <c:f>Daten_Diagramme!$E$21</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{6CB96ACA-0144-480F-89AE-23B28497BF4A}</c15:txfldGUID>
                      <c15:f>Daten_Diagramme!$E$21</c15:f>
                      <c15:dlblFieldTableCache>
                        <c:ptCount val="1"/>
                        <c:pt idx="0">
                          <c:v>1.5</c:v>
                        </c:pt>
                      </c15:dlblFieldTableCache>
                    </c15:dlblFTEntry>
                  </c15:dlblFieldTable>
                  <c15:showDataLabelsRange val="0"/>
                </c:ext>
                <c:ext xmlns:c16="http://schemas.microsoft.com/office/drawing/2014/chart" uri="{C3380CC4-5D6E-409C-BE32-E72D297353CC}">
                  <c16:uniqueId val="{00000007-DCC0-4992-95E9-A9A6F19D6105}"/>
                </c:ext>
              </c:extLst>
            </c:dLbl>
            <c:dLbl>
              <c:idx val="8"/>
              <c:tx>
                <c:strRef>
                  <c:f>Daten_Diagramme!$E$22</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{73EA0C72-9F0B-459B-8927-DC163C248B60}</c15:txfldGUID>
                      <c15:f>Daten_Diagramme!$E$22</c15:f>
                      <c15:dlblFieldTableCache>
                        <c:ptCount val="1"/>
                        <c:pt idx="0">
                          <c:v>-1.5</c:v>
                        </c:pt>
                      </c15:dlblFieldTableCache>
                    </c15:dlblFTEntry>
                  </c15:dlblFieldTable>
                  <c15:showDataLabelsRange val="0"/>
                </c:ext>
                <c:ext xmlns:c16="http://schemas.microsoft.com/office/drawing/2014/chart" uri="{C3380CC4-5D6E-409C-BE32-E72D297353CC}">
                  <c16:uniqueId val="{00000008-DCC0-4992-95E9-A9A6F19D6105}"/>
                </c:ext>
              </c:extLst>
            </c:dLbl>
            <c:dLbl>
              <c:idx val="9"/>
              <c:tx>
                <c:strRef>
                  <c:f>Daten_Diagramme!$E$23</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{690E91E4-B1D6-42DA-BD83-A10F83806019}</c15:txfldGUID>
                      <c15:f>Daten_Diagramme!$E$23</c15:f>
                      <c15:dlblFieldTableCache>
                        <c:ptCount val="1"/>
                        <c:pt idx="0">
                          <c:v>-5.5</c:v>
                        </c:pt>
                      </c15:dlblFieldTableCache>
                    </c15:dlblFTEntry>
                  </c15:dlblFieldTable>
                  <c15:showDataLabelsRange val="0"/>
                </c:ext>
                <c:ext xmlns:c16="http://schemas.microsoft.com/office/drawing/2014/chart" uri="{C3380CC4-5D6E-409C-BE32-E72D297353CC}">
                  <c16:uniqueId val="{00000009-DCC0-4992-95E9-A9A6F19D6105}"/>
                </c:ext>
              </c:extLst>
            </c:dLbl>
            <c:dLbl>
              <c:idx val="10"/>
              <c:tx>
                <c:strRef>
                  <c:f>Daten_Diagramme!$E$24</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{1ED73B23-83D8-4E06-94DA-7FA848AED84C}</c15:txfldGUID>
                      <c15:f>Daten_Diagramme!$E$24</c15:f>
                      <c15:dlblFieldTableCache>
                        <c:ptCount val="1"/>
                        <c:pt idx="0">
                          <c:v>-7.1</c:v>
                        </c:pt>
                      </c15:dlblFieldTableCache>
                    </c15:dlblFTEntry>
                  </c15:dlblFieldTable>
                  <c15:showDataLabelsRange val="0"/>
                </c:ext>
                <c:ext xmlns:c16="http://schemas.microsoft.com/office/drawing/2014/chart" uri="{C3380CC4-5D6E-409C-BE32-E72D297353CC}">
                  <c16:uniqueId val="{0000000A-DCC0-4992-95E9-A9A6F19D6105}"/>
                </c:ext>
              </c:extLst>
            </c:dLbl>
            <c:dLbl>
              <c:idx val="11"/>
              <c:tx>
                <c:strRef>
                  <c:f>Daten_Diagramme!$E$25</c:f>
                  <c:strCache>
                    <c:ptCount val="1"/>
                    <c:pt idx="0">
                      <c:v>15.3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{20464002-8B0B-4972-AB7D-2647A492EB1E}</c15:txfldGUID>
                      <c15:f>Daten_Diagramme!$E$25</c15:f>
                      <c15:dlblFieldTableCache>
                        <c:ptCount val="1"/>
                        <c:pt idx="0">
                          <c:v>15.3</c:v>
                        </c:pt>
                      </c15:dlblFieldTableCache>
                    </c15:dlblFTEntry>
                  </c15:dlblFieldTable>
                  <c15:showDataLabelsRange val="0"/>
                </c:ext>
                <c:ext xmlns:c16="http://schemas.microsoft.com/office/drawing/2014/chart" uri="{C3380CC4-5D6E-409C-BE32-E72D297353CC}">
                  <c16:uniqueId val="{0000000B-DCC0-4992-95E9-A9A6F19D6105}"/>
                </c:ext>
              </c:extLst>
            </c:dLbl>
            <c:dLbl>
              <c:idx val="12"/>
              <c:tx>
                <c:strRef>
                  <c:f>Daten_Diagramme!$E$26</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{6A6E1B0E-65C7-4F96-B6E4-4A990EDB9AF3}</c15:txfldGUID>
                      <c15:f>Daten_Diagramme!$E$26</c15:f>
                      <c15:dlblFieldTableCache>
                        <c:ptCount val="1"/>
                        <c:pt idx="0">
                          <c:v>9.7</c:v>
                        </c:pt>
                      </c15:dlblFieldTableCache>
                    </c15:dlblFTEntry>
                  </c15:dlblFieldTable>
                  <c15:showDataLabelsRange val="0"/>
                </c:ext>
                <c:ext xmlns:c16="http://schemas.microsoft.com/office/drawing/2014/chart" uri="{C3380CC4-5D6E-409C-BE32-E72D297353CC}">
                  <c16:uniqueId val="{0000000C-DCC0-4992-95E9-A9A6F19D6105}"/>
                </c:ext>
              </c:extLst>
            </c:dLbl>
            <c:dLbl>
              <c:idx val="13"/>
              <c:tx>
                <c:strRef>
                  <c:f>Daten_Diagramme!$E$27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{49B1ABA5-CFE3-45DA-BC6D-1A696ACEBD1D}</c15:txfldGUID>
                      <c15:f>Daten_Diagramme!$E$27</c15:f>
                      <c15:dlblFieldTableCache>
                        <c:ptCount val="1"/>
                        <c:pt idx="0">
                          <c:v>-3.3</c:v>
                        </c:pt>
                      </c15:dlblFieldTableCache>
                    </c15:dlblFTEntry>
                  </c15:dlblFieldTable>
                  <c15:showDataLabelsRange val="0"/>
                </c:ext>
                <c:ext xmlns:c16="http://schemas.microsoft.com/office/drawing/2014/chart" uri="{C3380CC4-5D6E-409C-BE32-E72D297353CC}">
                  <c16:uniqueId val="{0000000D-DCC0-4992-95E9-A9A6F19D6105}"/>
                </c:ext>
              </c:extLst>
            </c:dLbl>
            <c:dLbl>
              <c:idx val="14"/>
              <c:tx>
                <c:strRef>
                  <c:f>Daten_Diagramme!$E$28</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{A47F0955-8429-4BE5-A082-95DF184D9AA1}</c15:txfldGUID>
                      <c15:f>Daten_Diagramme!$E$28</c15:f>
                      <c15:dlblFieldTableCache>
                        <c:ptCount val="1"/>
                        <c:pt idx="0">
                          <c:v>-5.6</c:v>
                        </c:pt>
                      </c15:dlblFieldTableCache>
                    </c15:dlblFTEntry>
                  </c15:dlblFieldTable>
                  <c15:showDataLabelsRange val="0"/>
                </c:ext>
                <c:ext xmlns:c16="http://schemas.microsoft.com/office/drawing/2014/chart" uri="{C3380CC4-5D6E-409C-BE32-E72D297353CC}">
                  <c16:uniqueId val="{0000000E-DCC0-4992-95E9-A9A6F19D6105}"/>
                </c:ext>
              </c:extLst>
            </c:dLbl>
            <c:dLbl>
              <c:idx val="15"/>
              <c:tx>
                <c:strRef>
                  <c:f>Daten_Diagramme!$E$29</c:f>
                  <c:strCache>
                    <c:ptCount val="1"/>
                    <c:pt idx="0">
                      <c:v>-10.2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{04B4541C-DA65-43DF-B532-4C0F17768B3D}</c15:txfldGUID>
                      <c15:f>Daten_Diagramme!$E$29</c15:f>
                      <c15:dlblFieldTableCache>
                        <c:ptCount val="1"/>
                        <c:pt idx="0">
                          <c:v>-10.2</c:v>
                        </c:pt>
                      </c15:dlblFieldTableCache>
                    </c15:dlblFTEntry>
                  </c15:dlblFieldTable>
                  <c15:showDataLabelsRange val="0"/>
                </c:ext>
                <c:ext xmlns:c16="http://schemas.microsoft.com/office/drawing/2014/chart" uri="{C3380CC4-5D6E-409C-BE32-E72D297353CC}">
                  <c16:uniqueId val="{0000000F-DCC0-4992-95E9-A9A6F19D6105}"/>
                </c:ext>
              </c:extLst>
            </c:dLbl>
            <c:dLbl>
              <c:idx val="16"/>
              <c:tx>
                <c:strRef>
                  <c:f>Daten_Diagramme!$E$30</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{AEA7A6AC-34E1-4B6A-A86D-15A8669FD4BB}</c15:txfldGUID>
                      <c15:f>Daten_Diagramme!$E$30</c15:f>
                      <c15:dlblFieldTableCache>
                        <c:ptCount val="1"/>
                        <c:pt idx="0">
                          <c:v>0.0</c:v>
                        </c:pt>
                      </c15:dlblFieldTableCache>
                    </c15:dlblFTEntry>
                  </c15:dlblFieldTable>
                  <c15:showDataLabelsRange val="0"/>
                </c:ext>
                <c:ext xmlns:c16="http://schemas.microsoft.com/office/drawing/2014/chart" uri="{C3380CC4-5D6E-409C-BE32-E72D297353CC}">
                  <c16:uniqueId val="{00000010-DCC0-4992-95E9-A9A6F19D6105}"/>
                </c:ext>
              </c:extLst>
            </c:dLbl>
            <c:dLbl>
              <c:idx val="17"/>
              <c:tx>
                <c:strRef>
                  <c:f>Daten_Diagramme!$E$31</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{79CD6567-0320-4E7D-B13D-5881A8C69F31}</c15:txfldGUID>
                      <c15:f>Daten_Diagramme!$E$31</c15:f>
                      <c15:dlblFieldTableCache>
                        <c:ptCount val="1"/>
                        <c:pt idx="0">
                          <c:v>-2.3</c:v>
                        </c:pt>
                      </c15:dlblFieldTableCache>
                    </c15:dlblFTEntry>
                  </c15:dlblFieldTable>
                  <c15:showDataLabelsRange val="0"/>
                </c:ext>
                <c:ext xmlns:c16="http://schemas.microsoft.com/office/drawing/2014/chart" uri="{C3380CC4-5D6E-409C-BE32-E72D297353CC}">
                  <c16:uniqueId val="{00000011-DCC0-4992-95E9-A9A6F19D6105}"/>
                </c:ext>
              </c:extLst>
            </c:dLbl>
            <c:dLbl>
              <c:idx val="18"/>
              <c:tx>
                <c:strRef>
                  <c:f>Daten_Diagramme!$E$32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{8DC0D184-80CF-4F8E-AE5E-AC40D7D7C40D}</c15:txfldGUID>
                      <c15:f>Daten_Diagramme!$E$32</c15:f>
                      <c15:dlblFieldTableCache>
                        <c:ptCount val="1"/>
                        <c:pt idx="0">
                          <c:v>2.5</c:v>
                        </c:pt>
                      </c15:dlblFieldTableCache>
                    </c15:dlblFTEntry>
                  </c15:dlblFieldTable>
                  <c15:showDataLabelsRange val="0"/>
                </c:ext>
                <c:ext xmlns:c16="http://schemas.microsoft.com/office/drawing/2014/chart" uri="{C3380CC4-5D6E-409C-BE32-E72D297353CC}">
                  <c16:uniqueId val="{00000012-DCC0-4992-95E9-A9A6F19D6105}"/>
                </c:ext>
              </c:extLst>
            </c:dLbl>
            <c:dLbl>
              <c:idx val="19"/>
              <c:tx>
                <c:strRef>
                  <c:f>Daten_Diagramme!$E$33</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{8D18DCF2-EC66-4A52-A10D-793DD9FAAA9F}</c15:txfldGUID>
                      <c15:f>Daten_Diagramme!$E$33</c15:f>
                      <c15:dlblFieldTableCache>
                        <c:ptCount val="1"/>
                        <c:pt idx="0">
                          <c:v>-0.2</c:v>
                        </c:pt>
                      </c15:dlblFieldTableCache>
                    </c15:dlblFTEntry>
                  </c15:dlblFieldTable>
                  <c15:showDataLabelsRange val="0"/>
                </c:ext>
                <c:ext xmlns:c16="http://schemas.microsoft.com/office/drawing/2014/chart" uri="{C3380CC4-5D6E-409C-BE32-E72D297353CC}">
                  <c16:uniqueId val="{00000013-DCC0-4992-95E9-A9A6F19D6105}"/>
                </c:ext>
              </c:extLst>
            </c:dLbl>
            <c:dLbl>
              <c:idx val="20"/>
              <c:tx>
                <c:strRef>
                  <c:f>Daten_Diagramme!$E$34</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{45467373-1FD1-4FDC-8102-125B2CDFD72D}</c15:txfldGUID>
                      <c15:f>Daten_Diagramme!$E$34</c15:f>
                      <c15:dlblFieldTableCache>
                        <c:ptCount val="1"/>
                        <c:pt idx="0">
                          <c:v>-6.6</c:v>
                        </c:pt>
                      </c15:dlblFieldTableCache>
                    </c15:dlblFTEntry>
                  </c15:dlblFieldTable>
                  <c15:showDataLabelsRange val="0"/>
                </c:ext>
                <c:ext xmlns:c16="http://schemas.microsoft.com/office/drawing/2014/chart" uri="{C3380CC4-5D6E-409C-BE32-E72D297353CC}">
                  <c16:uniqueId val="{00000014-DCC0-4992-95E9-A9A6F19D6105}"/>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{79CC26DF-2719-4ABF-9C45-1D83AB5A95AE}</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DCC0-4992-95E9-A9A6F19D6105}"/>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{69417159-69A7-4632-8841-78D20920988E}</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DCC0-4992-95E9-A9A6F19D6105}"/>
                </c:ext>
              </c:extLst>
            </c:dLbl>
            <c:dLbl>
              <c:idx val="23"/>
              <c:tx>
                <c:strRef>
                  <c:f>Daten_Diagramme!$E$37</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{5807DFE3-E367-4363-BC2D-4FDEFF515C72}</c15:txfldGUID>
                      <c15:f>Daten_Diagramme!$E$37</c15:f>
                      <c15:dlblFieldTableCache>
                        <c:ptCount val="1"/>
                        <c:pt idx="0">
                          <c:v>-10.3</c:v>
                        </c:pt>
                      </c15:dlblFieldTableCache>
                    </c15:dlblFTEntry>
                  </c15:dlblFieldTable>
                  <c15:showDataLabelsRange val="0"/>
                </c:ext>
                <c:ext xmlns:c16="http://schemas.microsoft.com/office/drawing/2014/chart" uri="{C3380CC4-5D6E-409C-BE32-E72D297353CC}">
                  <c16:uniqueId val="{00000017-DCC0-4992-95E9-A9A6F19D6105}"/>
                </c:ext>
              </c:extLst>
            </c:dLbl>
            <c:dLbl>
              <c:idx val="24"/>
              <c:tx>
                <c:strRef>
                  <c:f>Daten_Diagramme!$E$38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{A12B1475-6493-4DE3-AFFF-7AA5A5745DD0}</c15:txfldGUID>
                      <c15:f>Daten_Diagramme!$E$38</c15:f>
                      <c15:dlblFieldTableCache>
                        <c:ptCount val="1"/>
                        <c:pt idx="0">
                          <c:v>-0.8</c:v>
                        </c:pt>
                      </c15:dlblFieldTableCache>
                    </c15:dlblFTEntry>
                  </c15:dlblFieldTable>
                  <c15:showDataLabelsRange val="0"/>
                </c:ext>
                <c:ext xmlns:c16="http://schemas.microsoft.com/office/drawing/2014/chart" uri="{C3380CC4-5D6E-409C-BE32-E72D297353CC}">
                  <c16:uniqueId val="{00000018-DCC0-4992-95E9-A9A6F19D6105}"/>
                </c:ext>
              </c:extLst>
            </c:dLbl>
            <c:dLbl>
              <c:idx val="25"/>
              <c:tx>
                <c:strRef>
                  <c:f>Daten_Diagramme!$E$39</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{7F8456EB-997C-43E4-8F34-695ADC4364EB}</c15:txfldGUID>
                      <c15:f>Daten_Diagramme!$E$39</c15:f>
                      <c15:dlblFieldTableCache>
                        <c:ptCount val="1"/>
                        <c:pt idx="0">
                          <c:v>-3.5</c:v>
                        </c:pt>
                      </c15:dlblFieldTableCache>
                    </c15:dlblFTEntry>
                  </c15:dlblFieldTable>
                  <c15:showDataLabelsRange val="0"/>
                </c:ext>
                <c:ext xmlns:c16="http://schemas.microsoft.com/office/drawing/2014/chart" uri="{C3380CC4-5D6E-409C-BE32-E72D297353CC}">
                  <c16:uniqueId val="{00000019-DCC0-4992-95E9-A9A6F19D6105}"/>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{87041509-AFC0-4F2E-A247-A908D633C0C4}</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DCC0-4992-95E9-A9A6F19D6105}"/>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{9E1C44FF-E473-4CDC-9F4A-7182C523D07B}</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DCC0-4992-95E9-A9A6F19D6105}"/>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{0454F759-0D33-4FD8-8C65-0555CA16D0D2}</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DCC0-4992-95E9-A9A6F19D6105}"/>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{3D087A90-63E6-440D-8F3B-F43ECE82BA12}</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DCC0-4992-95E9-A9A6F19D6105}"/>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{E5B80080-C83B-4D0C-8AA2-1280C63C9787}</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DCC0-4992-95E9-A9A6F19D6105}"/>
                </c:ext>
              </c:extLst>
            </c:dLbl>
            <c:dLbl>
              <c:idx val="31"/>
              <c:tx>
                <c:strRef>
                  <c:f>Daten_Diagramme!$E$45</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{7929327A-C465-4710-B078-570C01D41050}</c15:txfldGUID>
                      <c15:f>Daten_Diagramme!$E$45</c15:f>
                      <c15:dlblFieldTableCache>
                        <c:ptCount val="1"/>
                        <c:pt idx="0">
                          <c:v>-3.5</c:v>
                        </c:pt>
                      </c15:dlblFieldTableCache>
                    </c15:dlblFTEntry>
                  </c15:dlblFieldTable>
                  <c15:showDataLabelsRange val="0"/>
                </c:ext>
                <c:ext xmlns:c16="http://schemas.microsoft.com/office/drawing/2014/chart" uri="{C3380CC4-5D6E-409C-BE32-E72D297353CC}">
                  <c16:uniqueId val="{0000001F-DCC0-4992-95E9-A9A6F19D610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-3.3032772672099879</c:v>
                </c:pt>
                <c:pt idx="1">
                  <c:v>-10.311750599520384</c:v>
                </c:pt>
                <c:pt idx="2">
                  <c:v>17.391304347826086</c:v>
                </c:pt>
                <c:pt idx="3">
                  <c:v>-3.8204393505253105</c:v>
                </c:pt>
                <c:pt idx="4">
                  <c:v>-10.354223433242506</c:v>
                </c:pt>
                <c:pt idx="5">
                  <c:v>0</c:v>
                </c:pt>
                <c:pt idx="6">
                  <c:v>-1.2738853503184713</c:v>
                </c:pt>
                <c:pt idx="7">
                  <c:v>1.5132408575031526</c:v>
                </c:pt>
                <c:pt idx="8">
                  <c:v>-1.5058561070831009</c:v>
                </c:pt>
                <c:pt idx="9">
                  <c:v>-5.4696789536266346</c:v>
                </c:pt>
                <c:pt idx="10">
                  <c:v>-7.0503597122302155</c:v>
                </c:pt>
                <c:pt idx="11">
                  <c:v>15.267175572519085</c:v>
                </c:pt>
                <c:pt idx="12">
                  <c:v>9.67741935483871</c:v>
                </c:pt>
                <c:pt idx="13">
                  <c:v>-3.2573289902280131</c:v>
                </c:pt>
                <c:pt idx="14">
                  <c:v>-5.61377245508982</c:v>
                </c:pt>
                <c:pt idx="15">
                  <c:v>-10.204081632653061</c:v>
                </c:pt>
                <c:pt idx="16">
                  <c:v>0</c:v>
                </c:pt>
                <c:pt idx="17">
                  <c:v>-2.2857142857142856</c:v>
                </c:pt>
                <c:pt idx="18">
                  <c:v>2.5</c:v>
                </c:pt>
                <c:pt idx="19">
                  <c:v>-0.23809523809523808</c:v>
                </c:pt>
                <c:pt idx="20">
                  <c:v>-6.5547561950439652</c:v>
                </c:pt>
                <c:pt idx="21">
                  <c:v>0</c:v>
                </c:pt>
                <c:pt idx="23">
                  <c:v>-10.311750599520384</c:v>
                </c:pt>
                <c:pt idx="24">
                  <c:v>-0.83813514929282351</c:v>
                </c:pt>
                <c:pt idx="25">
                  <c:v>-3.4969591659426587</c:v>
                </c:pt>
              </c:numCache>
            </c:numRef>
          </c:val>
          <c:extLst>
            <c:ext xmlns:c16="http://schemas.microsoft.com/office/drawing/2014/chart" uri="{C3380CC4-5D6E-409C-BE32-E72D297353CC}">
              <c16:uniqueId val="{00000020-DCC0-4992-95E9-A9A6F19D6105}"/>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{DA36A61D-4722-4C08-91C7-C170E451EC97}</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DCC0-4992-95E9-A9A6F19D6105}"/>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{24E85360-3140-4936-90FA-51688A2C9064}</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DCC0-4992-95E9-A9A6F19D6105}"/>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{C4986F1A-DBC8-40B2-90C5-8CA81CF695B9}</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DCC0-4992-95E9-A9A6F19D6105}"/>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{9A49E6B0-936D-42D8-A4C2-ECB8C8DD006D}</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DCC0-4992-95E9-A9A6F19D6105}"/>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{F1629D47-357D-4DAA-B27B-F065ED09211F}</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DCC0-4992-95E9-A9A6F19D6105}"/>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{38EFD211-C660-43E6-9F18-67CAE380C351}</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DCC0-4992-95E9-A9A6F19D6105}"/>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{E0D703E8-4531-4135-8B3F-851159BDEB0E}</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DCC0-4992-95E9-A9A6F19D6105}"/>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{72C41EC9-912F-4757-ADF0-E89E91A04E83}</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DCC0-4992-95E9-A9A6F19D6105}"/>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{43C55584-1687-4DE2-885A-8B670FC42EBB}</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DCC0-4992-95E9-A9A6F19D6105}"/>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{C07496B2-40EA-450F-973D-848A23EB16A0}</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DCC0-4992-95E9-A9A6F19D6105}"/>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{EA9B6848-9DC9-48FC-A492-D532E822A90B}</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DCC0-4992-95E9-A9A6F19D6105}"/>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{75741A11-8D3A-4529-91C4-BA46562BDE03}</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DCC0-4992-95E9-A9A6F19D6105}"/>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{C1231627-0CB3-49F6-A64F-441DD0561E04}</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DCC0-4992-95E9-A9A6F19D6105}"/>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{F2F61DF6-7761-4260-9AFD-3F0909548453}</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DCC0-4992-95E9-A9A6F19D6105}"/>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{97CCB677-7A63-43E0-B8D9-4C4C44037454}</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DCC0-4992-95E9-A9A6F19D6105}"/>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{C82EC0EA-F467-471D-8CAA-08B36D304C13}</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DCC0-4992-95E9-A9A6F19D6105}"/>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{D0D5ED8E-D8A0-4998-B693-1DD9ECC1C415}</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DCC0-4992-95E9-A9A6F19D6105}"/>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{2B8EAF54-7126-4A4E-AE6C-26F2E04B0043}</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DCC0-4992-95E9-A9A6F19D6105}"/>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{730F43E7-7DCA-418D-83B4-AFD1B7636D6E}</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DCC0-4992-95E9-A9A6F19D6105}"/>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{593FE3AA-195A-478A-BD18-9055B14436DE}</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DCC0-4992-95E9-A9A6F19D6105}"/>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{1285F7BC-2C8B-4D84-A508-F1623A581127}</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DCC0-4992-95E9-A9A6F19D6105}"/>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{9E7F4C08-DA90-4048-A3E2-9DFCCF6750B7}</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DCC0-4992-95E9-A9A6F19D6105}"/>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{4BC73FE4-04D9-406C-AB4B-A9C8236C60A4}</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DCC0-4992-95E9-A9A6F19D6105}"/>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{5E4EDEE3-0B6A-4B5E-B3E1-C1E84D2D7984}</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DCC0-4992-95E9-A9A6F19D6105}"/>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{AA03E86B-14C8-4BEF-8D50-F0A50ECFC12B}</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DCC0-4992-95E9-A9A6F19D6105}"/>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{3C70B737-B4D1-41BA-8078-A8066DF99D19}</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DCC0-4992-95E9-A9A6F19D6105}"/>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{401F838F-E411-45FB-8C7D-BF19A0978989}</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DCC0-4992-95E9-A9A6F19D6105}"/>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{AFBE682C-B24F-41D0-A3FA-F07A8CFF3E65}</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DCC0-4992-95E9-A9A6F19D6105}"/>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{C3B53C63-66F1-4CDD-8F98-96AE81DD9BED}</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DCC0-4992-95E9-A9A6F19D6105}"/>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{C4D2ACD8-84E5-4E2E-AD62-3D71AC13C0FC}</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DCC0-4992-95E9-A9A6F19D6105}"/>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{B04CB715-2A79-4D57-9F53-172D2DAEB0A7}</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DCC0-4992-95E9-A9A6F19D6105}"/>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{12AA5B69-0BC8-4F91-987E-277DD2C2BB48}</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DCC0-4992-95E9-A9A6F19D610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DCC0-4992-95E9-A9A6F19D6105}"/>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DCC0-4992-95E9-A9A6F19D6105}"/>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{6C17F86D-628B-4458-B17F-84D80DA6B7F4}</c15:txfldGUID>
                      <c15:f>Diagramm!$I$46</c15:f>
                      <c15:dlblFieldTableCache>
                        <c:ptCount val="1"/>
                      </c15:dlblFieldTableCache>
                    </c15:dlblFTEntry>
                  </c15:dlblFieldTable>
                  <c15:showDataLabelsRange val="0"/>
                </c:ext>
                <c:ext xmlns:c16="http://schemas.microsoft.com/office/drawing/2014/chart" uri="{C3380CC4-5D6E-409C-BE32-E72D297353CC}">
                  <c16:uniqueId val="{00000000-9DF2-4D9D-B98D-426EFAE254DC}"/>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{A66F2E54-4FE9-43F1-AD6B-D83CFCF15E36}</c15:txfldGUID>
                      <c15:f>Diagramm!$I$47</c15:f>
                      <c15:dlblFieldTableCache>
                        <c:ptCount val="1"/>
                      </c15:dlblFieldTableCache>
                    </c15:dlblFTEntry>
                  </c15:dlblFieldTable>
                  <c15:showDataLabelsRange val="0"/>
                </c:ext>
                <c:ext xmlns:c16="http://schemas.microsoft.com/office/drawing/2014/chart" uri="{C3380CC4-5D6E-409C-BE32-E72D297353CC}">
                  <c16:uniqueId val="{00000001-9DF2-4D9D-B98D-426EFAE254DC}"/>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{6DDF71FD-938F-4321-BC04-F6428F8813D9}</c15:txfldGUID>
                      <c15:f>Diagramm!$I$48</c15:f>
                      <c15:dlblFieldTableCache>
                        <c:ptCount val="1"/>
                      </c15:dlblFieldTableCache>
                    </c15:dlblFTEntry>
                  </c15:dlblFieldTable>
                  <c15:showDataLabelsRange val="0"/>
                </c:ext>
                <c:ext xmlns:c16="http://schemas.microsoft.com/office/drawing/2014/chart" uri="{C3380CC4-5D6E-409C-BE32-E72D297353CC}">
                  <c16:uniqueId val="{00000002-9DF2-4D9D-B98D-426EFAE254DC}"/>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{829F10A7-CB77-4AFD-B026-8BC8C834E8CC}</c15:txfldGUID>
                      <c15:f>Diagramm!$I$49</c15:f>
                      <c15:dlblFieldTableCache>
                        <c:ptCount val="1"/>
                      </c15:dlblFieldTableCache>
                    </c15:dlblFTEntry>
                  </c15:dlblFieldTable>
                  <c15:showDataLabelsRange val="0"/>
                </c:ext>
                <c:ext xmlns:c16="http://schemas.microsoft.com/office/drawing/2014/chart" uri="{C3380CC4-5D6E-409C-BE32-E72D297353CC}">
                  <c16:uniqueId val="{00000003-9DF2-4D9D-B98D-426EFAE254DC}"/>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{BAE90F1A-E270-42EE-AF99-731FEA565B89}</c15:txfldGUID>
                      <c15:f>Diagramm!$I$50</c15:f>
                      <c15:dlblFieldTableCache>
                        <c:ptCount val="1"/>
                      </c15:dlblFieldTableCache>
                    </c15:dlblFTEntry>
                  </c15:dlblFieldTable>
                  <c15:showDataLabelsRange val="0"/>
                </c:ext>
                <c:ext xmlns:c16="http://schemas.microsoft.com/office/drawing/2014/chart" uri="{C3380CC4-5D6E-409C-BE32-E72D297353CC}">
                  <c16:uniqueId val="{00000004-9DF2-4D9D-B98D-426EFAE254DC}"/>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{539E019C-1457-412C-B279-AC73D9DFF3A8}</c15:txfldGUID>
                      <c15:f>Diagramm!$I$51</c15:f>
                      <c15:dlblFieldTableCache>
                        <c:ptCount val="1"/>
                      </c15:dlblFieldTableCache>
                    </c15:dlblFTEntry>
                  </c15:dlblFieldTable>
                  <c15:showDataLabelsRange val="0"/>
                </c:ext>
                <c:ext xmlns:c16="http://schemas.microsoft.com/office/drawing/2014/chart" uri="{C3380CC4-5D6E-409C-BE32-E72D297353CC}">
                  <c16:uniqueId val="{00000005-9DF2-4D9D-B98D-426EFAE254DC}"/>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{C2BD407E-5704-45EE-B5D4-9C95B28F7FC8}</c15:txfldGUID>
                      <c15:f>Diagramm!$I$52</c15:f>
                      <c15:dlblFieldTableCache>
                        <c:ptCount val="1"/>
                      </c15:dlblFieldTableCache>
                    </c15:dlblFTEntry>
                  </c15:dlblFieldTable>
                  <c15:showDataLabelsRange val="0"/>
                </c:ext>
                <c:ext xmlns:c16="http://schemas.microsoft.com/office/drawing/2014/chart" uri="{C3380CC4-5D6E-409C-BE32-E72D297353CC}">
                  <c16:uniqueId val="{00000006-9DF2-4D9D-B98D-426EFAE254DC}"/>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{A1C47C8E-88B6-4E64-80B6-AA802248BE76}</c15:txfldGUID>
                      <c15:f>Diagramm!$I$53</c15:f>
                      <c15:dlblFieldTableCache>
                        <c:ptCount val="1"/>
                      </c15:dlblFieldTableCache>
                    </c15:dlblFTEntry>
                  </c15:dlblFieldTable>
                  <c15:showDataLabelsRange val="0"/>
                </c:ext>
                <c:ext xmlns:c16="http://schemas.microsoft.com/office/drawing/2014/chart" uri="{C3380CC4-5D6E-409C-BE32-E72D297353CC}">
                  <c16:uniqueId val="{00000007-9DF2-4D9D-B98D-426EFAE254DC}"/>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{0E508214-279F-46BC-84F8-83F039209248}</c15:txfldGUID>
                      <c15:f>Diagramm!$I$54</c15:f>
                      <c15:dlblFieldTableCache>
                        <c:ptCount val="1"/>
                      </c15:dlblFieldTableCache>
                    </c15:dlblFTEntry>
                  </c15:dlblFieldTable>
                  <c15:showDataLabelsRange val="0"/>
                </c:ext>
                <c:ext xmlns:c16="http://schemas.microsoft.com/office/drawing/2014/chart" uri="{C3380CC4-5D6E-409C-BE32-E72D297353CC}">
                  <c16:uniqueId val="{00000008-9DF2-4D9D-B98D-426EFAE254DC}"/>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{DED93B59-7869-43AF-91FD-7B5EB537425D}</c15:txfldGUID>
                      <c15:f>Diagramm!$I$55</c15:f>
                      <c15:dlblFieldTableCache>
                        <c:ptCount val="1"/>
                      </c15:dlblFieldTableCache>
                    </c15:dlblFTEntry>
                  </c15:dlblFieldTable>
                  <c15:showDataLabelsRange val="0"/>
                </c:ext>
                <c:ext xmlns:c16="http://schemas.microsoft.com/office/drawing/2014/chart" uri="{C3380CC4-5D6E-409C-BE32-E72D297353CC}">
                  <c16:uniqueId val="{00000009-9DF2-4D9D-B98D-426EFAE254DC}"/>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{19F454F6-096A-40EA-ABAA-96E97609F804}</c15:txfldGUID>
                      <c15:f>Diagramm!$I$56</c15:f>
                      <c15:dlblFieldTableCache>
                        <c:ptCount val="1"/>
                      </c15:dlblFieldTableCache>
                    </c15:dlblFTEntry>
                  </c15:dlblFieldTable>
                  <c15:showDataLabelsRange val="0"/>
                </c:ext>
                <c:ext xmlns:c16="http://schemas.microsoft.com/office/drawing/2014/chart" uri="{C3380CC4-5D6E-409C-BE32-E72D297353CC}">
                  <c16:uniqueId val="{0000000A-9DF2-4D9D-B98D-426EFAE254DC}"/>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{01E279BB-515C-4D96-AFA6-4F7D992BB4A9}</c15:txfldGUID>
                      <c15:f>Diagramm!$I$57</c15:f>
                      <c15:dlblFieldTableCache>
                        <c:ptCount val="1"/>
                      </c15:dlblFieldTableCache>
                    </c15:dlblFTEntry>
                  </c15:dlblFieldTable>
                  <c15:showDataLabelsRange val="0"/>
                </c:ext>
                <c:ext xmlns:c16="http://schemas.microsoft.com/office/drawing/2014/chart" uri="{C3380CC4-5D6E-409C-BE32-E72D297353CC}">
                  <c16:uniqueId val="{0000000B-9DF2-4D9D-B98D-426EFAE254DC}"/>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{B7C19E88-2A4E-4588-9D94-F487DD33CD1E}</c15:txfldGUID>
                      <c15:f>Diagramm!$I$58</c15:f>
                      <c15:dlblFieldTableCache>
                        <c:ptCount val="1"/>
                      </c15:dlblFieldTableCache>
                    </c15:dlblFTEntry>
                  </c15:dlblFieldTable>
                  <c15:showDataLabelsRange val="0"/>
                </c:ext>
                <c:ext xmlns:c16="http://schemas.microsoft.com/office/drawing/2014/chart" uri="{C3380CC4-5D6E-409C-BE32-E72D297353CC}">
                  <c16:uniqueId val="{0000000C-9DF2-4D9D-B98D-426EFAE254DC}"/>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{CC529524-FA3C-4DCB-8D42-614E99D0367A}</c15:txfldGUID>
                      <c15:f>Diagramm!$I$59</c15:f>
                      <c15:dlblFieldTableCache>
                        <c:ptCount val="1"/>
                      </c15:dlblFieldTableCache>
                    </c15:dlblFTEntry>
                  </c15:dlblFieldTable>
                  <c15:showDataLabelsRange val="0"/>
                </c:ext>
                <c:ext xmlns:c16="http://schemas.microsoft.com/office/drawing/2014/chart" uri="{C3380CC4-5D6E-409C-BE32-E72D297353CC}">
                  <c16:uniqueId val="{0000000D-9DF2-4D9D-B98D-426EFAE254DC}"/>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{04526F6F-E83C-49A8-839C-C2F21A0B03DF}</c15:txfldGUID>
                      <c15:f>Diagramm!$I$60</c15:f>
                      <c15:dlblFieldTableCache>
                        <c:ptCount val="1"/>
                      </c15:dlblFieldTableCache>
                    </c15:dlblFTEntry>
                  </c15:dlblFieldTable>
                  <c15:showDataLabelsRange val="0"/>
                </c:ext>
                <c:ext xmlns:c16="http://schemas.microsoft.com/office/drawing/2014/chart" uri="{C3380CC4-5D6E-409C-BE32-E72D297353CC}">
                  <c16:uniqueId val="{0000000E-9DF2-4D9D-B98D-426EFAE254DC}"/>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{94C84092-6AB8-400B-ABE8-1D7DC9ADA2B0}</c15:txfldGUID>
                      <c15:f>Diagramm!$I$61</c15:f>
                      <c15:dlblFieldTableCache>
                        <c:ptCount val="1"/>
                      </c15:dlblFieldTableCache>
                    </c15:dlblFTEntry>
                  </c15:dlblFieldTable>
                  <c15:showDataLabelsRange val="0"/>
                </c:ext>
                <c:ext xmlns:c16="http://schemas.microsoft.com/office/drawing/2014/chart" uri="{C3380CC4-5D6E-409C-BE32-E72D297353CC}">
                  <c16:uniqueId val="{0000000F-9DF2-4D9D-B98D-426EFAE254DC}"/>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{0FAA11CC-243C-4BE7-A5EF-FB3E537844EF}</c15:txfldGUID>
                      <c15:f>Diagramm!$I$62</c15:f>
                      <c15:dlblFieldTableCache>
                        <c:ptCount val="1"/>
                      </c15:dlblFieldTableCache>
                    </c15:dlblFTEntry>
                  </c15:dlblFieldTable>
                  <c15:showDataLabelsRange val="0"/>
                </c:ext>
                <c:ext xmlns:c16="http://schemas.microsoft.com/office/drawing/2014/chart" uri="{C3380CC4-5D6E-409C-BE32-E72D297353CC}">
                  <c16:uniqueId val="{00000010-9DF2-4D9D-B98D-426EFAE254DC}"/>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{30430471-2D56-4E91-8524-C2D2DA4CEFA5}</c15:txfldGUID>
                      <c15:f>Diagramm!$I$63</c15:f>
                      <c15:dlblFieldTableCache>
                        <c:ptCount val="1"/>
                      </c15:dlblFieldTableCache>
                    </c15:dlblFTEntry>
                  </c15:dlblFieldTable>
                  <c15:showDataLabelsRange val="0"/>
                </c:ext>
                <c:ext xmlns:c16="http://schemas.microsoft.com/office/drawing/2014/chart" uri="{C3380CC4-5D6E-409C-BE32-E72D297353CC}">
                  <c16:uniqueId val="{00000011-9DF2-4D9D-B98D-426EFAE254DC}"/>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{993139D5-FA38-4AF8-A241-A73F6A54CA3C}</c15:txfldGUID>
                      <c15:f>Diagramm!$I$64</c15:f>
                      <c15:dlblFieldTableCache>
                        <c:ptCount val="1"/>
                      </c15:dlblFieldTableCache>
                    </c15:dlblFTEntry>
                  </c15:dlblFieldTable>
                  <c15:showDataLabelsRange val="0"/>
                </c:ext>
                <c:ext xmlns:c16="http://schemas.microsoft.com/office/drawing/2014/chart" uri="{C3380CC4-5D6E-409C-BE32-E72D297353CC}">
                  <c16:uniqueId val="{00000012-9DF2-4D9D-B98D-426EFAE254DC}"/>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{C7338776-5E02-4714-A712-6595999CF69A}</c15:txfldGUID>
                      <c15:f>Diagramm!$I$65</c15:f>
                      <c15:dlblFieldTableCache>
                        <c:ptCount val="1"/>
                      </c15:dlblFieldTableCache>
                    </c15:dlblFTEntry>
                  </c15:dlblFieldTable>
                  <c15:showDataLabelsRange val="0"/>
                </c:ext>
                <c:ext xmlns:c16="http://schemas.microsoft.com/office/drawing/2014/chart" uri="{C3380CC4-5D6E-409C-BE32-E72D297353CC}">
                  <c16:uniqueId val="{00000013-9DF2-4D9D-B98D-426EFAE254DC}"/>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{5FD7C7D9-BD22-480C-A466-605D38279D85}</c15:txfldGUID>
                      <c15:f>Diagramm!$I$66</c15:f>
                      <c15:dlblFieldTableCache>
                        <c:ptCount val="1"/>
                      </c15:dlblFieldTableCache>
                    </c15:dlblFTEntry>
                  </c15:dlblFieldTable>
                  <c15:showDataLabelsRange val="0"/>
                </c:ext>
                <c:ext xmlns:c16="http://schemas.microsoft.com/office/drawing/2014/chart" uri="{C3380CC4-5D6E-409C-BE32-E72D297353CC}">
                  <c16:uniqueId val="{00000014-9DF2-4D9D-B98D-426EFAE254DC}"/>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{24984DAD-136C-49BF-9662-CFFF7DD4D588}</c15:txfldGUID>
                      <c15:f>Diagramm!$I$67</c15:f>
                      <c15:dlblFieldTableCache>
                        <c:ptCount val="1"/>
                      </c15:dlblFieldTableCache>
                    </c15:dlblFTEntry>
                  </c15:dlblFieldTable>
                  <c15:showDataLabelsRange val="0"/>
                </c:ext>
                <c:ext xmlns:c16="http://schemas.microsoft.com/office/drawing/2014/chart" uri="{C3380CC4-5D6E-409C-BE32-E72D297353CC}">
                  <c16:uniqueId val="{00000015-9DF2-4D9D-B98D-426EFAE254D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DF2-4D9D-B98D-426EFAE254DC}"/>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{1661FA50-2D8F-40B0-B5D4-6E0C23BF1174}</c15:txfldGUID>
                      <c15:f>Diagramm!$K$46</c15:f>
                      <c15:dlblFieldTableCache>
                        <c:ptCount val="1"/>
                      </c15:dlblFieldTableCache>
                    </c15:dlblFTEntry>
                  </c15:dlblFieldTable>
                  <c15:showDataLabelsRange val="0"/>
                </c:ext>
                <c:ext xmlns:c16="http://schemas.microsoft.com/office/drawing/2014/chart" uri="{C3380CC4-5D6E-409C-BE32-E72D297353CC}">
                  <c16:uniqueId val="{00000017-9DF2-4D9D-B98D-426EFAE254DC}"/>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{32000B23-7520-4F73-BD1B-9C6BE37C7F9A}</c15:txfldGUID>
                      <c15:f>Diagramm!$K$47</c15:f>
                      <c15:dlblFieldTableCache>
                        <c:ptCount val="1"/>
                      </c15:dlblFieldTableCache>
                    </c15:dlblFTEntry>
                  </c15:dlblFieldTable>
                  <c15:showDataLabelsRange val="0"/>
                </c:ext>
                <c:ext xmlns:c16="http://schemas.microsoft.com/office/drawing/2014/chart" uri="{C3380CC4-5D6E-409C-BE32-E72D297353CC}">
                  <c16:uniqueId val="{00000018-9DF2-4D9D-B98D-426EFAE254DC}"/>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{01C039DB-1393-48C7-B68A-7D03B2D6AEAC}</c15:txfldGUID>
                      <c15:f>Diagramm!$K$48</c15:f>
                      <c15:dlblFieldTableCache>
                        <c:ptCount val="1"/>
                      </c15:dlblFieldTableCache>
                    </c15:dlblFTEntry>
                  </c15:dlblFieldTable>
                  <c15:showDataLabelsRange val="0"/>
                </c:ext>
                <c:ext xmlns:c16="http://schemas.microsoft.com/office/drawing/2014/chart" uri="{C3380CC4-5D6E-409C-BE32-E72D297353CC}">
                  <c16:uniqueId val="{00000019-9DF2-4D9D-B98D-426EFAE254DC}"/>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{429498A1-71F5-4571-8669-221B211048D4}</c15:txfldGUID>
                      <c15:f>Diagramm!$K$49</c15:f>
                      <c15:dlblFieldTableCache>
                        <c:ptCount val="1"/>
                      </c15:dlblFieldTableCache>
                    </c15:dlblFTEntry>
                  </c15:dlblFieldTable>
                  <c15:showDataLabelsRange val="0"/>
                </c:ext>
                <c:ext xmlns:c16="http://schemas.microsoft.com/office/drawing/2014/chart" uri="{C3380CC4-5D6E-409C-BE32-E72D297353CC}">
                  <c16:uniqueId val="{0000001A-9DF2-4D9D-B98D-426EFAE254DC}"/>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{B1E83CC0-DAFE-4E01-A0BC-7D0A90140A88}</c15:txfldGUID>
                      <c15:f>Diagramm!$K$50</c15:f>
                      <c15:dlblFieldTableCache>
                        <c:ptCount val="1"/>
                      </c15:dlblFieldTableCache>
                    </c15:dlblFTEntry>
                  </c15:dlblFieldTable>
                  <c15:showDataLabelsRange val="0"/>
                </c:ext>
                <c:ext xmlns:c16="http://schemas.microsoft.com/office/drawing/2014/chart" uri="{C3380CC4-5D6E-409C-BE32-E72D297353CC}">
                  <c16:uniqueId val="{0000001B-9DF2-4D9D-B98D-426EFAE254DC}"/>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{97AEA7C9-01D0-43D3-B8F4-0FE361CE2FE4}</c15:txfldGUID>
                      <c15:f>Diagramm!$K$51</c15:f>
                      <c15:dlblFieldTableCache>
                        <c:ptCount val="1"/>
                      </c15:dlblFieldTableCache>
                    </c15:dlblFTEntry>
                  </c15:dlblFieldTable>
                  <c15:showDataLabelsRange val="0"/>
                </c:ext>
                <c:ext xmlns:c16="http://schemas.microsoft.com/office/drawing/2014/chart" uri="{C3380CC4-5D6E-409C-BE32-E72D297353CC}">
                  <c16:uniqueId val="{0000001C-9DF2-4D9D-B98D-426EFAE254DC}"/>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{DF824FE9-ABC9-4BBB-A760-C5A68BD53305}</c15:txfldGUID>
                      <c15:f>Diagramm!$K$52</c15:f>
                      <c15:dlblFieldTableCache>
                        <c:ptCount val="1"/>
                      </c15:dlblFieldTableCache>
                    </c15:dlblFTEntry>
                  </c15:dlblFieldTable>
                  <c15:showDataLabelsRange val="0"/>
                </c:ext>
                <c:ext xmlns:c16="http://schemas.microsoft.com/office/drawing/2014/chart" uri="{C3380CC4-5D6E-409C-BE32-E72D297353CC}">
                  <c16:uniqueId val="{0000001D-9DF2-4D9D-B98D-426EFAE254DC}"/>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{5E4EFFC0-04C5-4085-89D5-32EEE2DBF9AA}</c15:txfldGUID>
                      <c15:f>Diagramm!$K$53</c15:f>
                      <c15:dlblFieldTableCache>
                        <c:ptCount val="1"/>
                      </c15:dlblFieldTableCache>
                    </c15:dlblFTEntry>
                  </c15:dlblFieldTable>
                  <c15:showDataLabelsRange val="0"/>
                </c:ext>
                <c:ext xmlns:c16="http://schemas.microsoft.com/office/drawing/2014/chart" uri="{C3380CC4-5D6E-409C-BE32-E72D297353CC}">
                  <c16:uniqueId val="{0000001E-9DF2-4D9D-B98D-426EFAE254DC}"/>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{5706D746-A49B-4C6A-B0FD-32DA650FE6D9}</c15:txfldGUID>
                      <c15:f>Diagramm!$K$54</c15:f>
                      <c15:dlblFieldTableCache>
                        <c:ptCount val="1"/>
                      </c15:dlblFieldTableCache>
                    </c15:dlblFTEntry>
                  </c15:dlblFieldTable>
                  <c15:showDataLabelsRange val="0"/>
                </c:ext>
                <c:ext xmlns:c16="http://schemas.microsoft.com/office/drawing/2014/chart" uri="{C3380CC4-5D6E-409C-BE32-E72D297353CC}">
                  <c16:uniqueId val="{0000001F-9DF2-4D9D-B98D-426EFAE254DC}"/>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{3BE879B4-9CAB-4A43-9032-265A2B41E06F}</c15:txfldGUID>
                      <c15:f>Diagramm!$K$55</c15:f>
                      <c15:dlblFieldTableCache>
                        <c:ptCount val="1"/>
                      </c15:dlblFieldTableCache>
                    </c15:dlblFTEntry>
                  </c15:dlblFieldTable>
                  <c15:showDataLabelsRange val="0"/>
                </c:ext>
                <c:ext xmlns:c16="http://schemas.microsoft.com/office/drawing/2014/chart" uri="{C3380CC4-5D6E-409C-BE32-E72D297353CC}">
                  <c16:uniqueId val="{00000020-9DF2-4D9D-B98D-426EFAE254DC}"/>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{AB0C24B9-CEEB-4081-AF6E-4F84E3171473}</c15:txfldGUID>
                      <c15:f>Diagramm!$K$56</c15:f>
                      <c15:dlblFieldTableCache>
                        <c:ptCount val="1"/>
                      </c15:dlblFieldTableCache>
                    </c15:dlblFTEntry>
                  </c15:dlblFieldTable>
                  <c15:showDataLabelsRange val="0"/>
                </c:ext>
                <c:ext xmlns:c16="http://schemas.microsoft.com/office/drawing/2014/chart" uri="{C3380CC4-5D6E-409C-BE32-E72D297353CC}">
                  <c16:uniqueId val="{00000021-9DF2-4D9D-B98D-426EFAE254DC}"/>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{CE0838D3-EC3A-4EE8-A738-B3F515B07EA4}</c15:txfldGUID>
                      <c15:f>Diagramm!$K$57</c15:f>
                      <c15:dlblFieldTableCache>
                        <c:ptCount val="1"/>
                      </c15:dlblFieldTableCache>
                    </c15:dlblFTEntry>
                  </c15:dlblFieldTable>
                  <c15:showDataLabelsRange val="0"/>
                </c:ext>
                <c:ext xmlns:c16="http://schemas.microsoft.com/office/drawing/2014/chart" uri="{C3380CC4-5D6E-409C-BE32-E72D297353CC}">
                  <c16:uniqueId val="{00000022-9DF2-4D9D-B98D-426EFAE254DC}"/>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{0E9822DD-D6FB-4F8B-8845-7474B5BAB2CD}</c15:txfldGUID>
                      <c15:f>Diagramm!$K$58</c15:f>
                      <c15:dlblFieldTableCache>
                        <c:ptCount val="1"/>
                      </c15:dlblFieldTableCache>
                    </c15:dlblFTEntry>
                  </c15:dlblFieldTable>
                  <c15:showDataLabelsRange val="0"/>
                </c:ext>
                <c:ext xmlns:c16="http://schemas.microsoft.com/office/drawing/2014/chart" uri="{C3380CC4-5D6E-409C-BE32-E72D297353CC}">
                  <c16:uniqueId val="{00000023-9DF2-4D9D-B98D-426EFAE254DC}"/>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{7F465DD1-9253-4F4D-B396-469E8C901DF9}</c15:txfldGUID>
                      <c15:f>Diagramm!$K$59</c15:f>
                      <c15:dlblFieldTableCache>
                        <c:ptCount val="1"/>
                      </c15:dlblFieldTableCache>
                    </c15:dlblFTEntry>
                  </c15:dlblFieldTable>
                  <c15:showDataLabelsRange val="0"/>
                </c:ext>
                <c:ext xmlns:c16="http://schemas.microsoft.com/office/drawing/2014/chart" uri="{C3380CC4-5D6E-409C-BE32-E72D297353CC}">
                  <c16:uniqueId val="{00000024-9DF2-4D9D-B98D-426EFAE254DC}"/>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{1B39A275-0BF5-491C-809B-11804F654D36}</c15:txfldGUID>
                      <c15:f>Diagramm!$K$60</c15:f>
                      <c15:dlblFieldTableCache>
                        <c:ptCount val="1"/>
                      </c15:dlblFieldTableCache>
                    </c15:dlblFTEntry>
                  </c15:dlblFieldTable>
                  <c15:showDataLabelsRange val="0"/>
                </c:ext>
                <c:ext xmlns:c16="http://schemas.microsoft.com/office/drawing/2014/chart" uri="{C3380CC4-5D6E-409C-BE32-E72D297353CC}">
                  <c16:uniqueId val="{00000025-9DF2-4D9D-B98D-426EFAE254DC}"/>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{5BA6AF7D-D7AE-4A49-9DD4-E643212FFACD}</c15:txfldGUID>
                      <c15:f>Diagramm!$K$61</c15:f>
                      <c15:dlblFieldTableCache>
                        <c:ptCount val="1"/>
                      </c15:dlblFieldTableCache>
                    </c15:dlblFTEntry>
                  </c15:dlblFieldTable>
                  <c15:showDataLabelsRange val="0"/>
                </c:ext>
                <c:ext xmlns:c16="http://schemas.microsoft.com/office/drawing/2014/chart" uri="{C3380CC4-5D6E-409C-BE32-E72D297353CC}">
                  <c16:uniqueId val="{00000026-9DF2-4D9D-B98D-426EFAE254DC}"/>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{C2894345-1D31-4869-9E8E-8B15681C85B7}</c15:txfldGUID>
                      <c15:f>Diagramm!$K$62</c15:f>
                      <c15:dlblFieldTableCache>
                        <c:ptCount val="1"/>
                      </c15:dlblFieldTableCache>
                    </c15:dlblFTEntry>
                  </c15:dlblFieldTable>
                  <c15:showDataLabelsRange val="0"/>
                </c:ext>
                <c:ext xmlns:c16="http://schemas.microsoft.com/office/drawing/2014/chart" uri="{C3380CC4-5D6E-409C-BE32-E72D297353CC}">
                  <c16:uniqueId val="{00000027-9DF2-4D9D-B98D-426EFAE254DC}"/>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{EE38C885-1755-4294-A82D-BA313B2CC0BB}</c15:txfldGUID>
                      <c15:f>Diagramm!$K$63</c15:f>
                      <c15:dlblFieldTableCache>
                        <c:ptCount val="1"/>
                      </c15:dlblFieldTableCache>
                    </c15:dlblFTEntry>
                  </c15:dlblFieldTable>
                  <c15:showDataLabelsRange val="0"/>
                </c:ext>
                <c:ext xmlns:c16="http://schemas.microsoft.com/office/drawing/2014/chart" uri="{C3380CC4-5D6E-409C-BE32-E72D297353CC}">
                  <c16:uniqueId val="{00000028-9DF2-4D9D-B98D-426EFAE254DC}"/>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{19CB0FFF-57C1-46FA-862A-4E24E440769F}</c15:txfldGUID>
                      <c15:f>Diagramm!$K$64</c15:f>
                      <c15:dlblFieldTableCache>
                        <c:ptCount val="1"/>
                      </c15:dlblFieldTableCache>
                    </c15:dlblFTEntry>
                  </c15:dlblFieldTable>
                  <c15:showDataLabelsRange val="0"/>
                </c:ext>
                <c:ext xmlns:c16="http://schemas.microsoft.com/office/drawing/2014/chart" uri="{C3380CC4-5D6E-409C-BE32-E72D297353CC}">
                  <c16:uniqueId val="{00000029-9DF2-4D9D-B98D-426EFAE254DC}"/>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{4EC95F56-C40A-420E-BDBA-3C745A6BC37D}</c15:txfldGUID>
                      <c15:f>Diagramm!$K$65</c15:f>
                      <c15:dlblFieldTableCache>
                        <c:ptCount val="1"/>
                      </c15:dlblFieldTableCache>
                    </c15:dlblFTEntry>
                  </c15:dlblFieldTable>
                  <c15:showDataLabelsRange val="0"/>
                </c:ext>
                <c:ext xmlns:c16="http://schemas.microsoft.com/office/drawing/2014/chart" uri="{C3380CC4-5D6E-409C-BE32-E72D297353CC}">
                  <c16:uniqueId val="{0000002A-9DF2-4D9D-B98D-426EFAE254DC}"/>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{8EA61125-BC51-4780-9DF3-5BD97499F3D0}</c15:txfldGUID>
                      <c15:f>Diagramm!$K$66</c15:f>
                      <c15:dlblFieldTableCache>
                        <c:ptCount val="1"/>
                      </c15:dlblFieldTableCache>
                    </c15:dlblFTEntry>
                  </c15:dlblFieldTable>
                  <c15:showDataLabelsRange val="0"/>
                </c:ext>
                <c:ext xmlns:c16="http://schemas.microsoft.com/office/drawing/2014/chart" uri="{C3380CC4-5D6E-409C-BE32-E72D297353CC}">
                  <c16:uniqueId val="{0000002B-9DF2-4D9D-B98D-426EFAE254DC}"/>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{43F739C9-F613-410D-B0F6-76CA1BBB1540}</c15:txfldGUID>
                      <c15:f>Diagramm!$K$67</c15:f>
                      <c15:dlblFieldTableCache>
                        <c:ptCount val="1"/>
                      </c15:dlblFieldTableCache>
                    </c15:dlblFTEntry>
                  </c15:dlblFieldTable>
                  <c15:showDataLabelsRange val="0"/>
                </c:ext>
                <c:ext xmlns:c16="http://schemas.microsoft.com/office/drawing/2014/chart" uri="{C3380CC4-5D6E-409C-BE32-E72D297353CC}">
                  <c16:uniqueId val="{0000002C-9DF2-4D9D-B98D-426EFAE254D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DF2-4D9D-B98D-426EFAE254DC}"/>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{0E6FA58E-97C6-4965-99D3-FF8F3E80F09A}</c15:txfldGUID>
                      <c15:f>Diagramm!$J$46</c15:f>
                      <c15:dlblFieldTableCache>
                        <c:ptCount val="1"/>
                      </c15:dlblFieldTableCache>
                    </c15:dlblFTEntry>
                  </c15:dlblFieldTable>
                  <c15:showDataLabelsRange val="0"/>
                </c:ext>
                <c:ext xmlns:c16="http://schemas.microsoft.com/office/drawing/2014/chart" uri="{C3380CC4-5D6E-409C-BE32-E72D297353CC}">
                  <c16:uniqueId val="{0000002E-9DF2-4D9D-B98D-426EFAE254DC}"/>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{55B94A0E-467A-4B42-B739-5F53256F2D10}</c15:txfldGUID>
                      <c15:f>Diagramm!$J$47</c15:f>
                      <c15:dlblFieldTableCache>
                        <c:ptCount val="1"/>
                      </c15:dlblFieldTableCache>
                    </c15:dlblFTEntry>
                  </c15:dlblFieldTable>
                  <c15:showDataLabelsRange val="0"/>
                </c:ext>
                <c:ext xmlns:c16="http://schemas.microsoft.com/office/drawing/2014/chart" uri="{C3380CC4-5D6E-409C-BE32-E72D297353CC}">
                  <c16:uniqueId val="{0000002F-9DF2-4D9D-B98D-426EFAE254DC}"/>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{E573E3D8-8784-411A-9742-6FFD66EDD1CF}</c15:txfldGUID>
                      <c15:f>Diagramm!$J$48</c15:f>
                      <c15:dlblFieldTableCache>
                        <c:ptCount val="1"/>
                      </c15:dlblFieldTableCache>
                    </c15:dlblFTEntry>
                  </c15:dlblFieldTable>
                  <c15:showDataLabelsRange val="0"/>
                </c:ext>
                <c:ext xmlns:c16="http://schemas.microsoft.com/office/drawing/2014/chart" uri="{C3380CC4-5D6E-409C-BE32-E72D297353CC}">
                  <c16:uniqueId val="{00000030-9DF2-4D9D-B98D-426EFAE254DC}"/>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{D691280F-242C-4D40-9478-2D865242CAC9}</c15:txfldGUID>
                      <c15:f>Diagramm!$J$49</c15:f>
                      <c15:dlblFieldTableCache>
                        <c:ptCount val="1"/>
                      </c15:dlblFieldTableCache>
                    </c15:dlblFTEntry>
                  </c15:dlblFieldTable>
                  <c15:showDataLabelsRange val="0"/>
                </c:ext>
                <c:ext xmlns:c16="http://schemas.microsoft.com/office/drawing/2014/chart" uri="{C3380CC4-5D6E-409C-BE32-E72D297353CC}">
                  <c16:uniqueId val="{00000031-9DF2-4D9D-B98D-426EFAE254DC}"/>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{68B10F43-766A-4052-9A1F-059E9D46AE39}</c15:txfldGUID>
                      <c15:f>Diagramm!$J$50</c15:f>
                      <c15:dlblFieldTableCache>
                        <c:ptCount val="1"/>
                      </c15:dlblFieldTableCache>
                    </c15:dlblFTEntry>
                  </c15:dlblFieldTable>
                  <c15:showDataLabelsRange val="0"/>
                </c:ext>
                <c:ext xmlns:c16="http://schemas.microsoft.com/office/drawing/2014/chart" uri="{C3380CC4-5D6E-409C-BE32-E72D297353CC}">
                  <c16:uniqueId val="{00000032-9DF2-4D9D-B98D-426EFAE254DC}"/>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{F1311440-42DD-4824-B729-5A3DD9D33A75}</c15:txfldGUID>
                      <c15:f>Diagramm!$J$51</c15:f>
                      <c15:dlblFieldTableCache>
                        <c:ptCount val="1"/>
                      </c15:dlblFieldTableCache>
                    </c15:dlblFTEntry>
                  </c15:dlblFieldTable>
                  <c15:showDataLabelsRange val="0"/>
                </c:ext>
                <c:ext xmlns:c16="http://schemas.microsoft.com/office/drawing/2014/chart" uri="{C3380CC4-5D6E-409C-BE32-E72D297353CC}">
                  <c16:uniqueId val="{00000033-9DF2-4D9D-B98D-426EFAE254DC}"/>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{2B727BF5-932C-4648-9277-9B1BCF4073EA}</c15:txfldGUID>
                      <c15:f>Diagramm!$J$52</c15:f>
                      <c15:dlblFieldTableCache>
                        <c:ptCount val="1"/>
                      </c15:dlblFieldTableCache>
                    </c15:dlblFTEntry>
                  </c15:dlblFieldTable>
                  <c15:showDataLabelsRange val="0"/>
                </c:ext>
                <c:ext xmlns:c16="http://schemas.microsoft.com/office/drawing/2014/chart" uri="{C3380CC4-5D6E-409C-BE32-E72D297353CC}">
                  <c16:uniqueId val="{00000034-9DF2-4D9D-B98D-426EFAE254DC}"/>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{1080126D-667F-4C19-8E0C-564CCDDE0A3A}</c15:txfldGUID>
                      <c15:f>Diagramm!$J$53</c15:f>
                      <c15:dlblFieldTableCache>
                        <c:ptCount val="1"/>
                      </c15:dlblFieldTableCache>
                    </c15:dlblFTEntry>
                  </c15:dlblFieldTable>
                  <c15:showDataLabelsRange val="0"/>
                </c:ext>
                <c:ext xmlns:c16="http://schemas.microsoft.com/office/drawing/2014/chart" uri="{C3380CC4-5D6E-409C-BE32-E72D297353CC}">
                  <c16:uniqueId val="{00000035-9DF2-4D9D-B98D-426EFAE254DC}"/>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{6189854F-BEA5-415C-969B-4439CFC7280E}</c15:txfldGUID>
                      <c15:f>Diagramm!$J$54</c15:f>
                      <c15:dlblFieldTableCache>
                        <c:ptCount val="1"/>
                      </c15:dlblFieldTableCache>
                    </c15:dlblFTEntry>
                  </c15:dlblFieldTable>
                  <c15:showDataLabelsRange val="0"/>
                </c:ext>
                <c:ext xmlns:c16="http://schemas.microsoft.com/office/drawing/2014/chart" uri="{C3380CC4-5D6E-409C-BE32-E72D297353CC}">
                  <c16:uniqueId val="{00000036-9DF2-4D9D-B98D-426EFAE254DC}"/>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{858D20B9-D728-4918-AA33-5A348CF3474A}</c15:txfldGUID>
                      <c15:f>Diagramm!$J$55</c15:f>
                      <c15:dlblFieldTableCache>
                        <c:ptCount val="1"/>
                      </c15:dlblFieldTableCache>
                    </c15:dlblFTEntry>
                  </c15:dlblFieldTable>
                  <c15:showDataLabelsRange val="0"/>
                </c:ext>
                <c:ext xmlns:c16="http://schemas.microsoft.com/office/drawing/2014/chart" uri="{C3380CC4-5D6E-409C-BE32-E72D297353CC}">
                  <c16:uniqueId val="{00000037-9DF2-4D9D-B98D-426EFAE254DC}"/>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{A6BE021B-BBEB-4F9B-B6EC-8908835C218F}</c15:txfldGUID>
                      <c15:f>Diagramm!$J$56</c15:f>
                      <c15:dlblFieldTableCache>
                        <c:ptCount val="1"/>
                      </c15:dlblFieldTableCache>
                    </c15:dlblFTEntry>
                  </c15:dlblFieldTable>
                  <c15:showDataLabelsRange val="0"/>
                </c:ext>
                <c:ext xmlns:c16="http://schemas.microsoft.com/office/drawing/2014/chart" uri="{C3380CC4-5D6E-409C-BE32-E72D297353CC}">
                  <c16:uniqueId val="{00000038-9DF2-4D9D-B98D-426EFAE254DC}"/>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{FE218CD9-6A74-4A55-9794-B8167976058B}</c15:txfldGUID>
                      <c15:f>Diagramm!$J$57</c15:f>
                      <c15:dlblFieldTableCache>
                        <c:ptCount val="1"/>
                      </c15:dlblFieldTableCache>
                    </c15:dlblFTEntry>
                  </c15:dlblFieldTable>
                  <c15:showDataLabelsRange val="0"/>
                </c:ext>
                <c:ext xmlns:c16="http://schemas.microsoft.com/office/drawing/2014/chart" uri="{C3380CC4-5D6E-409C-BE32-E72D297353CC}">
                  <c16:uniqueId val="{00000039-9DF2-4D9D-B98D-426EFAE254DC}"/>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{01FB67B4-8647-43B7-A639-F3DD7C0070A9}</c15:txfldGUID>
                      <c15:f>Diagramm!$J$58</c15:f>
                      <c15:dlblFieldTableCache>
                        <c:ptCount val="1"/>
                      </c15:dlblFieldTableCache>
                    </c15:dlblFTEntry>
                  </c15:dlblFieldTable>
                  <c15:showDataLabelsRange val="0"/>
                </c:ext>
                <c:ext xmlns:c16="http://schemas.microsoft.com/office/drawing/2014/chart" uri="{C3380CC4-5D6E-409C-BE32-E72D297353CC}">
                  <c16:uniqueId val="{0000003A-9DF2-4D9D-B98D-426EFAE254DC}"/>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{0A4FBC48-CE1F-4190-8A29-A148907CCBBB}</c15:txfldGUID>
                      <c15:f>Diagramm!$J$59</c15:f>
                      <c15:dlblFieldTableCache>
                        <c:ptCount val="1"/>
                      </c15:dlblFieldTableCache>
                    </c15:dlblFTEntry>
                  </c15:dlblFieldTable>
                  <c15:showDataLabelsRange val="0"/>
                </c:ext>
                <c:ext xmlns:c16="http://schemas.microsoft.com/office/drawing/2014/chart" uri="{C3380CC4-5D6E-409C-BE32-E72D297353CC}">
                  <c16:uniqueId val="{0000003B-9DF2-4D9D-B98D-426EFAE254DC}"/>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{5A11AD27-1154-46E7-BCA3-5B4AFD912A39}</c15:txfldGUID>
                      <c15:f>Diagramm!$J$60</c15:f>
                      <c15:dlblFieldTableCache>
                        <c:ptCount val="1"/>
                      </c15:dlblFieldTableCache>
                    </c15:dlblFTEntry>
                  </c15:dlblFieldTable>
                  <c15:showDataLabelsRange val="0"/>
                </c:ext>
                <c:ext xmlns:c16="http://schemas.microsoft.com/office/drawing/2014/chart" uri="{C3380CC4-5D6E-409C-BE32-E72D297353CC}">
                  <c16:uniqueId val="{0000003C-9DF2-4D9D-B98D-426EFAE254DC}"/>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{10C75256-FF76-480F-995B-E8CC92E956D6}</c15:txfldGUID>
                      <c15:f>Diagramm!$J$61</c15:f>
                      <c15:dlblFieldTableCache>
                        <c:ptCount val="1"/>
                      </c15:dlblFieldTableCache>
                    </c15:dlblFTEntry>
                  </c15:dlblFieldTable>
                  <c15:showDataLabelsRange val="0"/>
                </c:ext>
                <c:ext xmlns:c16="http://schemas.microsoft.com/office/drawing/2014/chart" uri="{C3380CC4-5D6E-409C-BE32-E72D297353CC}">
                  <c16:uniqueId val="{0000003D-9DF2-4D9D-B98D-426EFAE254DC}"/>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{6026C24F-DD61-45D7-B0CD-4289DFD91024}</c15:txfldGUID>
                      <c15:f>Diagramm!$J$62</c15:f>
                      <c15:dlblFieldTableCache>
                        <c:ptCount val="1"/>
                      </c15:dlblFieldTableCache>
                    </c15:dlblFTEntry>
                  </c15:dlblFieldTable>
                  <c15:showDataLabelsRange val="0"/>
                </c:ext>
                <c:ext xmlns:c16="http://schemas.microsoft.com/office/drawing/2014/chart" uri="{C3380CC4-5D6E-409C-BE32-E72D297353CC}">
                  <c16:uniqueId val="{0000003E-9DF2-4D9D-B98D-426EFAE254DC}"/>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{F7B5E29C-48A0-4B56-B8CF-B86A43FE84AA}</c15:txfldGUID>
                      <c15:f>Diagramm!$J$63</c15:f>
                      <c15:dlblFieldTableCache>
                        <c:ptCount val="1"/>
                      </c15:dlblFieldTableCache>
                    </c15:dlblFTEntry>
                  </c15:dlblFieldTable>
                  <c15:showDataLabelsRange val="0"/>
                </c:ext>
                <c:ext xmlns:c16="http://schemas.microsoft.com/office/drawing/2014/chart" uri="{C3380CC4-5D6E-409C-BE32-E72D297353CC}">
                  <c16:uniqueId val="{0000003F-9DF2-4D9D-B98D-426EFAE254DC}"/>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{C5E473DC-19C3-4BEE-A8EB-CFFEA3D6D683}</c15:txfldGUID>
                      <c15:f>Diagramm!$J$64</c15:f>
                      <c15:dlblFieldTableCache>
                        <c:ptCount val="1"/>
                      </c15:dlblFieldTableCache>
                    </c15:dlblFTEntry>
                  </c15:dlblFieldTable>
                  <c15:showDataLabelsRange val="0"/>
                </c:ext>
                <c:ext xmlns:c16="http://schemas.microsoft.com/office/drawing/2014/chart" uri="{C3380CC4-5D6E-409C-BE32-E72D297353CC}">
                  <c16:uniqueId val="{00000040-9DF2-4D9D-B98D-426EFAE254DC}"/>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{64DC5DA7-5C02-4B84-A7DA-FBB5F5307BDC}</c15:txfldGUID>
                      <c15:f>Diagramm!$J$65</c15:f>
                      <c15:dlblFieldTableCache>
                        <c:ptCount val="1"/>
                      </c15:dlblFieldTableCache>
                    </c15:dlblFTEntry>
                  </c15:dlblFieldTable>
                  <c15:showDataLabelsRange val="0"/>
                </c:ext>
                <c:ext xmlns:c16="http://schemas.microsoft.com/office/drawing/2014/chart" uri="{C3380CC4-5D6E-409C-BE32-E72D297353CC}">
                  <c16:uniqueId val="{00000041-9DF2-4D9D-B98D-426EFAE254DC}"/>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{CE0E934D-16AC-4F21-AB98-6A7EA5DC013E}</c15:txfldGUID>
                      <c15:f>Diagramm!$J$66</c15:f>
                      <c15:dlblFieldTableCache>
                        <c:ptCount val="1"/>
                      </c15:dlblFieldTableCache>
                    </c15:dlblFTEntry>
                  </c15:dlblFieldTable>
                  <c15:showDataLabelsRange val="0"/>
                </c:ext>
                <c:ext xmlns:c16="http://schemas.microsoft.com/office/drawing/2014/chart" uri="{C3380CC4-5D6E-409C-BE32-E72D297353CC}">
                  <c16:uniqueId val="{00000042-9DF2-4D9D-B98D-426EFAE254DC}"/>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{65F893CE-E1A1-49B9-A1BA-8EC42219E27D}</c15:txfldGUID>
                      <c15:f>Diagramm!$J$67</c15:f>
                      <c15:dlblFieldTableCache>
                        <c:ptCount val="1"/>
                      </c15:dlblFieldTableCache>
                    </c15:dlblFTEntry>
                  </c15:dlblFieldTable>
                  <c15:showDataLabelsRange val="0"/>
                </c:ext>
                <c:ext xmlns:c16="http://schemas.microsoft.com/office/drawing/2014/chart" uri="{C3380CC4-5D6E-409C-BE32-E72D297353CC}">
                  <c16:uniqueId val="{00000043-9DF2-4D9D-B98D-426EFAE254D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DF2-4D9D-B98D-426EFAE254DC}"/>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F3C-4E27-B5A2-121C8F8EBCA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F3C-4E27-B5A2-121C8F8EBCA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F3C-4E27-B5A2-121C8F8EBCA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F3C-4E27-B5A2-121C8F8EBCA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F3C-4E27-B5A2-121C8F8EBCA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F3C-4E27-B5A2-121C8F8EBCA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F3C-4E27-B5A2-121C8F8EBCA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F3C-4E27-B5A2-121C8F8EBCA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F3C-4E27-B5A2-121C8F8EBCA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F3C-4E27-B5A2-121C8F8EBCA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F3C-4E27-B5A2-121C8F8EBCA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F3C-4E27-B5A2-121C8F8EBCA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F3C-4E27-B5A2-121C8F8EBCA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F3C-4E27-B5A2-121C8F8EBCA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F3C-4E27-B5A2-121C8F8EBCA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F3C-4E27-B5A2-121C8F8EBCA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F3C-4E27-B5A2-121C8F8EBCA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F3C-4E27-B5A2-121C8F8EBCA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5F3C-4E27-B5A2-121C8F8EBCA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F3C-4E27-B5A2-121C8F8EBCA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5F3C-4E27-B5A2-121C8F8EBCA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5F3C-4E27-B5A2-121C8F8EBCA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F3C-4E27-B5A2-121C8F8EBCA3}"/>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5F3C-4E27-B5A2-121C8F8EBCA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5F3C-4E27-B5A2-121C8F8EBCA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5F3C-4E27-B5A2-121C8F8EBCA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5F3C-4E27-B5A2-121C8F8EBCA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5F3C-4E27-B5A2-121C8F8EBCA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5F3C-4E27-B5A2-121C8F8EBCA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5F3C-4E27-B5A2-121C8F8EBCA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5F3C-4E27-B5A2-121C8F8EBCA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5F3C-4E27-B5A2-121C8F8EBCA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5F3C-4E27-B5A2-121C8F8EBCA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5F3C-4E27-B5A2-121C8F8EBCA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5F3C-4E27-B5A2-121C8F8EBCA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5F3C-4E27-B5A2-121C8F8EBCA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5F3C-4E27-B5A2-121C8F8EBCA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5F3C-4E27-B5A2-121C8F8EBCA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5F3C-4E27-B5A2-121C8F8EBCA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5F3C-4E27-B5A2-121C8F8EBCA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5F3C-4E27-B5A2-121C8F8EBCA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5F3C-4E27-B5A2-121C8F8EBCA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5F3C-4E27-B5A2-121C8F8EBCA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5F3C-4E27-B5A2-121C8F8EBCA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5F3C-4E27-B5A2-121C8F8EBCA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F3C-4E27-B5A2-121C8F8EBCA3}"/>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5F3C-4E27-B5A2-121C8F8EBCA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5F3C-4E27-B5A2-121C8F8EBCA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5F3C-4E27-B5A2-121C8F8EBCA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5F3C-4E27-B5A2-121C8F8EBCA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5F3C-4E27-B5A2-121C8F8EBCA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5F3C-4E27-B5A2-121C8F8EBCA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5F3C-4E27-B5A2-121C8F8EBCA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5F3C-4E27-B5A2-121C8F8EBCA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5F3C-4E27-B5A2-121C8F8EBCA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5F3C-4E27-B5A2-121C8F8EBCA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5F3C-4E27-B5A2-121C8F8EBCA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5F3C-4E27-B5A2-121C8F8EBCA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5F3C-4E27-B5A2-121C8F8EBCA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5F3C-4E27-B5A2-121C8F8EBCA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5F3C-4E27-B5A2-121C8F8EBCA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5F3C-4E27-B5A2-121C8F8EBCA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5F3C-4E27-B5A2-121C8F8EBCA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5F3C-4E27-B5A2-121C8F8EBCA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5F3C-4E27-B5A2-121C8F8EBCA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5F3C-4E27-B5A2-121C8F8EBCA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5F3C-4E27-B5A2-121C8F8EBCA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5F3C-4E27-B5A2-121C8F8EBCA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F3C-4E27-B5A2-121C8F8EBCA3}"/>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101.35069604607978</c:v>
                </c:pt>
                <c:pt idx="2">
                  <c:v>102.82084944824894</c:v>
                </c:pt>
                <c:pt idx="3">
                  <c:v>100.71201315213662</c:v>
                </c:pt>
                <c:pt idx="4">
                  <c:v>101.17564962329537</c:v>
                </c:pt>
                <c:pt idx="5">
                  <c:v>102.39151261398716</c:v>
                </c:pt>
                <c:pt idx="6">
                  <c:v>103.87112798495548</c:v>
                </c:pt>
                <c:pt idx="7">
                  <c:v>102.50623898567694</c:v>
                </c:pt>
                <c:pt idx="8">
                  <c:v>102.7404227134561</c:v>
                </c:pt>
                <c:pt idx="9">
                  <c:v>103.573075967782</c:v>
                </c:pt>
                <c:pt idx="10">
                  <c:v>105.58374433760305</c:v>
                </c:pt>
                <c:pt idx="11">
                  <c:v>104.51690735549799</c:v>
                </c:pt>
                <c:pt idx="12">
                  <c:v>104.88474139256525</c:v>
                </c:pt>
                <c:pt idx="13">
                  <c:v>105.10473216714568</c:v>
                </c:pt>
                <c:pt idx="14">
                  <c:v>106.80197282049461</c:v>
                </c:pt>
                <c:pt idx="15">
                  <c:v>105.47493169641274</c:v>
                </c:pt>
                <c:pt idx="16">
                  <c:v>105.20171734733705</c:v>
                </c:pt>
                <c:pt idx="17">
                  <c:v>106.11006635205619</c:v>
                </c:pt>
                <c:pt idx="18">
                  <c:v>107.93859182249346</c:v>
                </c:pt>
                <c:pt idx="19">
                  <c:v>106.79960732829483</c:v>
                </c:pt>
                <c:pt idx="20">
                  <c:v>106.27210256774178</c:v>
                </c:pt>
                <c:pt idx="21">
                  <c:v>106.90250623898567</c:v>
                </c:pt>
                <c:pt idx="22">
                  <c:v>107.89009923239779</c:v>
                </c:pt>
                <c:pt idx="23">
                  <c:v>106.54176867851778</c:v>
                </c:pt>
                <c:pt idx="24">
                  <c:v>105.72330837739064</c:v>
                </c:pt>
              </c:numCache>
            </c:numRef>
          </c:val>
          <c:smooth val="0"/>
          <c:extLst>
            <c:ext xmlns:c16="http://schemas.microsoft.com/office/drawing/2014/chart" uri="{C3380CC4-5D6E-409C-BE32-E72D297353CC}">
              <c16:uniqueId val="{00000000-4D82-4DFE-863B-C278AAB8787B}"/>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107.00589970501476</c:v>
                </c:pt>
                <c:pt idx="2">
                  <c:v>107.63274336283186</c:v>
                </c:pt>
                <c:pt idx="3">
                  <c:v>105.19911504424779</c:v>
                </c:pt>
                <c:pt idx="4">
                  <c:v>101.36430678466077</c:v>
                </c:pt>
                <c:pt idx="5">
                  <c:v>107.52212389380531</c:v>
                </c:pt>
                <c:pt idx="6">
                  <c:v>110.43510324483776</c:v>
                </c:pt>
                <c:pt idx="7">
                  <c:v>111.4306784660767</c:v>
                </c:pt>
                <c:pt idx="8">
                  <c:v>108.14896755162242</c:v>
                </c:pt>
                <c:pt idx="9">
                  <c:v>112.79498525073745</c:v>
                </c:pt>
                <c:pt idx="10">
                  <c:v>116.96165191740413</c:v>
                </c:pt>
                <c:pt idx="11">
                  <c:v>116.11356932153392</c:v>
                </c:pt>
                <c:pt idx="12">
                  <c:v>112.05752212389382</c:v>
                </c:pt>
                <c:pt idx="13">
                  <c:v>117.10914454277285</c:v>
                </c:pt>
                <c:pt idx="14">
                  <c:v>122.38200589970501</c:v>
                </c:pt>
                <c:pt idx="15">
                  <c:v>120.39085545722715</c:v>
                </c:pt>
                <c:pt idx="16">
                  <c:v>118.1047197640118</c:v>
                </c:pt>
                <c:pt idx="17">
                  <c:v>126.1061946902655</c:v>
                </c:pt>
                <c:pt idx="18">
                  <c:v>131.30530973451326</c:v>
                </c:pt>
                <c:pt idx="19">
                  <c:v>130.8259587020649</c:v>
                </c:pt>
                <c:pt idx="20">
                  <c:v>128.02359882005899</c:v>
                </c:pt>
                <c:pt idx="21">
                  <c:v>135.17699115044249</c:v>
                </c:pt>
                <c:pt idx="22">
                  <c:v>137.61061946902655</c:v>
                </c:pt>
                <c:pt idx="23">
                  <c:v>137.53687315634218</c:v>
                </c:pt>
                <c:pt idx="24">
                  <c:v>129.42477876106196</c:v>
                </c:pt>
              </c:numCache>
            </c:numRef>
          </c:val>
          <c:smooth val="0"/>
          <c:extLst>
            <c:ext xmlns:c16="http://schemas.microsoft.com/office/drawing/2014/chart" uri="{C3380CC4-5D6E-409C-BE32-E72D297353CC}">
              <c16:uniqueId val="{00000001-4D82-4DFE-863B-C278AAB8787B}"/>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101.23583934088569</c:v>
                </c:pt>
                <c:pt idx="2">
                  <c:v>101.40748369378647</c:v>
                </c:pt>
                <c:pt idx="3">
                  <c:v>100.04577182744021</c:v>
                </c:pt>
                <c:pt idx="4">
                  <c:v>93.454628676049893</c:v>
                </c:pt>
                <c:pt idx="5">
                  <c:v>94.450165922874476</c:v>
                </c:pt>
                <c:pt idx="6">
                  <c:v>93.454628676049893</c:v>
                </c:pt>
                <c:pt idx="7">
                  <c:v>93.51184346035015</c:v>
                </c:pt>
                <c:pt idx="8">
                  <c:v>92.173017507723998</c:v>
                </c:pt>
                <c:pt idx="9">
                  <c:v>91.875500629362634</c:v>
                </c:pt>
                <c:pt idx="10">
                  <c:v>92.436205515505208</c:v>
                </c:pt>
                <c:pt idx="11">
                  <c:v>92.882480833047254</c:v>
                </c:pt>
                <c:pt idx="12">
                  <c:v>92.974024487927679</c:v>
                </c:pt>
                <c:pt idx="13">
                  <c:v>93.717816683831103</c:v>
                </c:pt>
                <c:pt idx="14">
                  <c:v>92.916809703627408</c:v>
                </c:pt>
                <c:pt idx="15">
                  <c:v>93.77503146813136</c:v>
                </c:pt>
                <c:pt idx="16">
                  <c:v>93.179997711408618</c:v>
                </c:pt>
                <c:pt idx="17">
                  <c:v>95.045199679597204</c:v>
                </c:pt>
                <c:pt idx="18">
                  <c:v>92.905366746767356</c:v>
                </c:pt>
                <c:pt idx="19">
                  <c:v>92.218789335164203</c:v>
                </c:pt>
                <c:pt idx="20">
                  <c:v>92.253118205744371</c:v>
                </c:pt>
                <c:pt idx="21">
                  <c:v>93.809360338711528</c:v>
                </c:pt>
                <c:pt idx="22">
                  <c:v>92.756608307586689</c:v>
                </c:pt>
                <c:pt idx="23">
                  <c:v>91.154594347179312</c:v>
                </c:pt>
                <c:pt idx="24">
                  <c:v>87.458519281382308</c:v>
                </c:pt>
              </c:numCache>
            </c:numRef>
          </c:val>
          <c:smooth val="0"/>
          <c:extLst>
            <c:ext xmlns:c16="http://schemas.microsoft.com/office/drawing/2014/chart" uri="{C3380CC4-5D6E-409C-BE32-E72D297353CC}">
              <c16:uniqueId val="{00000002-4D82-4DFE-863B-C278AAB8787B}"/>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4D82-4DFE-863B-C278AAB8787B}"/>
                </c:ext>
              </c:extLst>
            </c:dLbl>
            <c:dLbl>
              <c:idx val="1"/>
              <c:delete val="1"/>
              <c:extLst>
                <c:ext xmlns:c15="http://schemas.microsoft.com/office/drawing/2012/chart" uri="{CE6537A1-D6FC-4f65-9D91-7224C49458BB}"/>
                <c:ext xmlns:c16="http://schemas.microsoft.com/office/drawing/2014/chart" uri="{C3380CC4-5D6E-409C-BE32-E72D297353CC}">
                  <c16:uniqueId val="{00000004-4D82-4DFE-863B-C278AAB8787B}"/>
                </c:ext>
              </c:extLst>
            </c:dLbl>
            <c:dLbl>
              <c:idx val="2"/>
              <c:delete val="1"/>
              <c:extLst>
                <c:ext xmlns:c15="http://schemas.microsoft.com/office/drawing/2012/chart" uri="{CE6537A1-D6FC-4f65-9D91-7224C49458BB}"/>
                <c:ext xmlns:c16="http://schemas.microsoft.com/office/drawing/2014/chart" uri="{C3380CC4-5D6E-409C-BE32-E72D297353CC}">
                  <c16:uniqueId val="{00000005-4D82-4DFE-863B-C278AAB8787B}"/>
                </c:ext>
              </c:extLst>
            </c:dLbl>
            <c:dLbl>
              <c:idx val="3"/>
              <c:delete val="1"/>
              <c:extLst>
                <c:ext xmlns:c15="http://schemas.microsoft.com/office/drawing/2012/chart" uri="{CE6537A1-D6FC-4f65-9D91-7224C49458BB}"/>
                <c:ext xmlns:c16="http://schemas.microsoft.com/office/drawing/2014/chart" uri="{C3380CC4-5D6E-409C-BE32-E72D297353CC}">
                  <c16:uniqueId val="{00000006-4D82-4DFE-863B-C278AAB8787B}"/>
                </c:ext>
              </c:extLst>
            </c:dLbl>
            <c:dLbl>
              <c:idx val="4"/>
              <c:delete val="1"/>
              <c:extLst>
                <c:ext xmlns:c15="http://schemas.microsoft.com/office/drawing/2012/chart" uri="{CE6537A1-D6FC-4f65-9D91-7224C49458BB}"/>
                <c:ext xmlns:c16="http://schemas.microsoft.com/office/drawing/2014/chart" uri="{C3380CC4-5D6E-409C-BE32-E72D297353CC}">
                  <c16:uniqueId val="{00000007-4D82-4DFE-863B-C278AAB8787B}"/>
                </c:ext>
              </c:extLst>
            </c:dLbl>
            <c:dLbl>
              <c:idx val="5"/>
              <c:delete val="1"/>
              <c:extLst>
                <c:ext xmlns:c15="http://schemas.microsoft.com/office/drawing/2012/chart" uri="{CE6537A1-D6FC-4f65-9D91-7224C49458BB}"/>
                <c:ext xmlns:c16="http://schemas.microsoft.com/office/drawing/2014/chart" uri="{C3380CC4-5D6E-409C-BE32-E72D297353CC}">
                  <c16:uniqueId val="{00000008-4D82-4DFE-863B-C278AAB8787B}"/>
                </c:ext>
              </c:extLst>
            </c:dLbl>
            <c:dLbl>
              <c:idx val="6"/>
              <c:delete val="1"/>
              <c:extLst>
                <c:ext xmlns:c15="http://schemas.microsoft.com/office/drawing/2012/chart" uri="{CE6537A1-D6FC-4f65-9D91-7224C49458BB}"/>
                <c:ext xmlns:c16="http://schemas.microsoft.com/office/drawing/2014/chart" uri="{C3380CC4-5D6E-409C-BE32-E72D297353CC}">
                  <c16:uniqueId val="{00000009-4D82-4DFE-863B-C278AAB8787B}"/>
                </c:ext>
              </c:extLst>
            </c:dLbl>
            <c:dLbl>
              <c:idx val="7"/>
              <c:delete val="1"/>
              <c:extLst>
                <c:ext xmlns:c15="http://schemas.microsoft.com/office/drawing/2012/chart" uri="{CE6537A1-D6FC-4f65-9D91-7224C49458BB}"/>
                <c:ext xmlns:c16="http://schemas.microsoft.com/office/drawing/2014/chart" uri="{C3380CC4-5D6E-409C-BE32-E72D297353CC}">
                  <c16:uniqueId val="{0000000A-4D82-4DFE-863B-C278AAB8787B}"/>
                </c:ext>
              </c:extLst>
            </c:dLbl>
            <c:dLbl>
              <c:idx val="8"/>
              <c:delete val="1"/>
              <c:extLst>
                <c:ext xmlns:c15="http://schemas.microsoft.com/office/drawing/2012/chart" uri="{CE6537A1-D6FC-4f65-9D91-7224C49458BB}"/>
                <c:ext xmlns:c16="http://schemas.microsoft.com/office/drawing/2014/chart" uri="{C3380CC4-5D6E-409C-BE32-E72D297353CC}">
                  <c16:uniqueId val="{0000000B-4D82-4DFE-863B-C278AAB8787B}"/>
                </c:ext>
              </c:extLst>
            </c:dLbl>
            <c:dLbl>
              <c:idx val="9"/>
              <c:delete val="1"/>
              <c:extLst>
                <c:ext xmlns:c15="http://schemas.microsoft.com/office/drawing/2012/chart" uri="{CE6537A1-D6FC-4f65-9D91-7224C49458BB}"/>
                <c:ext xmlns:c16="http://schemas.microsoft.com/office/drawing/2014/chart" uri="{C3380CC4-5D6E-409C-BE32-E72D297353CC}">
                  <c16:uniqueId val="{0000000C-4D82-4DFE-863B-C278AAB8787B}"/>
                </c:ext>
              </c:extLst>
            </c:dLbl>
            <c:dLbl>
              <c:idx val="10"/>
              <c:delete val="1"/>
              <c:extLst>
                <c:ext xmlns:c15="http://schemas.microsoft.com/office/drawing/2012/chart" uri="{CE6537A1-D6FC-4f65-9D91-7224C49458BB}"/>
                <c:ext xmlns:c16="http://schemas.microsoft.com/office/drawing/2014/chart" uri="{C3380CC4-5D6E-409C-BE32-E72D297353CC}">
                  <c16:uniqueId val="{0000000D-4D82-4DFE-863B-C278AAB8787B}"/>
                </c:ext>
              </c:extLst>
            </c:dLbl>
            <c:dLbl>
              <c:idx val="11"/>
              <c:delete val="1"/>
              <c:extLst>
                <c:ext xmlns:c15="http://schemas.microsoft.com/office/drawing/2012/chart" uri="{CE6537A1-D6FC-4f65-9D91-7224C49458BB}"/>
                <c:ext xmlns:c16="http://schemas.microsoft.com/office/drawing/2014/chart" uri="{C3380CC4-5D6E-409C-BE32-E72D297353CC}">
                  <c16:uniqueId val="{0000000E-4D82-4DFE-863B-C278AAB8787B}"/>
                </c:ext>
              </c:extLst>
            </c:dLbl>
            <c:dLbl>
              <c:idx val="12"/>
              <c:delete val="1"/>
              <c:extLst>
                <c:ext xmlns:c15="http://schemas.microsoft.com/office/drawing/2012/chart" uri="{CE6537A1-D6FC-4f65-9D91-7224C49458BB}"/>
                <c:ext xmlns:c16="http://schemas.microsoft.com/office/drawing/2014/chart" uri="{C3380CC4-5D6E-409C-BE32-E72D297353CC}">
                  <c16:uniqueId val="{0000000F-4D82-4DFE-863B-C278AAB8787B}"/>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D82-4DFE-863B-C278AAB8787B}"/>
                </c:ext>
              </c:extLst>
            </c:dLbl>
            <c:dLbl>
              <c:idx val="14"/>
              <c:delete val="1"/>
              <c:extLst>
                <c:ext xmlns:c15="http://schemas.microsoft.com/office/drawing/2012/chart" uri="{CE6537A1-D6FC-4f65-9D91-7224C49458BB}"/>
                <c:ext xmlns:c16="http://schemas.microsoft.com/office/drawing/2014/chart" uri="{C3380CC4-5D6E-409C-BE32-E72D297353CC}">
                  <c16:uniqueId val="{00000011-4D82-4DFE-863B-C278AAB8787B}"/>
                </c:ext>
              </c:extLst>
            </c:dLbl>
            <c:dLbl>
              <c:idx val="15"/>
              <c:delete val="1"/>
              <c:extLst>
                <c:ext xmlns:c15="http://schemas.microsoft.com/office/drawing/2012/chart" uri="{CE6537A1-D6FC-4f65-9D91-7224C49458BB}"/>
                <c:ext xmlns:c16="http://schemas.microsoft.com/office/drawing/2014/chart" uri="{C3380CC4-5D6E-409C-BE32-E72D297353CC}">
                  <c16:uniqueId val="{00000012-4D82-4DFE-863B-C278AAB8787B}"/>
                </c:ext>
              </c:extLst>
            </c:dLbl>
            <c:dLbl>
              <c:idx val="16"/>
              <c:delete val="1"/>
              <c:extLst>
                <c:ext xmlns:c15="http://schemas.microsoft.com/office/drawing/2012/chart" uri="{CE6537A1-D6FC-4f65-9D91-7224C49458BB}"/>
                <c:ext xmlns:c16="http://schemas.microsoft.com/office/drawing/2014/chart" uri="{C3380CC4-5D6E-409C-BE32-E72D297353CC}">
                  <c16:uniqueId val="{00000013-4D82-4DFE-863B-C278AAB8787B}"/>
                </c:ext>
              </c:extLst>
            </c:dLbl>
            <c:dLbl>
              <c:idx val="17"/>
              <c:delete val="1"/>
              <c:extLst>
                <c:ext xmlns:c15="http://schemas.microsoft.com/office/drawing/2012/chart" uri="{CE6537A1-D6FC-4f65-9D91-7224C49458BB}"/>
                <c:ext xmlns:c16="http://schemas.microsoft.com/office/drawing/2014/chart" uri="{C3380CC4-5D6E-409C-BE32-E72D297353CC}">
                  <c16:uniqueId val="{00000014-4D82-4DFE-863B-C278AAB8787B}"/>
                </c:ext>
              </c:extLst>
            </c:dLbl>
            <c:dLbl>
              <c:idx val="18"/>
              <c:delete val="1"/>
              <c:extLst>
                <c:ext xmlns:c15="http://schemas.microsoft.com/office/drawing/2012/chart" uri="{CE6537A1-D6FC-4f65-9D91-7224C49458BB}"/>
                <c:ext xmlns:c16="http://schemas.microsoft.com/office/drawing/2014/chart" uri="{C3380CC4-5D6E-409C-BE32-E72D297353CC}">
                  <c16:uniqueId val="{00000015-4D82-4DFE-863B-C278AAB8787B}"/>
                </c:ext>
              </c:extLst>
            </c:dLbl>
            <c:dLbl>
              <c:idx val="19"/>
              <c:delete val="1"/>
              <c:extLst>
                <c:ext xmlns:c15="http://schemas.microsoft.com/office/drawing/2012/chart" uri="{CE6537A1-D6FC-4f65-9D91-7224C49458BB}"/>
                <c:ext xmlns:c16="http://schemas.microsoft.com/office/drawing/2014/chart" uri="{C3380CC4-5D6E-409C-BE32-E72D297353CC}">
                  <c16:uniqueId val="{00000016-4D82-4DFE-863B-C278AAB8787B}"/>
                </c:ext>
              </c:extLst>
            </c:dLbl>
            <c:dLbl>
              <c:idx val="20"/>
              <c:delete val="1"/>
              <c:extLst>
                <c:ext xmlns:c15="http://schemas.microsoft.com/office/drawing/2012/chart" uri="{CE6537A1-D6FC-4f65-9D91-7224C49458BB}"/>
                <c:ext xmlns:c16="http://schemas.microsoft.com/office/drawing/2014/chart" uri="{C3380CC4-5D6E-409C-BE32-E72D297353CC}">
                  <c16:uniqueId val="{00000017-4D82-4DFE-863B-C278AAB8787B}"/>
                </c:ext>
              </c:extLst>
            </c:dLbl>
            <c:dLbl>
              <c:idx val="21"/>
              <c:delete val="1"/>
              <c:extLst>
                <c:ext xmlns:c15="http://schemas.microsoft.com/office/drawing/2012/chart" uri="{CE6537A1-D6FC-4f65-9D91-7224C49458BB}"/>
                <c:ext xmlns:c16="http://schemas.microsoft.com/office/drawing/2014/chart" uri="{C3380CC4-5D6E-409C-BE32-E72D297353CC}">
                  <c16:uniqueId val="{00000018-4D82-4DFE-863B-C278AAB8787B}"/>
                </c:ext>
              </c:extLst>
            </c:dLbl>
            <c:dLbl>
              <c:idx val="22"/>
              <c:delete val="1"/>
              <c:extLst>
                <c:ext xmlns:c15="http://schemas.microsoft.com/office/drawing/2012/chart" uri="{CE6537A1-D6FC-4f65-9D91-7224C49458BB}"/>
                <c:ext xmlns:c16="http://schemas.microsoft.com/office/drawing/2014/chart" uri="{C3380CC4-5D6E-409C-BE32-E72D297353CC}">
                  <c16:uniqueId val="{00000019-4D82-4DFE-863B-C278AAB8787B}"/>
                </c:ext>
              </c:extLst>
            </c:dLbl>
            <c:dLbl>
              <c:idx val="23"/>
              <c:delete val="1"/>
              <c:extLst>
                <c:ext xmlns:c15="http://schemas.microsoft.com/office/drawing/2012/chart" uri="{CE6537A1-D6FC-4f65-9D91-7224C49458BB}"/>
                <c:ext xmlns:c16="http://schemas.microsoft.com/office/drawing/2014/chart" uri="{C3380CC4-5D6E-409C-BE32-E72D297353CC}">
                  <c16:uniqueId val="{0000001A-4D82-4DFE-863B-C278AAB8787B}"/>
                </c:ext>
              </c:extLst>
            </c:dLbl>
            <c:dLbl>
              <c:idx val="24"/>
              <c:delete val="1"/>
              <c:extLst>
                <c:ext xmlns:c15="http://schemas.microsoft.com/office/drawing/2012/chart" uri="{CE6537A1-D6FC-4f65-9D91-7224C49458BB}"/>
                <c:ext xmlns:c16="http://schemas.microsoft.com/office/drawing/2014/chart" uri="{C3380CC4-5D6E-409C-BE32-E72D297353CC}">
                  <c16:uniqueId val="{0000001B-4D82-4DFE-863B-C278AAB8787B}"/>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4D82-4DFE-863B-C278AAB8787B}"/>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Meißen (14627)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89388</v>
      </c>
      <c r="F11" s="238">
        <v>90080</v>
      </c>
      <c r="G11" s="238">
        <v>91220</v>
      </c>
      <c r="H11" s="238">
        <v>90385</v>
      </c>
      <c r="I11" s="265">
        <v>89852</v>
      </c>
      <c r="J11" s="263">
        <v>-464</v>
      </c>
      <c r="K11" s="266">
        <v>-0.51640475448515333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13.283662236541817</v>
      </c>
      <c r="E13" s="115">
        <v>11874</v>
      </c>
      <c r="F13" s="114">
        <v>11930</v>
      </c>
      <c r="G13" s="114">
        <v>12374</v>
      </c>
      <c r="H13" s="114">
        <v>12446</v>
      </c>
      <c r="I13" s="140">
        <v>12004</v>
      </c>
      <c r="J13" s="115">
        <v>-130</v>
      </c>
      <c r="K13" s="116">
        <v>-1.0829723425524824</v>
      </c>
    </row>
    <row r="14" spans="1:255" ht="14.1" customHeight="1" x14ac:dyDescent="0.2">
      <c r="A14" s="306" t="s">
        <v>230</v>
      </c>
      <c r="B14" s="307"/>
      <c r="C14" s="308"/>
      <c r="D14" s="113">
        <v>64.948315210095316</v>
      </c>
      <c r="E14" s="115">
        <v>58056</v>
      </c>
      <c r="F14" s="114">
        <v>58572</v>
      </c>
      <c r="G14" s="114">
        <v>59234</v>
      </c>
      <c r="H14" s="114">
        <v>58462</v>
      </c>
      <c r="I14" s="140">
        <v>58317</v>
      </c>
      <c r="J14" s="115">
        <v>-261</v>
      </c>
      <c r="K14" s="116">
        <v>-0.44755388651679612</v>
      </c>
    </row>
    <row r="15" spans="1:255" ht="14.1" customHeight="1" x14ac:dyDescent="0.2">
      <c r="A15" s="306" t="s">
        <v>231</v>
      </c>
      <c r="B15" s="307"/>
      <c r="C15" s="308"/>
      <c r="D15" s="113">
        <v>10.823600483286347</v>
      </c>
      <c r="E15" s="115">
        <v>9675</v>
      </c>
      <c r="F15" s="114">
        <v>9721</v>
      </c>
      <c r="G15" s="114">
        <v>9716</v>
      </c>
      <c r="H15" s="114">
        <v>9609</v>
      </c>
      <c r="I15" s="140">
        <v>9594</v>
      </c>
      <c r="J15" s="115">
        <v>81</v>
      </c>
      <c r="K15" s="116">
        <v>0.84427767354596628</v>
      </c>
    </row>
    <row r="16" spans="1:255" ht="14.1" customHeight="1" x14ac:dyDescent="0.2">
      <c r="A16" s="306" t="s">
        <v>232</v>
      </c>
      <c r="B16" s="307"/>
      <c r="C16" s="308"/>
      <c r="D16" s="113">
        <v>10.105383272922539</v>
      </c>
      <c r="E16" s="115">
        <v>9033</v>
      </c>
      <c r="F16" s="114">
        <v>9099</v>
      </c>
      <c r="G16" s="114">
        <v>9142</v>
      </c>
      <c r="H16" s="114">
        <v>9120</v>
      </c>
      <c r="I16" s="140">
        <v>9186</v>
      </c>
      <c r="J16" s="115">
        <v>-153</v>
      </c>
      <c r="K16" s="116">
        <v>-1.6655780535597648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1.631091421667338</v>
      </c>
      <c r="E18" s="115">
        <v>1458</v>
      </c>
      <c r="F18" s="114">
        <v>1390</v>
      </c>
      <c r="G18" s="114">
        <v>1555</v>
      </c>
      <c r="H18" s="114">
        <v>1537</v>
      </c>
      <c r="I18" s="140">
        <v>1462</v>
      </c>
      <c r="J18" s="115">
        <v>-4</v>
      </c>
      <c r="K18" s="116">
        <v>-0.27359781121751026</v>
      </c>
    </row>
    <row r="19" spans="1:255" ht="14.1" customHeight="1" x14ac:dyDescent="0.2">
      <c r="A19" s="306" t="s">
        <v>235</v>
      </c>
      <c r="B19" s="307" t="s">
        <v>236</v>
      </c>
      <c r="C19" s="308"/>
      <c r="D19" s="113">
        <v>0.87371906743634498</v>
      </c>
      <c r="E19" s="115">
        <v>781</v>
      </c>
      <c r="F19" s="114">
        <v>697</v>
      </c>
      <c r="G19" s="114">
        <v>838</v>
      </c>
      <c r="H19" s="114">
        <v>847</v>
      </c>
      <c r="I19" s="140">
        <v>782</v>
      </c>
      <c r="J19" s="115">
        <v>-1</v>
      </c>
      <c r="K19" s="116">
        <v>-0.12787723785166241</v>
      </c>
    </row>
    <row r="20" spans="1:255" ht="14.1" customHeight="1" x14ac:dyDescent="0.2">
      <c r="A20" s="306">
        <v>12</v>
      </c>
      <c r="B20" s="307" t="s">
        <v>237</v>
      </c>
      <c r="C20" s="308"/>
      <c r="D20" s="113">
        <v>1.0851568443191479</v>
      </c>
      <c r="E20" s="115">
        <v>970</v>
      </c>
      <c r="F20" s="114">
        <v>953</v>
      </c>
      <c r="G20" s="114">
        <v>1082</v>
      </c>
      <c r="H20" s="114">
        <v>1089</v>
      </c>
      <c r="I20" s="140">
        <v>1051</v>
      </c>
      <c r="J20" s="115">
        <v>-81</v>
      </c>
      <c r="K20" s="116">
        <v>-7.7069457659372027</v>
      </c>
    </row>
    <row r="21" spans="1:255" ht="14.1" customHeight="1" x14ac:dyDescent="0.2">
      <c r="A21" s="306">
        <v>21</v>
      </c>
      <c r="B21" s="307" t="s">
        <v>238</v>
      </c>
      <c r="C21" s="308"/>
      <c r="D21" s="113">
        <v>1.285407437239898</v>
      </c>
      <c r="E21" s="115">
        <v>1149</v>
      </c>
      <c r="F21" s="114">
        <v>1171</v>
      </c>
      <c r="G21" s="114">
        <v>1191</v>
      </c>
      <c r="H21" s="114">
        <v>1164</v>
      </c>
      <c r="I21" s="140">
        <v>1155</v>
      </c>
      <c r="J21" s="115">
        <v>-6</v>
      </c>
      <c r="K21" s="116">
        <v>-0.51948051948051943</v>
      </c>
    </row>
    <row r="22" spans="1:255" ht="14.1" customHeight="1" x14ac:dyDescent="0.2">
      <c r="A22" s="306">
        <v>22</v>
      </c>
      <c r="B22" s="307" t="s">
        <v>239</v>
      </c>
      <c r="C22" s="308"/>
      <c r="D22" s="113">
        <v>1.9510448829820557</v>
      </c>
      <c r="E22" s="115">
        <v>1744</v>
      </c>
      <c r="F22" s="114">
        <v>1746</v>
      </c>
      <c r="G22" s="114">
        <v>1838</v>
      </c>
      <c r="H22" s="114">
        <v>1845</v>
      </c>
      <c r="I22" s="140">
        <v>1825</v>
      </c>
      <c r="J22" s="115">
        <v>-81</v>
      </c>
      <c r="K22" s="116">
        <v>-4.4383561643835616</v>
      </c>
    </row>
    <row r="23" spans="1:255" ht="14.1" customHeight="1" x14ac:dyDescent="0.2">
      <c r="A23" s="306">
        <v>23</v>
      </c>
      <c r="B23" s="307" t="s">
        <v>240</v>
      </c>
      <c r="C23" s="308"/>
      <c r="D23" s="113">
        <v>1.186960218373831</v>
      </c>
      <c r="E23" s="115">
        <v>1061</v>
      </c>
      <c r="F23" s="114">
        <v>1099</v>
      </c>
      <c r="G23" s="114">
        <v>1108</v>
      </c>
      <c r="H23" s="114">
        <v>1148</v>
      </c>
      <c r="I23" s="140">
        <v>1194</v>
      </c>
      <c r="J23" s="115">
        <v>-133</v>
      </c>
      <c r="K23" s="116">
        <v>-11.139028475711893</v>
      </c>
    </row>
    <row r="24" spans="1:255" ht="14.1" customHeight="1" x14ac:dyDescent="0.2">
      <c r="A24" s="306">
        <v>24</v>
      </c>
      <c r="B24" s="307" t="s">
        <v>241</v>
      </c>
      <c r="C24" s="308"/>
      <c r="D24" s="113">
        <v>5.3329305947106995</v>
      </c>
      <c r="E24" s="115">
        <v>4767</v>
      </c>
      <c r="F24" s="114">
        <v>4856</v>
      </c>
      <c r="G24" s="114">
        <v>4983</v>
      </c>
      <c r="H24" s="114">
        <v>5003</v>
      </c>
      <c r="I24" s="140">
        <v>5044</v>
      </c>
      <c r="J24" s="115">
        <v>-277</v>
      </c>
      <c r="K24" s="116">
        <v>-5.4916732751784298</v>
      </c>
    </row>
    <row r="25" spans="1:255" ht="14.1" customHeight="1" x14ac:dyDescent="0.2">
      <c r="A25" s="306">
        <v>25</v>
      </c>
      <c r="B25" s="307" t="s">
        <v>242</v>
      </c>
      <c r="C25" s="308"/>
      <c r="D25" s="113">
        <v>5.5947106994227411</v>
      </c>
      <c r="E25" s="115">
        <v>5001</v>
      </c>
      <c r="F25" s="114">
        <v>5056</v>
      </c>
      <c r="G25" s="114">
        <v>5112</v>
      </c>
      <c r="H25" s="114">
        <v>5041</v>
      </c>
      <c r="I25" s="140">
        <v>5020</v>
      </c>
      <c r="J25" s="115">
        <v>-19</v>
      </c>
      <c r="K25" s="116">
        <v>-0.37848605577689243</v>
      </c>
    </row>
    <row r="26" spans="1:255" ht="14.1" customHeight="1" x14ac:dyDescent="0.2">
      <c r="A26" s="306">
        <v>26</v>
      </c>
      <c r="B26" s="307" t="s">
        <v>243</v>
      </c>
      <c r="C26" s="308"/>
      <c r="D26" s="113">
        <v>3.2800823376739605</v>
      </c>
      <c r="E26" s="115">
        <v>2932</v>
      </c>
      <c r="F26" s="114">
        <v>2983</v>
      </c>
      <c r="G26" s="114">
        <v>3035</v>
      </c>
      <c r="H26" s="114">
        <v>3054</v>
      </c>
      <c r="I26" s="140">
        <v>3056</v>
      </c>
      <c r="J26" s="115">
        <v>-124</v>
      </c>
      <c r="K26" s="116">
        <v>-4.0575916230366493</v>
      </c>
    </row>
    <row r="27" spans="1:255" ht="14.1" customHeight="1" x14ac:dyDescent="0.2">
      <c r="A27" s="306">
        <v>27</v>
      </c>
      <c r="B27" s="307" t="s">
        <v>244</v>
      </c>
      <c r="C27" s="308"/>
      <c r="D27" s="113">
        <v>2.9433481004161632</v>
      </c>
      <c r="E27" s="115">
        <v>2631</v>
      </c>
      <c r="F27" s="114">
        <v>2664</v>
      </c>
      <c r="G27" s="114">
        <v>2705</v>
      </c>
      <c r="H27" s="114">
        <v>2691</v>
      </c>
      <c r="I27" s="140">
        <v>2707</v>
      </c>
      <c r="J27" s="115">
        <v>-76</v>
      </c>
      <c r="K27" s="116">
        <v>-2.8075360177318065</v>
      </c>
    </row>
    <row r="28" spans="1:255" ht="14.1" customHeight="1" x14ac:dyDescent="0.2">
      <c r="A28" s="306">
        <v>28</v>
      </c>
      <c r="B28" s="307" t="s">
        <v>245</v>
      </c>
      <c r="C28" s="308"/>
      <c r="D28" s="113">
        <v>0.18906340895869692</v>
      </c>
      <c r="E28" s="115">
        <v>169</v>
      </c>
      <c r="F28" s="114">
        <v>171</v>
      </c>
      <c r="G28" s="114">
        <v>173</v>
      </c>
      <c r="H28" s="114">
        <v>173</v>
      </c>
      <c r="I28" s="140">
        <v>170</v>
      </c>
      <c r="J28" s="115">
        <v>-1</v>
      </c>
      <c r="K28" s="116">
        <v>-0.58823529411764708</v>
      </c>
    </row>
    <row r="29" spans="1:255" ht="14.1" customHeight="1" x14ac:dyDescent="0.2">
      <c r="A29" s="306">
        <v>29</v>
      </c>
      <c r="B29" s="307" t="s">
        <v>246</v>
      </c>
      <c r="C29" s="308"/>
      <c r="D29" s="113">
        <v>2.4678927820289078</v>
      </c>
      <c r="E29" s="115">
        <v>2206</v>
      </c>
      <c r="F29" s="114">
        <v>2267</v>
      </c>
      <c r="G29" s="114">
        <v>2332</v>
      </c>
      <c r="H29" s="114">
        <v>2282</v>
      </c>
      <c r="I29" s="140">
        <v>2248</v>
      </c>
      <c r="J29" s="115">
        <v>-42</v>
      </c>
      <c r="K29" s="116">
        <v>-1.8683274021352314</v>
      </c>
    </row>
    <row r="30" spans="1:255" ht="14.1" customHeight="1" x14ac:dyDescent="0.2">
      <c r="A30" s="306" t="s">
        <v>247</v>
      </c>
      <c r="B30" s="307" t="s">
        <v>248</v>
      </c>
      <c r="C30" s="308"/>
      <c r="D30" s="113">
        <v>0.88714368819080858</v>
      </c>
      <c r="E30" s="115">
        <v>793</v>
      </c>
      <c r="F30" s="114">
        <v>816</v>
      </c>
      <c r="G30" s="114">
        <v>861</v>
      </c>
      <c r="H30" s="114">
        <v>823</v>
      </c>
      <c r="I30" s="140">
        <v>814</v>
      </c>
      <c r="J30" s="115">
        <v>-21</v>
      </c>
      <c r="K30" s="116">
        <v>-2.57985257985258</v>
      </c>
    </row>
    <row r="31" spans="1:255" ht="14.1" customHeight="1" x14ac:dyDescent="0.2">
      <c r="A31" s="306" t="s">
        <v>249</v>
      </c>
      <c r="B31" s="307" t="s">
        <v>250</v>
      </c>
      <c r="C31" s="308"/>
      <c r="D31" s="113">
        <v>1.5449501051595294</v>
      </c>
      <c r="E31" s="115">
        <v>1381</v>
      </c>
      <c r="F31" s="114">
        <v>1417</v>
      </c>
      <c r="G31" s="114">
        <v>1435</v>
      </c>
      <c r="H31" s="114">
        <v>1427</v>
      </c>
      <c r="I31" s="140">
        <v>1402</v>
      </c>
      <c r="J31" s="115">
        <v>-21</v>
      </c>
      <c r="K31" s="116">
        <v>-1.4978601997146932</v>
      </c>
    </row>
    <row r="32" spans="1:255" ht="14.1" customHeight="1" x14ac:dyDescent="0.2">
      <c r="A32" s="306">
        <v>31</v>
      </c>
      <c r="B32" s="307" t="s">
        <v>251</v>
      </c>
      <c r="C32" s="308"/>
      <c r="D32" s="113">
        <v>0.75177876224996643</v>
      </c>
      <c r="E32" s="115">
        <v>672</v>
      </c>
      <c r="F32" s="114">
        <v>673</v>
      </c>
      <c r="G32" s="114">
        <v>679</v>
      </c>
      <c r="H32" s="114">
        <v>667</v>
      </c>
      <c r="I32" s="140">
        <v>667</v>
      </c>
      <c r="J32" s="115">
        <v>5</v>
      </c>
      <c r="K32" s="116">
        <v>0.7496251874062968</v>
      </c>
    </row>
    <row r="33" spans="1:11" ht="14.1" customHeight="1" x14ac:dyDescent="0.2">
      <c r="A33" s="306">
        <v>32</v>
      </c>
      <c r="B33" s="307" t="s">
        <v>252</v>
      </c>
      <c r="C33" s="308"/>
      <c r="D33" s="113">
        <v>2.8337136975880433</v>
      </c>
      <c r="E33" s="115">
        <v>2533</v>
      </c>
      <c r="F33" s="114">
        <v>2524</v>
      </c>
      <c r="G33" s="114">
        <v>2648</v>
      </c>
      <c r="H33" s="114">
        <v>2599</v>
      </c>
      <c r="I33" s="140">
        <v>2538</v>
      </c>
      <c r="J33" s="115">
        <v>-5</v>
      </c>
      <c r="K33" s="116">
        <v>-0.19700551615445233</v>
      </c>
    </row>
    <row r="34" spans="1:11" ht="14.1" customHeight="1" x14ac:dyDescent="0.2">
      <c r="A34" s="306">
        <v>33</v>
      </c>
      <c r="B34" s="307" t="s">
        <v>253</v>
      </c>
      <c r="C34" s="308"/>
      <c r="D34" s="113">
        <v>1.3849733745021704</v>
      </c>
      <c r="E34" s="115">
        <v>1238</v>
      </c>
      <c r="F34" s="114">
        <v>1220</v>
      </c>
      <c r="G34" s="114">
        <v>1261</v>
      </c>
      <c r="H34" s="114">
        <v>1242</v>
      </c>
      <c r="I34" s="140">
        <v>1224</v>
      </c>
      <c r="J34" s="115">
        <v>14</v>
      </c>
      <c r="K34" s="116">
        <v>1.1437908496732025</v>
      </c>
    </row>
    <row r="35" spans="1:11" ht="14.1" customHeight="1" x14ac:dyDescent="0.2">
      <c r="A35" s="306">
        <v>34</v>
      </c>
      <c r="B35" s="307" t="s">
        <v>254</v>
      </c>
      <c r="C35" s="308"/>
      <c r="D35" s="113">
        <v>2.4175504541996689</v>
      </c>
      <c r="E35" s="115">
        <v>2161</v>
      </c>
      <c r="F35" s="114">
        <v>2174</v>
      </c>
      <c r="G35" s="114">
        <v>2197</v>
      </c>
      <c r="H35" s="114">
        <v>2214</v>
      </c>
      <c r="I35" s="140">
        <v>2176</v>
      </c>
      <c r="J35" s="115">
        <v>-15</v>
      </c>
      <c r="K35" s="116">
        <v>-0.68933823529411764</v>
      </c>
    </row>
    <row r="36" spans="1:11" ht="14.1" customHeight="1" x14ac:dyDescent="0.2">
      <c r="A36" s="306">
        <v>41</v>
      </c>
      <c r="B36" s="307" t="s">
        <v>255</v>
      </c>
      <c r="C36" s="308"/>
      <c r="D36" s="113">
        <v>1.6322101400635431</v>
      </c>
      <c r="E36" s="115">
        <v>1459</v>
      </c>
      <c r="F36" s="114">
        <v>1473</v>
      </c>
      <c r="G36" s="114">
        <v>1477</v>
      </c>
      <c r="H36" s="114">
        <v>1462</v>
      </c>
      <c r="I36" s="140">
        <v>1462</v>
      </c>
      <c r="J36" s="115">
        <v>-3</v>
      </c>
      <c r="K36" s="116">
        <v>-0.20519835841313269</v>
      </c>
    </row>
    <row r="37" spans="1:11" ht="14.1" customHeight="1" x14ac:dyDescent="0.2">
      <c r="A37" s="306">
        <v>42</v>
      </c>
      <c r="B37" s="307" t="s">
        <v>256</v>
      </c>
      <c r="C37" s="308"/>
      <c r="D37" s="113">
        <v>0.17004519622320668</v>
      </c>
      <c r="E37" s="115">
        <v>152</v>
      </c>
      <c r="F37" s="114">
        <v>150</v>
      </c>
      <c r="G37" s="114">
        <v>149</v>
      </c>
      <c r="H37" s="114">
        <v>143</v>
      </c>
      <c r="I37" s="140">
        <v>145</v>
      </c>
      <c r="J37" s="115">
        <v>7</v>
      </c>
      <c r="K37" s="116">
        <v>4.8275862068965516</v>
      </c>
    </row>
    <row r="38" spans="1:11" ht="14.1" customHeight="1" x14ac:dyDescent="0.2">
      <c r="A38" s="306">
        <v>43</v>
      </c>
      <c r="B38" s="307" t="s">
        <v>257</v>
      </c>
      <c r="C38" s="308"/>
      <c r="D38" s="113">
        <v>0.72828567592965499</v>
      </c>
      <c r="E38" s="115">
        <v>651</v>
      </c>
      <c r="F38" s="114">
        <v>664</v>
      </c>
      <c r="G38" s="114">
        <v>649</v>
      </c>
      <c r="H38" s="114">
        <v>631</v>
      </c>
      <c r="I38" s="140">
        <v>633</v>
      </c>
      <c r="J38" s="115">
        <v>18</v>
      </c>
      <c r="K38" s="116">
        <v>2.8436018957345972</v>
      </c>
    </row>
    <row r="39" spans="1:11" ht="14.1" customHeight="1" x14ac:dyDescent="0.2">
      <c r="A39" s="306">
        <v>51</v>
      </c>
      <c r="B39" s="307" t="s">
        <v>258</v>
      </c>
      <c r="C39" s="308"/>
      <c r="D39" s="113">
        <v>7.0881997583568266</v>
      </c>
      <c r="E39" s="115">
        <v>6336</v>
      </c>
      <c r="F39" s="114">
        <v>6355</v>
      </c>
      <c r="G39" s="114">
        <v>6478</v>
      </c>
      <c r="H39" s="114">
        <v>6351</v>
      </c>
      <c r="I39" s="140">
        <v>6275</v>
      </c>
      <c r="J39" s="115">
        <v>61</v>
      </c>
      <c r="K39" s="116">
        <v>0.97211155378486058</v>
      </c>
    </row>
    <row r="40" spans="1:11" ht="14.1" customHeight="1" x14ac:dyDescent="0.2">
      <c r="A40" s="306" t="s">
        <v>259</v>
      </c>
      <c r="B40" s="307" t="s">
        <v>260</v>
      </c>
      <c r="C40" s="308"/>
      <c r="D40" s="113">
        <v>5.8788651720588891</v>
      </c>
      <c r="E40" s="115">
        <v>5255</v>
      </c>
      <c r="F40" s="114">
        <v>5282</v>
      </c>
      <c r="G40" s="114">
        <v>5384</v>
      </c>
      <c r="H40" s="114">
        <v>5333</v>
      </c>
      <c r="I40" s="140">
        <v>5274</v>
      </c>
      <c r="J40" s="115">
        <v>-19</v>
      </c>
      <c r="K40" s="116">
        <v>-0.36025786879029198</v>
      </c>
    </row>
    <row r="41" spans="1:11" ht="14.1" customHeight="1" x14ac:dyDescent="0.2">
      <c r="A41" s="306"/>
      <c r="B41" s="307" t="s">
        <v>261</v>
      </c>
      <c r="C41" s="308"/>
      <c r="D41" s="113">
        <v>4.9156486329261195</v>
      </c>
      <c r="E41" s="115">
        <v>4394</v>
      </c>
      <c r="F41" s="114">
        <v>4401</v>
      </c>
      <c r="G41" s="114">
        <v>4494</v>
      </c>
      <c r="H41" s="114">
        <v>4454</v>
      </c>
      <c r="I41" s="140">
        <v>4390</v>
      </c>
      <c r="J41" s="115">
        <v>4</v>
      </c>
      <c r="K41" s="116">
        <v>9.1116173120728935E-2</v>
      </c>
    </row>
    <row r="42" spans="1:11" ht="14.1" customHeight="1" x14ac:dyDescent="0.2">
      <c r="A42" s="306">
        <v>52</v>
      </c>
      <c r="B42" s="307" t="s">
        <v>262</v>
      </c>
      <c r="C42" s="308"/>
      <c r="D42" s="113">
        <v>5.3239808475410566</v>
      </c>
      <c r="E42" s="115">
        <v>4759</v>
      </c>
      <c r="F42" s="114">
        <v>4772</v>
      </c>
      <c r="G42" s="114">
        <v>4794</v>
      </c>
      <c r="H42" s="114">
        <v>4692</v>
      </c>
      <c r="I42" s="140">
        <v>4634</v>
      </c>
      <c r="J42" s="115">
        <v>125</v>
      </c>
      <c r="K42" s="116">
        <v>2.6974536037980146</v>
      </c>
    </row>
    <row r="43" spans="1:11" ht="14.1" customHeight="1" x14ac:dyDescent="0.2">
      <c r="A43" s="306" t="s">
        <v>263</v>
      </c>
      <c r="B43" s="307" t="s">
        <v>264</v>
      </c>
      <c r="C43" s="308"/>
      <c r="D43" s="113">
        <v>4.3853761131248046</v>
      </c>
      <c r="E43" s="115">
        <v>3920</v>
      </c>
      <c r="F43" s="114">
        <v>3923</v>
      </c>
      <c r="G43" s="114">
        <v>3913</v>
      </c>
      <c r="H43" s="114">
        <v>3831</v>
      </c>
      <c r="I43" s="140">
        <v>3786</v>
      </c>
      <c r="J43" s="115">
        <v>134</v>
      </c>
      <c r="K43" s="116">
        <v>3.5393555203380878</v>
      </c>
    </row>
    <row r="44" spans="1:11" ht="14.1" customHeight="1" x14ac:dyDescent="0.2">
      <c r="A44" s="306">
        <v>53</v>
      </c>
      <c r="B44" s="307" t="s">
        <v>265</v>
      </c>
      <c r="C44" s="308"/>
      <c r="D44" s="113">
        <v>0.62088870989394551</v>
      </c>
      <c r="E44" s="115">
        <v>555</v>
      </c>
      <c r="F44" s="114">
        <v>577</v>
      </c>
      <c r="G44" s="114">
        <v>578</v>
      </c>
      <c r="H44" s="114">
        <v>565</v>
      </c>
      <c r="I44" s="140">
        <v>565</v>
      </c>
      <c r="J44" s="115">
        <v>-10</v>
      </c>
      <c r="K44" s="116">
        <v>-1.7699115044247788</v>
      </c>
    </row>
    <row r="45" spans="1:11" ht="14.1" customHeight="1" x14ac:dyDescent="0.2">
      <c r="A45" s="306" t="s">
        <v>266</v>
      </c>
      <c r="B45" s="307" t="s">
        <v>267</v>
      </c>
      <c r="C45" s="308"/>
      <c r="D45" s="113">
        <v>0.59515818678122345</v>
      </c>
      <c r="E45" s="115">
        <v>532</v>
      </c>
      <c r="F45" s="114">
        <v>553</v>
      </c>
      <c r="G45" s="114">
        <v>553</v>
      </c>
      <c r="H45" s="114">
        <v>540</v>
      </c>
      <c r="I45" s="140">
        <v>539</v>
      </c>
      <c r="J45" s="115">
        <v>-7</v>
      </c>
      <c r="K45" s="116">
        <v>-1.2987012987012987</v>
      </c>
    </row>
    <row r="46" spans="1:11" ht="14.1" customHeight="1" x14ac:dyDescent="0.2">
      <c r="A46" s="306">
        <v>54</v>
      </c>
      <c r="B46" s="307" t="s">
        <v>268</v>
      </c>
      <c r="C46" s="308"/>
      <c r="D46" s="113">
        <v>2.6647872197610418</v>
      </c>
      <c r="E46" s="115">
        <v>2382</v>
      </c>
      <c r="F46" s="114">
        <v>2382</v>
      </c>
      <c r="G46" s="114">
        <v>2381</v>
      </c>
      <c r="H46" s="114">
        <v>2371</v>
      </c>
      <c r="I46" s="140">
        <v>2319</v>
      </c>
      <c r="J46" s="115">
        <v>63</v>
      </c>
      <c r="K46" s="116">
        <v>2.7166882276843465</v>
      </c>
    </row>
    <row r="47" spans="1:11" ht="14.1" customHeight="1" x14ac:dyDescent="0.2">
      <c r="A47" s="306">
        <v>61</v>
      </c>
      <c r="B47" s="307" t="s">
        <v>269</v>
      </c>
      <c r="C47" s="308"/>
      <c r="D47" s="113">
        <v>2.7363851971181816</v>
      </c>
      <c r="E47" s="115">
        <v>2446</v>
      </c>
      <c r="F47" s="114">
        <v>2437</v>
      </c>
      <c r="G47" s="114">
        <v>2465</v>
      </c>
      <c r="H47" s="114">
        <v>2474</v>
      </c>
      <c r="I47" s="140">
        <v>2484</v>
      </c>
      <c r="J47" s="115">
        <v>-38</v>
      </c>
      <c r="K47" s="116">
        <v>-1.5297906602254427</v>
      </c>
    </row>
    <row r="48" spans="1:11" ht="14.1" customHeight="1" x14ac:dyDescent="0.2">
      <c r="A48" s="306">
        <v>62</v>
      </c>
      <c r="B48" s="307" t="s">
        <v>270</v>
      </c>
      <c r="C48" s="308"/>
      <c r="D48" s="113">
        <v>6.9259855909070565</v>
      </c>
      <c r="E48" s="115">
        <v>6191</v>
      </c>
      <c r="F48" s="114">
        <v>6293</v>
      </c>
      <c r="G48" s="114">
        <v>6357</v>
      </c>
      <c r="H48" s="114">
        <v>6227</v>
      </c>
      <c r="I48" s="140">
        <v>6214</v>
      </c>
      <c r="J48" s="115">
        <v>-23</v>
      </c>
      <c r="K48" s="116">
        <v>-0.37013196009011906</v>
      </c>
    </row>
    <row r="49" spans="1:11" ht="14.1" customHeight="1" x14ac:dyDescent="0.2">
      <c r="A49" s="306">
        <v>63</v>
      </c>
      <c r="B49" s="307" t="s">
        <v>271</v>
      </c>
      <c r="C49" s="308"/>
      <c r="D49" s="113">
        <v>2.0114556763771425</v>
      </c>
      <c r="E49" s="115">
        <v>1798</v>
      </c>
      <c r="F49" s="114">
        <v>1849</v>
      </c>
      <c r="G49" s="114">
        <v>1904</v>
      </c>
      <c r="H49" s="114">
        <v>1911</v>
      </c>
      <c r="I49" s="140">
        <v>1827</v>
      </c>
      <c r="J49" s="115">
        <v>-29</v>
      </c>
      <c r="K49" s="116">
        <v>-1.5873015873015872</v>
      </c>
    </row>
    <row r="50" spans="1:11" ht="14.1" customHeight="1" x14ac:dyDescent="0.2">
      <c r="A50" s="306" t="s">
        <v>272</v>
      </c>
      <c r="B50" s="307" t="s">
        <v>273</v>
      </c>
      <c r="C50" s="308"/>
      <c r="D50" s="113">
        <v>0.33114064527677095</v>
      </c>
      <c r="E50" s="115">
        <v>296</v>
      </c>
      <c r="F50" s="114">
        <v>312</v>
      </c>
      <c r="G50" s="114">
        <v>316</v>
      </c>
      <c r="H50" s="114">
        <v>313</v>
      </c>
      <c r="I50" s="140">
        <v>308</v>
      </c>
      <c r="J50" s="115">
        <v>-12</v>
      </c>
      <c r="K50" s="116">
        <v>-3.8961038961038961</v>
      </c>
    </row>
    <row r="51" spans="1:11" ht="14.1" customHeight="1" x14ac:dyDescent="0.2">
      <c r="A51" s="306" t="s">
        <v>274</v>
      </c>
      <c r="B51" s="307" t="s">
        <v>275</v>
      </c>
      <c r="C51" s="308"/>
      <c r="D51" s="113">
        <v>1.4599275070479258</v>
      </c>
      <c r="E51" s="115">
        <v>1305</v>
      </c>
      <c r="F51" s="114">
        <v>1323</v>
      </c>
      <c r="G51" s="114">
        <v>1374</v>
      </c>
      <c r="H51" s="114">
        <v>1387</v>
      </c>
      <c r="I51" s="140">
        <v>1306</v>
      </c>
      <c r="J51" s="115">
        <v>-1</v>
      </c>
      <c r="K51" s="116">
        <v>-7.6569678407350683E-2</v>
      </c>
    </row>
    <row r="52" spans="1:11" ht="14.1" customHeight="1" x14ac:dyDescent="0.2">
      <c r="A52" s="306">
        <v>71</v>
      </c>
      <c r="B52" s="307" t="s">
        <v>276</v>
      </c>
      <c r="C52" s="308"/>
      <c r="D52" s="113">
        <v>10.586432183290823</v>
      </c>
      <c r="E52" s="115">
        <v>9463</v>
      </c>
      <c r="F52" s="114">
        <v>9499</v>
      </c>
      <c r="G52" s="114">
        <v>9493</v>
      </c>
      <c r="H52" s="114">
        <v>9363</v>
      </c>
      <c r="I52" s="140">
        <v>9355</v>
      </c>
      <c r="J52" s="115">
        <v>108</v>
      </c>
      <c r="K52" s="116">
        <v>1.1544628540887225</v>
      </c>
    </row>
    <row r="53" spans="1:11" ht="14.1" customHeight="1" x14ac:dyDescent="0.2">
      <c r="A53" s="306" t="s">
        <v>277</v>
      </c>
      <c r="B53" s="307" t="s">
        <v>278</v>
      </c>
      <c r="C53" s="308"/>
      <c r="D53" s="113">
        <v>4.9436165928312521</v>
      </c>
      <c r="E53" s="115">
        <v>4419</v>
      </c>
      <c r="F53" s="114">
        <v>4424</v>
      </c>
      <c r="G53" s="114">
        <v>4413</v>
      </c>
      <c r="H53" s="114">
        <v>4354</v>
      </c>
      <c r="I53" s="140">
        <v>4352</v>
      </c>
      <c r="J53" s="115">
        <v>67</v>
      </c>
      <c r="K53" s="116">
        <v>1.5395220588235294</v>
      </c>
    </row>
    <row r="54" spans="1:11" ht="14.1" customHeight="1" x14ac:dyDescent="0.2">
      <c r="A54" s="306" t="s">
        <v>279</v>
      </c>
      <c r="B54" s="307" t="s">
        <v>280</v>
      </c>
      <c r="C54" s="308"/>
      <c r="D54" s="113">
        <v>4.5475902805745738</v>
      </c>
      <c r="E54" s="115">
        <v>4065</v>
      </c>
      <c r="F54" s="114">
        <v>4099</v>
      </c>
      <c r="G54" s="114">
        <v>4101</v>
      </c>
      <c r="H54" s="114">
        <v>4060</v>
      </c>
      <c r="I54" s="140">
        <v>4060</v>
      </c>
      <c r="J54" s="115">
        <v>5</v>
      </c>
      <c r="K54" s="116">
        <v>0.12315270935960591</v>
      </c>
    </row>
    <row r="55" spans="1:11" ht="14.1" customHeight="1" x14ac:dyDescent="0.2">
      <c r="A55" s="306">
        <v>72</v>
      </c>
      <c r="B55" s="307" t="s">
        <v>281</v>
      </c>
      <c r="C55" s="308"/>
      <c r="D55" s="113">
        <v>2.3537835056159664</v>
      </c>
      <c r="E55" s="115">
        <v>2104</v>
      </c>
      <c r="F55" s="114">
        <v>2120</v>
      </c>
      <c r="G55" s="114">
        <v>2114</v>
      </c>
      <c r="H55" s="114">
        <v>2104</v>
      </c>
      <c r="I55" s="140">
        <v>2121</v>
      </c>
      <c r="J55" s="115">
        <v>-17</v>
      </c>
      <c r="K55" s="116">
        <v>-0.8015087223008015</v>
      </c>
    </row>
    <row r="56" spans="1:11" ht="14.1" customHeight="1" x14ac:dyDescent="0.2">
      <c r="A56" s="306" t="s">
        <v>282</v>
      </c>
      <c r="B56" s="307" t="s">
        <v>283</v>
      </c>
      <c r="C56" s="308"/>
      <c r="D56" s="113">
        <v>0.88826240658701394</v>
      </c>
      <c r="E56" s="115">
        <v>794</v>
      </c>
      <c r="F56" s="114">
        <v>793</v>
      </c>
      <c r="G56" s="114">
        <v>797</v>
      </c>
      <c r="H56" s="114">
        <v>787</v>
      </c>
      <c r="I56" s="140">
        <v>800</v>
      </c>
      <c r="J56" s="115">
        <v>-6</v>
      </c>
      <c r="K56" s="116">
        <v>-0.75</v>
      </c>
    </row>
    <row r="57" spans="1:11" ht="14.1" customHeight="1" x14ac:dyDescent="0.2">
      <c r="A57" s="306" t="s">
        <v>284</v>
      </c>
      <c r="B57" s="307" t="s">
        <v>285</v>
      </c>
      <c r="C57" s="308"/>
      <c r="D57" s="113">
        <v>1.1589922584686982</v>
      </c>
      <c r="E57" s="115">
        <v>1036</v>
      </c>
      <c r="F57" s="114">
        <v>1047</v>
      </c>
      <c r="G57" s="114">
        <v>1042</v>
      </c>
      <c r="H57" s="114">
        <v>1042</v>
      </c>
      <c r="I57" s="140">
        <v>1039</v>
      </c>
      <c r="J57" s="115">
        <v>-3</v>
      </c>
      <c r="K57" s="116">
        <v>-0.28873917228103946</v>
      </c>
    </row>
    <row r="58" spans="1:11" ht="14.1" customHeight="1" x14ac:dyDescent="0.2">
      <c r="A58" s="306">
        <v>73</v>
      </c>
      <c r="B58" s="307" t="s">
        <v>286</v>
      </c>
      <c r="C58" s="308"/>
      <c r="D58" s="113">
        <v>1.7004519622320668</v>
      </c>
      <c r="E58" s="115">
        <v>1520</v>
      </c>
      <c r="F58" s="114">
        <v>1523</v>
      </c>
      <c r="G58" s="114">
        <v>1517</v>
      </c>
      <c r="H58" s="114">
        <v>1513</v>
      </c>
      <c r="I58" s="140">
        <v>1520</v>
      </c>
      <c r="J58" s="115">
        <v>0</v>
      </c>
      <c r="K58" s="116">
        <v>0</v>
      </c>
    </row>
    <row r="59" spans="1:11" ht="14.1" customHeight="1" x14ac:dyDescent="0.2">
      <c r="A59" s="306" t="s">
        <v>287</v>
      </c>
      <c r="B59" s="307" t="s">
        <v>288</v>
      </c>
      <c r="C59" s="308"/>
      <c r="D59" s="113">
        <v>1.3816172193135543</v>
      </c>
      <c r="E59" s="115">
        <v>1235</v>
      </c>
      <c r="F59" s="114">
        <v>1226</v>
      </c>
      <c r="G59" s="114">
        <v>1221</v>
      </c>
      <c r="H59" s="114">
        <v>1217</v>
      </c>
      <c r="I59" s="140">
        <v>1222</v>
      </c>
      <c r="J59" s="115">
        <v>13</v>
      </c>
      <c r="K59" s="116">
        <v>1.0638297872340425</v>
      </c>
    </row>
    <row r="60" spans="1:11" ht="14.1" customHeight="1" x14ac:dyDescent="0.2">
      <c r="A60" s="306">
        <v>81</v>
      </c>
      <c r="B60" s="307" t="s">
        <v>289</v>
      </c>
      <c r="C60" s="308"/>
      <c r="D60" s="113">
        <v>7.0949120687340583</v>
      </c>
      <c r="E60" s="115">
        <v>6342</v>
      </c>
      <c r="F60" s="114">
        <v>6360</v>
      </c>
      <c r="G60" s="114">
        <v>6367</v>
      </c>
      <c r="H60" s="114">
        <v>6248</v>
      </c>
      <c r="I60" s="140">
        <v>6281</v>
      </c>
      <c r="J60" s="115">
        <v>61</v>
      </c>
      <c r="K60" s="116">
        <v>0.97118293265403599</v>
      </c>
    </row>
    <row r="61" spans="1:11" ht="14.1" customHeight="1" x14ac:dyDescent="0.2">
      <c r="A61" s="306" t="s">
        <v>290</v>
      </c>
      <c r="B61" s="307" t="s">
        <v>291</v>
      </c>
      <c r="C61" s="308"/>
      <c r="D61" s="113">
        <v>1.7049268358168881</v>
      </c>
      <c r="E61" s="115">
        <v>1524</v>
      </c>
      <c r="F61" s="114">
        <v>1541</v>
      </c>
      <c r="G61" s="114">
        <v>1551</v>
      </c>
      <c r="H61" s="114">
        <v>1519</v>
      </c>
      <c r="I61" s="140">
        <v>1550</v>
      </c>
      <c r="J61" s="115">
        <v>-26</v>
      </c>
      <c r="K61" s="116">
        <v>-1.6774193548387097</v>
      </c>
    </row>
    <row r="62" spans="1:11" ht="14.1" customHeight="1" x14ac:dyDescent="0.2">
      <c r="A62" s="306" t="s">
        <v>292</v>
      </c>
      <c r="B62" s="307" t="s">
        <v>293</v>
      </c>
      <c r="C62" s="308"/>
      <c r="D62" s="113">
        <v>3.0071150489998657</v>
      </c>
      <c r="E62" s="115">
        <v>2688</v>
      </c>
      <c r="F62" s="114">
        <v>2696</v>
      </c>
      <c r="G62" s="114">
        <v>2710</v>
      </c>
      <c r="H62" s="114">
        <v>2651</v>
      </c>
      <c r="I62" s="140">
        <v>2649</v>
      </c>
      <c r="J62" s="115">
        <v>39</v>
      </c>
      <c r="K62" s="116">
        <v>1.4722536806342015</v>
      </c>
    </row>
    <row r="63" spans="1:11" ht="14.1" customHeight="1" x14ac:dyDescent="0.2">
      <c r="A63" s="306"/>
      <c r="B63" s="307" t="s">
        <v>294</v>
      </c>
      <c r="C63" s="308"/>
      <c r="D63" s="113">
        <v>2.4936233051416297</v>
      </c>
      <c r="E63" s="115">
        <v>2229</v>
      </c>
      <c r="F63" s="114">
        <v>2239</v>
      </c>
      <c r="G63" s="114">
        <v>2261</v>
      </c>
      <c r="H63" s="114">
        <v>2213</v>
      </c>
      <c r="I63" s="140">
        <v>2214</v>
      </c>
      <c r="J63" s="115">
        <v>15</v>
      </c>
      <c r="K63" s="116">
        <v>0.6775067750677507</v>
      </c>
    </row>
    <row r="64" spans="1:11" ht="14.1" customHeight="1" x14ac:dyDescent="0.2">
      <c r="A64" s="306" t="s">
        <v>295</v>
      </c>
      <c r="B64" s="307" t="s">
        <v>296</v>
      </c>
      <c r="C64" s="308"/>
      <c r="D64" s="113">
        <v>0.75513491743858241</v>
      </c>
      <c r="E64" s="115">
        <v>675</v>
      </c>
      <c r="F64" s="114">
        <v>671</v>
      </c>
      <c r="G64" s="114">
        <v>670</v>
      </c>
      <c r="H64" s="114">
        <v>663</v>
      </c>
      <c r="I64" s="140">
        <v>656</v>
      </c>
      <c r="J64" s="115">
        <v>19</v>
      </c>
      <c r="K64" s="116">
        <v>2.8963414634146343</v>
      </c>
    </row>
    <row r="65" spans="1:11" ht="14.1" customHeight="1" x14ac:dyDescent="0.2">
      <c r="A65" s="306" t="s">
        <v>297</v>
      </c>
      <c r="B65" s="307" t="s">
        <v>298</v>
      </c>
      <c r="C65" s="308"/>
      <c r="D65" s="113">
        <v>0.96097910234035888</v>
      </c>
      <c r="E65" s="115">
        <v>859</v>
      </c>
      <c r="F65" s="114">
        <v>859</v>
      </c>
      <c r="G65" s="114">
        <v>844</v>
      </c>
      <c r="H65" s="114">
        <v>830</v>
      </c>
      <c r="I65" s="140">
        <v>835</v>
      </c>
      <c r="J65" s="115">
        <v>24</v>
      </c>
      <c r="K65" s="116">
        <v>2.874251497005988</v>
      </c>
    </row>
    <row r="66" spans="1:11" ht="14.1" customHeight="1" x14ac:dyDescent="0.2">
      <c r="A66" s="306">
        <v>82</v>
      </c>
      <c r="B66" s="307" t="s">
        <v>299</v>
      </c>
      <c r="C66" s="308"/>
      <c r="D66" s="113">
        <v>3.9692128697364297</v>
      </c>
      <c r="E66" s="115">
        <v>3548</v>
      </c>
      <c r="F66" s="114">
        <v>3565</v>
      </c>
      <c r="G66" s="114">
        <v>3485</v>
      </c>
      <c r="H66" s="114">
        <v>3492</v>
      </c>
      <c r="I66" s="140">
        <v>3449</v>
      </c>
      <c r="J66" s="115">
        <v>99</v>
      </c>
      <c r="K66" s="116">
        <v>2.8703972165845171</v>
      </c>
    </row>
    <row r="67" spans="1:11" ht="14.1" customHeight="1" x14ac:dyDescent="0.2">
      <c r="A67" s="306" t="s">
        <v>300</v>
      </c>
      <c r="B67" s="307" t="s">
        <v>301</v>
      </c>
      <c r="C67" s="308"/>
      <c r="D67" s="113">
        <v>2.785608806551215</v>
      </c>
      <c r="E67" s="115">
        <v>2490</v>
      </c>
      <c r="F67" s="114">
        <v>2508</v>
      </c>
      <c r="G67" s="114">
        <v>2420</v>
      </c>
      <c r="H67" s="114">
        <v>2447</v>
      </c>
      <c r="I67" s="140">
        <v>2400</v>
      </c>
      <c r="J67" s="115">
        <v>90</v>
      </c>
      <c r="K67" s="116">
        <v>3.75</v>
      </c>
    </row>
    <row r="68" spans="1:11" ht="14.1" customHeight="1" x14ac:dyDescent="0.2">
      <c r="A68" s="306" t="s">
        <v>302</v>
      </c>
      <c r="B68" s="307" t="s">
        <v>303</v>
      </c>
      <c r="C68" s="308"/>
      <c r="D68" s="113">
        <v>0.7305231127220656</v>
      </c>
      <c r="E68" s="115">
        <v>653</v>
      </c>
      <c r="F68" s="114">
        <v>654</v>
      </c>
      <c r="G68" s="114">
        <v>665</v>
      </c>
      <c r="H68" s="114">
        <v>656</v>
      </c>
      <c r="I68" s="140">
        <v>659</v>
      </c>
      <c r="J68" s="115">
        <v>-6</v>
      </c>
      <c r="K68" s="116">
        <v>-0.91047040971168436</v>
      </c>
    </row>
    <row r="69" spans="1:11" ht="14.1" customHeight="1" x14ac:dyDescent="0.2">
      <c r="A69" s="306">
        <v>83</v>
      </c>
      <c r="B69" s="307" t="s">
        <v>304</v>
      </c>
      <c r="C69" s="308"/>
      <c r="D69" s="113">
        <v>5.0241643173580348</v>
      </c>
      <c r="E69" s="115">
        <v>4491</v>
      </c>
      <c r="F69" s="114">
        <v>4476</v>
      </c>
      <c r="G69" s="114">
        <v>4425</v>
      </c>
      <c r="H69" s="114">
        <v>4324</v>
      </c>
      <c r="I69" s="140">
        <v>4308</v>
      </c>
      <c r="J69" s="115">
        <v>183</v>
      </c>
      <c r="K69" s="116">
        <v>4.2479108635097491</v>
      </c>
    </row>
    <row r="70" spans="1:11" ht="14.1" customHeight="1" x14ac:dyDescent="0.2">
      <c r="A70" s="306" t="s">
        <v>305</v>
      </c>
      <c r="B70" s="307" t="s">
        <v>306</v>
      </c>
      <c r="C70" s="308"/>
      <c r="D70" s="113">
        <v>4.4043943258602942</v>
      </c>
      <c r="E70" s="115">
        <v>3937</v>
      </c>
      <c r="F70" s="114">
        <v>3938</v>
      </c>
      <c r="G70" s="114">
        <v>3887</v>
      </c>
      <c r="H70" s="114">
        <v>3797</v>
      </c>
      <c r="I70" s="140">
        <v>3817</v>
      </c>
      <c r="J70" s="115">
        <v>120</v>
      </c>
      <c r="K70" s="116">
        <v>3.1438302331674088</v>
      </c>
    </row>
    <row r="71" spans="1:11" ht="14.1" customHeight="1" x14ac:dyDescent="0.2">
      <c r="A71" s="306"/>
      <c r="B71" s="307" t="s">
        <v>307</v>
      </c>
      <c r="C71" s="308"/>
      <c r="D71" s="113">
        <v>2.8896496173983084</v>
      </c>
      <c r="E71" s="115">
        <v>2583</v>
      </c>
      <c r="F71" s="114">
        <v>2605</v>
      </c>
      <c r="G71" s="114">
        <v>2581</v>
      </c>
      <c r="H71" s="114">
        <v>2474</v>
      </c>
      <c r="I71" s="140">
        <v>2480</v>
      </c>
      <c r="J71" s="115">
        <v>103</v>
      </c>
      <c r="K71" s="116">
        <v>4.153225806451613</v>
      </c>
    </row>
    <row r="72" spans="1:11" ht="14.1" customHeight="1" x14ac:dyDescent="0.2">
      <c r="A72" s="306">
        <v>84</v>
      </c>
      <c r="B72" s="307" t="s">
        <v>308</v>
      </c>
      <c r="C72" s="308"/>
      <c r="D72" s="113">
        <v>2.6815679957041212</v>
      </c>
      <c r="E72" s="115">
        <v>2397</v>
      </c>
      <c r="F72" s="114">
        <v>2430</v>
      </c>
      <c r="G72" s="114">
        <v>2456</v>
      </c>
      <c r="H72" s="114">
        <v>2493</v>
      </c>
      <c r="I72" s="140">
        <v>2566</v>
      </c>
      <c r="J72" s="115">
        <v>-169</v>
      </c>
      <c r="K72" s="116">
        <v>-6.5861262665627436</v>
      </c>
    </row>
    <row r="73" spans="1:11" ht="14.1" customHeight="1" x14ac:dyDescent="0.2">
      <c r="A73" s="306" t="s">
        <v>309</v>
      </c>
      <c r="B73" s="307" t="s">
        <v>310</v>
      </c>
      <c r="C73" s="308"/>
      <c r="D73" s="113">
        <v>1.8917528079831745</v>
      </c>
      <c r="E73" s="115">
        <v>1691</v>
      </c>
      <c r="F73" s="114">
        <v>1707</v>
      </c>
      <c r="G73" s="114">
        <v>1731</v>
      </c>
      <c r="H73" s="114">
        <v>1764</v>
      </c>
      <c r="I73" s="140">
        <v>1855</v>
      </c>
      <c r="J73" s="115">
        <v>-164</v>
      </c>
      <c r="K73" s="116">
        <v>-8.8409703504043122</v>
      </c>
    </row>
    <row r="74" spans="1:11" ht="14.1" customHeight="1" x14ac:dyDescent="0.2">
      <c r="A74" s="306" t="s">
        <v>311</v>
      </c>
      <c r="B74" s="307" t="s">
        <v>312</v>
      </c>
      <c r="C74" s="308"/>
      <c r="D74" s="113">
        <v>0.39043272027565223</v>
      </c>
      <c r="E74" s="115">
        <v>349</v>
      </c>
      <c r="F74" s="114">
        <v>357</v>
      </c>
      <c r="G74" s="114">
        <v>364</v>
      </c>
      <c r="H74" s="114">
        <v>367</v>
      </c>
      <c r="I74" s="140">
        <v>367</v>
      </c>
      <c r="J74" s="115">
        <v>-18</v>
      </c>
      <c r="K74" s="116">
        <v>-4.9046321525885554</v>
      </c>
    </row>
    <row r="75" spans="1:11" ht="14.1" customHeight="1" x14ac:dyDescent="0.2">
      <c r="A75" s="306" t="s">
        <v>313</v>
      </c>
      <c r="B75" s="307" t="s">
        <v>314</v>
      </c>
      <c r="C75" s="308"/>
      <c r="D75" s="113">
        <v>5.5935919810265362E-2</v>
      </c>
      <c r="E75" s="115">
        <v>50</v>
      </c>
      <c r="F75" s="114">
        <v>53</v>
      </c>
      <c r="G75" s="114">
        <v>51</v>
      </c>
      <c r="H75" s="114">
        <v>47</v>
      </c>
      <c r="I75" s="140">
        <v>45</v>
      </c>
      <c r="J75" s="115">
        <v>5</v>
      </c>
      <c r="K75" s="116">
        <v>11.111111111111111</v>
      </c>
    </row>
    <row r="76" spans="1:11" ht="14.1" customHeight="1" x14ac:dyDescent="0.2">
      <c r="A76" s="306">
        <v>91</v>
      </c>
      <c r="B76" s="307" t="s">
        <v>315</v>
      </c>
      <c r="C76" s="308"/>
      <c r="D76" s="113">
        <v>7.4954132545755586E-2</v>
      </c>
      <c r="E76" s="115">
        <v>67</v>
      </c>
      <c r="F76" s="114">
        <v>67</v>
      </c>
      <c r="G76" s="114">
        <v>66</v>
      </c>
      <c r="H76" s="114">
        <v>64</v>
      </c>
      <c r="I76" s="140">
        <v>61</v>
      </c>
      <c r="J76" s="115">
        <v>6</v>
      </c>
      <c r="K76" s="116">
        <v>9.8360655737704921</v>
      </c>
    </row>
    <row r="77" spans="1:11" ht="14.1" customHeight="1" x14ac:dyDescent="0.2">
      <c r="A77" s="306">
        <v>92</v>
      </c>
      <c r="B77" s="307" t="s">
        <v>316</v>
      </c>
      <c r="C77" s="308"/>
      <c r="D77" s="113">
        <v>0.47993019197207681</v>
      </c>
      <c r="E77" s="115">
        <v>429</v>
      </c>
      <c r="F77" s="114">
        <v>439</v>
      </c>
      <c r="G77" s="114">
        <v>447</v>
      </c>
      <c r="H77" s="114">
        <v>456</v>
      </c>
      <c r="I77" s="140">
        <v>454</v>
      </c>
      <c r="J77" s="115">
        <v>-25</v>
      </c>
      <c r="K77" s="116">
        <v>-5.5066079295154182</v>
      </c>
    </row>
    <row r="78" spans="1:11" ht="14.1" customHeight="1" x14ac:dyDescent="0.2">
      <c r="A78" s="306">
        <v>93</v>
      </c>
      <c r="B78" s="307" t="s">
        <v>317</v>
      </c>
      <c r="C78" s="308"/>
      <c r="D78" s="113">
        <v>0.43630017452006981</v>
      </c>
      <c r="E78" s="115">
        <v>390</v>
      </c>
      <c r="F78" s="114">
        <v>424</v>
      </c>
      <c r="G78" s="114">
        <v>434</v>
      </c>
      <c r="H78" s="114">
        <v>457</v>
      </c>
      <c r="I78" s="140">
        <v>466</v>
      </c>
      <c r="J78" s="115">
        <v>-76</v>
      </c>
      <c r="K78" s="116">
        <v>-16.309012875536482</v>
      </c>
    </row>
    <row r="79" spans="1:11" ht="14.1" customHeight="1" x14ac:dyDescent="0.2">
      <c r="A79" s="306">
        <v>94</v>
      </c>
      <c r="B79" s="307" t="s">
        <v>318</v>
      </c>
      <c r="C79" s="308"/>
      <c r="D79" s="113">
        <v>0.51461046225444129</v>
      </c>
      <c r="E79" s="115">
        <v>460</v>
      </c>
      <c r="F79" s="114">
        <v>513</v>
      </c>
      <c r="G79" s="114">
        <v>524</v>
      </c>
      <c r="H79" s="114">
        <v>538</v>
      </c>
      <c r="I79" s="140">
        <v>415</v>
      </c>
      <c r="J79" s="115">
        <v>45</v>
      </c>
      <c r="K79" s="116">
        <v>10.843373493975903</v>
      </c>
    </row>
    <row r="80" spans="1:11" ht="14.1" customHeight="1" x14ac:dyDescent="0.2">
      <c r="A80" s="306" t="s">
        <v>319</v>
      </c>
      <c r="B80" s="307" t="s">
        <v>320</v>
      </c>
      <c r="C80" s="308"/>
      <c r="D80" s="113">
        <v>6.712310377231843E-3</v>
      </c>
      <c r="E80" s="115">
        <v>6</v>
      </c>
      <c r="F80" s="114">
        <v>7</v>
      </c>
      <c r="G80" s="114">
        <v>7</v>
      </c>
      <c r="H80" s="114">
        <v>9</v>
      </c>
      <c r="I80" s="140">
        <v>10</v>
      </c>
      <c r="J80" s="115">
        <v>-4</v>
      </c>
      <c r="K80" s="116">
        <v>-40</v>
      </c>
    </row>
    <row r="81" spans="1:11" ht="14.1" customHeight="1" x14ac:dyDescent="0.2">
      <c r="A81" s="310" t="s">
        <v>321</v>
      </c>
      <c r="B81" s="311" t="s">
        <v>224</v>
      </c>
      <c r="C81" s="312"/>
      <c r="D81" s="125">
        <v>0.83903879715398044</v>
      </c>
      <c r="E81" s="143">
        <v>750</v>
      </c>
      <c r="F81" s="144">
        <v>758</v>
      </c>
      <c r="G81" s="144">
        <v>754</v>
      </c>
      <c r="H81" s="144">
        <v>748</v>
      </c>
      <c r="I81" s="145">
        <v>751</v>
      </c>
      <c r="J81" s="143">
        <v>-1</v>
      </c>
      <c r="K81" s="146">
        <v>-0.13315579227696406</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11153</v>
      </c>
      <c r="E12" s="114">
        <v>11696</v>
      </c>
      <c r="F12" s="114">
        <v>11838</v>
      </c>
      <c r="G12" s="114">
        <v>11864</v>
      </c>
      <c r="H12" s="140">
        <v>11534</v>
      </c>
      <c r="I12" s="115">
        <v>-381</v>
      </c>
      <c r="J12" s="116">
        <v>-3.3032772672099879</v>
      </c>
      <c r="K12"/>
      <c r="L12"/>
      <c r="M12"/>
      <c r="N12"/>
      <c r="O12"/>
      <c r="P12"/>
    </row>
    <row r="13" spans="1:16" s="110" customFormat="1" ht="14.45" customHeight="1" x14ac:dyDescent="0.2">
      <c r="A13" s="120" t="s">
        <v>105</v>
      </c>
      <c r="B13" s="119" t="s">
        <v>106</v>
      </c>
      <c r="C13" s="113">
        <v>45.342060432170719</v>
      </c>
      <c r="D13" s="115">
        <v>5057</v>
      </c>
      <c r="E13" s="114">
        <v>5258</v>
      </c>
      <c r="F13" s="114">
        <v>5311</v>
      </c>
      <c r="G13" s="114">
        <v>5314</v>
      </c>
      <c r="H13" s="140">
        <v>5203</v>
      </c>
      <c r="I13" s="115">
        <v>-146</v>
      </c>
      <c r="J13" s="116">
        <v>-2.8060734191812418</v>
      </c>
      <c r="K13"/>
      <c r="L13"/>
      <c r="M13"/>
      <c r="N13"/>
      <c r="O13"/>
      <c r="P13"/>
    </row>
    <row r="14" spans="1:16" s="110" customFormat="1" ht="14.45" customHeight="1" x14ac:dyDescent="0.2">
      <c r="A14" s="120"/>
      <c r="B14" s="119" t="s">
        <v>107</v>
      </c>
      <c r="C14" s="113">
        <v>54.657939567829281</v>
      </c>
      <c r="D14" s="115">
        <v>6096</v>
      </c>
      <c r="E14" s="114">
        <v>6438</v>
      </c>
      <c r="F14" s="114">
        <v>6527</v>
      </c>
      <c r="G14" s="114">
        <v>6550</v>
      </c>
      <c r="H14" s="140">
        <v>6331</v>
      </c>
      <c r="I14" s="115">
        <v>-235</v>
      </c>
      <c r="J14" s="116">
        <v>-3.7118938556310219</v>
      </c>
      <c r="K14"/>
      <c r="L14"/>
      <c r="M14"/>
      <c r="N14"/>
      <c r="O14"/>
      <c r="P14"/>
    </row>
    <row r="15" spans="1:16" s="110" customFormat="1" ht="14.45" customHeight="1" x14ac:dyDescent="0.2">
      <c r="A15" s="118" t="s">
        <v>105</v>
      </c>
      <c r="B15" s="121" t="s">
        <v>108</v>
      </c>
      <c r="C15" s="113">
        <v>13.054783466331928</v>
      </c>
      <c r="D15" s="115">
        <v>1456</v>
      </c>
      <c r="E15" s="114">
        <v>1560</v>
      </c>
      <c r="F15" s="114">
        <v>1626</v>
      </c>
      <c r="G15" s="114">
        <v>1588</v>
      </c>
      <c r="H15" s="140">
        <v>1350</v>
      </c>
      <c r="I15" s="115">
        <v>106</v>
      </c>
      <c r="J15" s="116">
        <v>7.8518518518518521</v>
      </c>
      <c r="K15"/>
      <c r="L15"/>
      <c r="M15"/>
      <c r="N15"/>
      <c r="O15"/>
      <c r="P15"/>
    </row>
    <row r="16" spans="1:16" s="110" customFormat="1" ht="14.45" customHeight="1" x14ac:dyDescent="0.2">
      <c r="A16" s="118"/>
      <c r="B16" s="121" t="s">
        <v>109</v>
      </c>
      <c r="C16" s="113">
        <v>36.653815117008875</v>
      </c>
      <c r="D16" s="115">
        <v>4088</v>
      </c>
      <c r="E16" s="114">
        <v>4347</v>
      </c>
      <c r="F16" s="114">
        <v>4406</v>
      </c>
      <c r="G16" s="114">
        <v>4491</v>
      </c>
      <c r="H16" s="140">
        <v>4452</v>
      </c>
      <c r="I16" s="115">
        <v>-364</v>
      </c>
      <c r="J16" s="116">
        <v>-8.1761006289308185</v>
      </c>
      <c r="K16"/>
      <c r="L16"/>
      <c r="M16"/>
      <c r="N16"/>
      <c r="O16"/>
      <c r="P16"/>
    </row>
    <row r="17" spans="1:16" s="110" customFormat="1" ht="14.45" customHeight="1" x14ac:dyDescent="0.2">
      <c r="A17" s="118"/>
      <c r="B17" s="121" t="s">
        <v>110</v>
      </c>
      <c r="C17" s="113">
        <v>22.334797812247825</v>
      </c>
      <c r="D17" s="115">
        <v>2491</v>
      </c>
      <c r="E17" s="114">
        <v>2580</v>
      </c>
      <c r="F17" s="114">
        <v>2601</v>
      </c>
      <c r="G17" s="114">
        <v>2650</v>
      </c>
      <c r="H17" s="140">
        <v>2699</v>
      </c>
      <c r="I17" s="115">
        <v>-208</v>
      </c>
      <c r="J17" s="116">
        <v>-7.7065579844386809</v>
      </c>
      <c r="K17"/>
      <c r="L17"/>
      <c r="M17"/>
      <c r="N17"/>
      <c r="O17"/>
      <c r="P17"/>
    </row>
    <row r="18" spans="1:16" s="110" customFormat="1" ht="14.45" customHeight="1" x14ac:dyDescent="0.2">
      <c r="A18" s="120"/>
      <c r="B18" s="121" t="s">
        <v>111</v>
      </c>
      <c r="C18" s="113">
        <v>27.95660360441137</v>
      </c>
      <c r="D18" s="115">
        <v>3118</v>
      </c>
      <c r="E18" s="114">
        <v>3209</v>
      </c>
      <c r="F18" s="114">
        <v>3205</v>
      </c>
      <c r="G18" s="114">
        <v>3135</v>
      </c>
      <c r="H18" s="140">
        <v>3033</v>
      </c>
      <c r="I18" s="115">
        <v>85</v>
      </c>
      <c r="J18" s="116">
        <v>2.8025057698648204</v>
      </c>
      <c r="K18"/>
      <c r="L18"/>
      <c r="M18"/>
      <c r="N18"/>
      <c r="O18"/>
      <c r="P18"/>
    </row>
    <row r="19" spans="1:16" s="110" customFormat="1" ht="14.45" customHeight="1" x14ac:dyDescent="0.2">
      <c r="A19" s="120"/>
      <c r="B19" s="121" t="s">
        <v>112</v>
      </c>
      <c r="C19" s="113">
        <v>3.4071550255536627</v>
      </c>
      <c r="D19" s="115">
        <v>380</v>
      </c>
      <c r="E19" s="114">
        <v>392</v>
      </c>
      <c r="F19" s="114">
        <v>379</v>
      </c>
      <c r="G19" s="114">
        <v>316</v>
      </c>
      <c r="H19" s="140">
        <v>304</v>
      </c>
      <c r="I19" s="115">
        <v>76</v>
      </c>
      <c r="J19" s="116">
        <v>25</v>
      </c>
      <c r="K19"/>
      <c r="L19"/>
      <c r="M19"/>
      <c r="N19"/>
      <c r="O19"/>
      <c r="P19"/>
    </row>
    <row r="20" spans="1:16" s="110" customFormat="1" ht="14.45" customHeight="1" x14ac:dyDescent="0.2">
      <c r="A20" s="120" t="s">
        <v>113</v>
      </c>
      <c r="B20" s="119" t="s">
        <v>116</v>
      </c>
      <c r="C20" s="113">
        <v>96.996323859051373</v>
      </c>
      <c r="D20" s="115">
        <v>10818</v>
      </c>
      <c r="E20" s="114">
        <v>11327</v>
      </c>
      <c r="F20" s="114">
        <v>11441</v>
      </c>
      <c r="G20" s="114">
        <v>11473</v>
      </c>
      <c r="H20" s="140">
        <v>11164</v>
      </c>
      <c r="I20" s="115">
        <v>-346</v>
      </c>
      <c r="J20" s="116">
        <v>-3.0992475815120031</v>
      </c>
      <c r="K20"/>
      <c r="L20"/>
      <c r="M20"/>
      <c r="N20"/>
      <c r="O20"/>
      <c r="P20"/>
    </row>
    <row r="21" spans="1:16" s="110" customFormat="1" ht="14.45" customHeight="1" x14ac:dyDescent="0.2">
      <c r="A21" s="123"/>
      <c r="B21" s="124" t="s">
        <v>117</v>
      </c>
      <c r="C21" s="125">
        <v>2.8960817717206133</v>
      </c>
      <c r="D21" s="143">
        <v>323</v>
      </c>
      <c r="E21" s="144">
        <v>352</v>
      </c>
      <c r="F21" s="144">
        <v>376</v>
      </c>
      <c r="G21" s="144">
        <v>373</v>
      </c>
      <c r="H21" s="145">
        <v>354</v>
      </c>
      <c r="I21" s="143">
        <v>-31</v>
      </c>
      <c r="J21" s="146">
        <v>-8.7570621468926557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211191</v>
      </c>
      <c r="E23" s="114">
        <v>221416</v>
      </c>
      <c r="F23" s="114">
        <v>220956</v>
      </c>
      <c r="G23" s="114">
        <v>223648</v>
      </c>
      <c r="H23" s="140">
        <v>219077</v>
      </c>
      <c r="I23" s="115">
        <v>-7886</v>
      </c>
      <c r="J23" s="116">
        <v>-3.5996476124832824</v>
      </c>
      <c r="K23"/>
      <c r="L23"/>
      <c r="M23"/>
      <c r="N23"/>
      <c r="O23"/>
      <c r="P23"/>
    </row>
    <row r="24" spans="1:16" s="110" customFormat="1" ht="14.45" customHeight="1" x14ac:dyDescent="0.2">
      <c r="A24" s="120" t="s">
        <v>105</v>
      </c>
      <c r="B24" s="119" t="s">
        <v>106</v>
      </c>
      <c r="C24" s="113">
        <v>45.244352268799332</v>
      </c>
      <c r="D24" s="115">
        <v>95552</v>
      </c>
      <c r="E24" s="114">
        <v>98939</v>
      </c>
      <c r="F24" s="114">
        <v>98664</v>
      </c>
      <c r="G24" s="114">
        <v>99632</v>
      </c>
      <c r="H24" s="140">
        <v>97761</v>
      </c>
      <c r="I24" s="115">
        <v>-2209</v>
      </c>
      <c r="J24" s="116">
        <v>-2.259592270946492</v>
      </c>
      <c r="K24"/>
      <c r="L24"/>
      <c r="M24"/>
      <c r="N24"/>
      <c r="O24"/>
      <c r="P24"/>
    </row>
    <row r="25" spans="1:16" s="110" customFormat="1" ht="14.45" customHeight="1" x14ac:dyDescent="0.2">
      <c r="A25" s="120"/>
      <c r="B25" s="119" t="s">
        <v>107</v>
      </c>
      <c r="C25" s="113">
        <v>54.755647731200668</v>
      </c>
      <c r="D25" s="115">
        <v>115639</v>
      </c>
      <c r="E25" s="114">
        <v>122477</v>
      </c>
      <c r="F25" s="114">
        <v>122292</v>
      </c>
      <c r="G25" s="114">
        <v>124016</v>
      </c>
      <c r="H25" s="140">
        <v>121316</v>
      </c>
      <c r="I25" s="115">
        <v>-5677</v>
      </c>
      <c r="J25" s="116">
        <v>-4.6795146559398599</v>
      </c>
      <c r="K25"/>
      <c r="L25"/>
      <c r="M25"/>
      <c r="N25"/>
      <c r="O25"/>
      <c r="P25"/>
    </row>
    <row r="26" spans="1:16" s="110" customFormat="1" ht="14.45" customHeight="1" x14ac:dyDescent="0.2">
      <c r="A26" s="118" t="s">
        <v>105</v>
      </c>
      <c r="B26" s="121" t="s">
        <v>108</v>
      </c>
      <c r="C26" s="113">
        <v>16.059396470493535</v>
      </c>
      <c r="D26" s="115">
        <v>33916</v>
      </c>
      <c r="E26" s="114">
        <v>36199</v>
      </c>
      <c r="F26" s="114">
        <v>35407</v>
      </c>
      <c r="G26" s="114">
        <v>36658</v>
      </c>
      <c r="H26" s="140">
        <v>33509</v>
      </c>
      <c r="I26" s="115">
        <v>407</v>
      </c>
      <c r="J26" s="116">
        <v>1.214599062938315</v>
      </c>
      <c r="K26"/>
      <c r="L26"/>
      <c r="M26"/>
      <c r="N26"/>
      <c r="O26"/>
      <c r="P26"/>
    </row>
    <row r="27" spans="1:16" s="110" customFormat="1" ht="14.45" customHeight="1" x14ac:dyDescent="0.2">
      <c r="A27" s="118"/>
      <c r="B27" s="121" t="s">
        <v>109</v>
      </c>
      <c r="C27" s="113">
        <v>39.866755685611601</v>
      </c>
      <c r="D27" s="115">
        <v>84195</v>
      </c>
      <c r="E27" s="114">
        <v>88824</v>
      </c>
      <c r="F27" s="114">
        <v>88671</v>
      </c>
      <c r="G27" s="114">
        <v>89903</v>
      </c>
      <c r="H27" s="140">
        <v>89509</v>
      </c>
      <c r="I27" s="115">
        <v>-5314</v>
      </c>
      <c r="J27" s="116">
        <v>-5.9368331676144299</v>
      </c>
      <c r="K27"/>
      <c r="L27"/>
      <c r="M27"/>
      <c r="N27"/>
      <c r="O27"/>
      <c r="P27"/>
    </row>
    <row r="28" spans="1:16" s="110" customFormat="1" ht="14.45" customHeight="1" x14ac:dyDescent="0.2">
      <c r="A28" s="118"/>
      <c r="B28" s="121" t="s">
        <v>110</v>
      </c>
      <c r="C28" s="113">
        <v>19.65377312480172</v>
      </c>
      <c r="D28" s="115">
        <v>41507</v>
      </c>
      <c r="E28" s="114">
        <v>42873</v>
      </c>
      <c r="F28" s="114">
        <v>43663</v>
      </c>
      <c r="G28" s="114">
        <v>44586</v>
      </c>
      <c r="H28" s="140">
        <v>44997</v>
      </c>
      <c r="I28" s="115">
        <v>-3490</v>
      </c>
      <c r="J28" s="116">
        <v>-7.7560726270640261</v>
      </c>
      <c r="K28"/>
      <c r="L28"/>
      <c r="M28"/>
      <c r="N28"/>
      <c r="O28"/>
      <c r="P28"/>
    </row>
    <row r="29" spans="1:16" s="110" customFormat="1" ht="14.45" customHeight="1" x14ac:dyDescent="0.2">
      <c r="A29" s="118"/>
      <c r="B29" s="121" t="s">
        <v>111</v>
      </c>
      <c r="C29" s="113">
        <v>24.419601214066887</v>
      </c>
      <c r="D29" s="115">
        <v>51572</v>
      </c>
      <c r="E29" s="114">
        <v>53519</v>
      </c>
      <c r="F29" s="114">
        <v>53214</v>
      </c>
      <c r="G29" s="114">
        <v>52501</v>
      </c>
      <c r="H29" s="140">
        <v>51062</v>
      </c>
      <c r="I29" s="115">
        <v>510</v>
      </c>
      <c r="J29" s="116">
        <v>0.99878578982413535</v>
      </c>
      <c r="K29"/>
      <c r="L29"/>
      <c r="M29"/>
      <c r="N29"/>
      <c r="O29"/>
      <c r="P29"/>
    </row>
    <row r="30" spans="1:16" s="110" customFormat="1" ht="14.45" customHeight="1" x14ac:dyDescent="0.2">
      <c r="A30" s="120"/>
      <c r="B30" s="121" t="s">
        <v>112</v>
      </c>
      <c r="C30" s="113">
        <v>2.734965031653811</v>
      </c>
      <c r="D30" s="115">
        <v>5776</v>
      </c>
      <c r="E30" s="114">
        <v>6057</v>
      </c>
      <c r="F30" s="114">
        <v>6154</v>
      </c>
      <c r="G30" s="114">
        <v>5330</v>
      </c>
      <c r="H30" s="140">
        <v>5216</v>
      </c>
      <c r="I30" s="115">
        <v>560</v>
      </c>
      <c r="J30" s="116">
        <v>10.736196319018404</v>
      </c>
      <c r="K30"/>
      <c r="L30"/>
      <c r="M30"/>
      <c r="N30"/>
      <c r="O30"/>
      <c r="P30"/>
    </row>
    <row r="31" spans="1:16" s="110" customFormat="1" ht="14.45" customHeight="1" x14ac:dyDescent="0.2">
      <c r="A31" s="120" t="s">
        <v>113</v>
      </c>
      <c r="B31" s="119" t="s">
        <v>116</v>
      </c>
      <c r="C31" s="113">
        <v>94.390859458973154</v>
      </c>
      <c r="D31" s="115">
        <v>199345</v>
      </c>
      <c r="E31" s="114">
        <v>208839</v>
      </c>
      <c r="F31" s="114">
        <v>208590</v>
      </c>
      <c r="G31" s="114">
        <v>211102</v>
      </c>
      <c r="H31" s="140">
        <v>207034</v>
      </c>
      <c r="I31" s="115">
        <v>-7689</v>
      </c>
      <c r="J31" s="116">
        <v>-3.7138827438971376</v>
      </c>
      <c r="K31"/>
      <c r="L31"/>
      <c r="M31"/>
      <c r="N31"/>
      <c r="O31"/>
      <c r="P31"/>
    </row>
    <row r="32" spans="1:16" s="110" customFormat="1" ht="14.45" customHeight="1" x14ac:dyDescent="0.2">
      <c r="A32" s="123"/>
      <c r="B32" s="124" t="s">
        <v>117</v>
      </c>
      <c r="C32" s="125">
        <v>5.5272241714845807</v>
      </c>
      <c r="D32" s="143">
        <v>11673</v>
      </c>
      <c r="E32" s="144">
        <v>12378</v>
      </c>
      <c r="F32" s="144">
        <v>12175</v>
      </c>
      <c r="G32" s="144">
        <v>12328</v>
      </c>
      <c r="H32" s="145">
        <v>11839</v>
      </c>
      <c r="I32" s="143">
        <v>-166</v>
      </c>
      <c r="J32" s="146">
        <v>-1.402145451473942</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11976</v>
      </c>
      <c r="E56" s="114">
        <v>12574</v>
      </c>
      <c r="F56" s="114">
        <v>12611</v>
      </c>
      <c r="G56" s="114">
        <v>12619</v>
      </c>
      <c r="H56" s="140">
        <v>12324</v>
      </c>
      <c r="I56" s="115">
        <v>-348</v>
      </c>
      <c r="J56" s="116">
        <v>-2.8237585199610518</v>
      </c>
      <c r="K56"/>
      <c r="L56"/>
      <c r="M56"/>
      <c r="N56"/>
      <c r="O56"/>
      <c r="P56"/>
    </row>
    <row r="57" spans="1:16" s="110" customFormat="1" ht="14.45" customHeight="1" x14ac:dyDescent="0.2">
      <c r="A57" s="120" t="s">
        <v>105</v>
      </c>
      <c r="B57" s="119" t="s">
        <v>106</v>
      </c>
      <c r="C57" s="113">
        <v>44.163326653306612</v>
      </c>
      <c r="D57" s="115">
        <v>5289</v>
      </c>
      <c r="E57" s="114">
        <v>5540</v>
      </c>
      <c r="F57" s="114">
        <v>5514</v>
      </c>
      <c r="G57" s="114">
        <v>5504</v>
      </c>
      <c r="H57" s="140">
        <v>5422</v>
      </c>
      <c r="I57" s="115">
        <v>-133</v>
      </c>
      <c r="J57" s="116">
        <v>-2.4529693839911473</v>
      </c>
    </row>
    <row r="58" spans="1:16" s="110" customFormat="1" ht="14.45" customHeight="1" x14ac:dyDescent="0.2">
      <c r="A58" s="120"/>
      <c r="B58" s="119" t="s">
        <v>107</v>
      </c>
      <c r="C58" s="113">
        <v>55.836673346693388</v>
      </c>
      <c r="D58" s="115">
        <v>6687</v>
      </c>
      <c r="E58" s="114">
        <v>7034</v>
      </c>
      <c r="F58" s="114">
        <v>7097</v>
      </c>
      <c r="G58" s="114">
        <v>7115</v>
      </c>
      <c r="H58" s="140">
        <v>6902</v>
      </c>
      <c r="I58" s="115">
        <v>-215</v>
      </c>
      <c r="J58" s="116">
        <v>-3.1150391190959144</v>
      </c>
    </row>
    <row r="59" spans="1:16" s="110" customFormat="1" ht="14.45" customHeight="1" x14ac:dyDescent="0.2">
      <c r="A59" s="118" t="s">
        <v>105</v>
      </c>
      <c r="B59" s="121" t="s">
        <v>108</v>
      </c>
      <c r="C59" s="113">
        <v>13.017702070808284</v>
      </c>
      <c r="D59" s="115">
        <v>1559</v>
      </c>
      <c r="E59" s="114">
        <v>1676</v>
      </c>
      <c r="F59" s="114">
        <v>1712</v>
      </c>
      <c r="G59" s="114">
        <v>1695</v>
      </c>
      <c r="H59" s="140">
        <v>1450</v>
      </c>
      <c r="I59" s="115">
        <v>109</v>
      </c>
      <c r="J59" s="116">
        <v>7.5172413793103452</v>
      </c>
    </row>
    <row r="60" spans="1:16" s="110" customFormat="1" ht="14.45" customHeight="1" x14ac:dyDescent="0.2">
      <c r="A60" s="118"/>
      <c r="B60" s="121" t="s">
        <v>109</v>
      </c>
      <c r="C60" s="113">
        <v>36.973947895791582</v>
      </c>
      <c r="D60" s="115">
        <v>4428</v>
      </c>
      <c r="E60" s="114">
        <v>4716</v>
      </c>
      <c r="F60" s="114">
        <v>4715</v>
      </c>
      <c r="G60" s="114">
        <v>4775</v>
      </c>
      <c r="H60" s="140">
        <v>4788</v>
      </c>
      <c r="I60" s="115">
        <v>-360</v>
      </c>
      <c r="J60" s="116">
        <v>-7.518796992481203</v>
      </c>
    </row>
    <row r="61" spans="1:16" s="110" customFormat="1" ht="14.45" customHeight="1" x14ac:dyDescent="0.2">
      <c r="A61" s="118"/>
      <c r="B61" s="121" t="s">
        <v>110</v>
      </c>
      <c r="C61" s="113">
        <v>22.336339345357381</v>
      </c>
      <c r="D61" s="115">
        <v>2675</v>
      </c>
      <c r="E61" s="114">
        <v>2778</v>
      </c>
      <c r="F61" s="114">
        <v>2804</v>
      </c>
      <c r="G61" s="114">
        <v>2852</v>
      </c>
      <c r="H61" s="140">
        <v>2898</v>
      </c>
      <c r="I61" s="115">
        <v>-223</v>
      </c>
      <c r="J61" s="116">
        <v>-7.6949620427881298</v>
      </c>
    </row>
    <row r="62" spans="1:16" s="110" customFormat="1" ht="14.45" customHeight="1" x14ac:dyDescent="0.2">
      <c r="A62" s="120"/>
      <c r="B62" s="121" t="s">
        <v>111</v>
      </c>
      <c r="C62" s="113">
        <v>27.672010688042754</v>
      </c>
      <c r="D62" s="115">
        <v>3314</v>
      </c>
      <c r="E62" s="114">
        <v>3404</v>
      </c>
      <c r="F62" s="114">
        <v>3380</v>
      </c>
      <c r="G62" s="114">
        <v>3297</v>
      </c>
      <c r="H62" s="140">
        <v>3188</v>
      </c>
      <c r="I62" s="115">
        <v>126</v>
      </c>
      <c r="J62" s="116">
        <v>3.9523212045169385</v>
      </c>
    </row>
    <row r="63" spans="1:16" s="110" customFormat="1" ht="14.45" customHeight="1" x14ac:dyDescent="0.2">
      <c r="A63" s="120"/>
      <c r="B63" s="121" t="s">
        <v>112</v>
      </c>
      <c r="C63" s="113">
        <v>3.3483633934535737</v>
      </c>
      <c r="D63" s="115">
        <v>401</v>
      </c>
      <c r="E63" s="114">
        <v>407</v>
      </c>
      <c r="F63" s="114">
        <v>399</v>
      </c>
      <c r="G63" s="114">
        <v>318</v>
      </c>
      <c r="H63" s="140">
        <v>307</v>
      </c>
      <c r="I63" s="115">
        <v>94</v>
      </c>
      <c r="J63" s="116">
        <v>30.618892508143322</v>
      </c>
    </row>
    <row r="64" spans="1:16" s="110" customFormat="1" ht="14.45" customHeight="1" x14ac:dyDescent="0.2">
      <c r="A64" s="120" t="s">
        <v>113</v>
      </c>
      <c r="B64" s="119" t="s">
        <v>116</v>
      </c>
      <c r="C64" s="113">
        <v>97.737140948563791</v>
      </c>
      <c r="D64" s="115">
        <v>11705</v>
      </c>
      <c r="E64" s="114">
        <v>12268</v>
      </c>
      <c r="F64" s="114">
        <v>12303</v>
      </c>
      <c r="G64" s="114">
        <v>12331</v>
      </c>
      <c r="H64" s="140">
        <v>12047</v>
      </c>
      <c r="I64" s="115">
        <v>-342</v>
      </c>
      <c r="J64" s="116">
        <v>-2.8388810492238732</v>
      </c>
    </row>
    <row r="65" spans="1:10" s="110" customFormat="1" ht="14.45" customHeight="1" x14ac:dyDescent="0.2">
      <c r="A65" s="123"/>
      <c r="B65" s="124" t="s">
        <v>117</v>
      </c>
      <c r="C65" s="125">
        <v>2.171008684034736</v>
      </c>
      <c r="D65" s="143">
        <v>260</v>
      </c>
      <c r="E65" s="144">
        <v>293</v>
      </c>
      <c r="F65" s="144">
        <v>292</v>
      </c>
      <c r="G65" s="144">
        <v>274</v>
      </c>
      <c r="H65" s="145">
        <v>262</v>
      </c>
      <c r="I65" s="143">
        <v>-2</v>
      </c>
      <c r="J65" s="146">
        <v>-0.76335877862595425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11153</v>
      </c>
      <c r="G11" s="114">
        <v>11696</v>
      </c>
      <c r="H11" s="114">
        <v>11838</v>
      </c>
      <c r="I11" s="114">
        <v>11864</v>
      </c>
      <c r="J11" s="140">
        <v>11534</v>
      </c>
      <c r="K11" s="114">
        <v>-381</v>
      </c>
      <c r="L11" s="116">
        <v>-3.3032772672099879</v>
      </c>
    </row>
    <row r="12" spans="1:17" s="110" customFormat="1" ht="24" customHeight="1" x14ac:dyDescent="0.2">
      <c r="A12" s="604" t="s">
        <v>185</v>
      </c>
      <c r="B12" s="605"/>
      <c r="C12" s="605"/>
      <c r="D12" s="606"/>
      <c r="E12" s="113">
        <v>45.342060432170719</v>
      </c>
      <c r="F12" s="115">
        <v>5057</v>
      </c>
      <c r="G12" s="114">
        <v>5258</v>
      </c>
      <c r="H12" s="114">
        <v>5311</v>
      </c>
      <c r="I12" s="114">
        <v>5314</v>
      </c>
      <c r="J12" s="140">
        <v>5203</v>
      </c>
      <c r="K12" s="114">
        <v>-146</v>
      </c>
      <c r="L12" s="116">
        <v>-2.8060734191812418</v>
      </c>
    </row>
    <row r="13" spans="1:17" s="110" customFormat="1" ht="15" customHeight="1" x14ac:dyDescent="0.2">
      <c r="A13" s="120"/>
      <c r="B13" s="612" t="s">
        <v>107</v>
      </c>
      <c r="C13" s="612"/>
      <c r="E13" s="113">
        <v>54.657939567829281</v>
      </c>
      <c r="F13" s="115">
        <v>6096</v>
      </c>
      <c r="G13" s="114">
        <v>6438</v>
      </c>
      <c r="H13" s="114">
        <v>6527</v>
      </c>
      <c r="I13" s="114">
        <v>6550</v>
      </c>
      <c r="J13" s="140">
        <v>6331</v>
      </c>
      <c r="K13" s="114">
        <v>-235</v>
      </c>
      <c r="L13" s="116">
        <v>-3.7118938556310219</v>
      </c>
    </row>
    <row r="14" spans="1:17" s="110" customFormat="1" ht="22.5" customHeight="1" x14ac:dyDescent="0.2">
      <c r="A14" s="604" t="s">
        <v>186</v>
      </c>
      <c r="B14" s="605"/>
      <c r="C14" s="605"/>
      <c r="D14" s="606"/>
      <c r="E14" s="113">
        <v>13.054783466331928</v>
      </c>
      <c r="F14" s="115">
        <v>1456</v>
      </c>
      <c r="G14" s="114">
        <v>1560</v>
      </c>
      <c r="H14" s="114">
        <v>1626</v>
      </c>
      <c r="I14" s="114">
        <v>1588</v>
      </c>
      <c r="J14" s="140">
        <v>1350</v>
      </c>
      <c r="K14" s="114">
        <v>106</v>
      </c>
      <c r="L14" s="116">
        <v>7.8518518518518521</v>
      </c>
    </row>
    <row r="15" spans="1:17" s="110" customFormat="1" ht="15" customHeight="1" x14ac:dyDescent="0.2">
      <c r="A15" s="120"/>
      <c r="B15" s="119"/>
      <c r="C15" s="258" t="s">
        <v>106</v>
      </c>
      <c r="E15" s="113">
        <v>46.497252747252745</v>
      </c>
      <c r="F15" s="115">
        <v>677</v>
      </c>
      <c r="G15" s="114">
        <v>719</v>
      </c>
      <c r="H15" s="114">
        <v>729</v>
      </c>
      <c r="I15" s="114">
        <v>707</v>
      </c>
      <c r="J15" s="140">
        <v>610</v>
      </c>
      <c r="K15" s="114">
        <v>67</v>
      </c>
      <c r="L15" s="116">
        <v>10.983606557377049</v>
      </c>
    </row>
    <row r="16" spans="1:17" s="110" customFormat="1" ht="15" customHeight="1" x14ac:dyDescent="0.2">
      <c r="A16" s="120"/>
      <c r="B16" s="119"/>
      <c r="C16" s="258" t="s">
        <v>107</v>
      </c>
      <c r="E16" s="113">
        <v>53.502747252747255</v>
      </c>
      <c r="F16" s="115">
        <v>779</v>
      </c>
      <c r="G16" s="114">
        <v>841</v>
      </c>
      <c r="H16" s="114">
        <v>897</v>
      </c>
      <c r="I16" s="114">
        <v>881</v>
      </c>
      <c r="J16" s="140">
        <v>740</v>
      </c>
      <c r="K16" s="114">
        <v>39</v>
      </c>
      <c r="L16" s="116">
        <v>5.2702702702702702</v>
      </c>
    </row>
    <row r="17" spans="1:12" s="110" customFormat="1" ht="15" customHeight="1" x14ac:dyDescent="0.2">
      <c r="A17" s="120"/>
      <c r="B17" s="121" t="s">
        <v>109</v>
      </c>
      <c r="C17" s="258"/>
      <c r="E17" s="113">
        <v>36.653815117008875</v>
      </c>
      <c r="F17" s="115">
        <v>4088</v>
      </c>
      <c r="G17" s="114">
        <v>4347</v>
      </c>
      <c r="H17" s="114">
        <v>4406</v>
      </c>
      <c r="I17" s="114">
        <v>4491</v>
      </c>
      <c r="J17" s="140">
        <v>4452</v>
      </c>
      <c r="K17" s="114">
        <v>-364</v>
      </c>
      <c r="L17" s="116">
        <v>-8.1761006289308185</v>
      </c>
    </row>
    <row r="18" spans="1:12" s="110" customFormat="1" ht="15" customHeight="1" x14ac:dyDescent="0.2">
      <c r="A18" s="120"/>
      <c r="B18" s="119"/>
      <c r="C18" s="258" t="s">
        <v>106</v>
      </c>
      <c r="E18" s="113">
        <v>39.94618395303327</v>
      </c>
      <c r="F18" s="115">
        <v>1633</v>
      </c>
      <c r="G18" s="114">
        <v>1731</v>
      </c>
      <c r="H18" s="114">
        <v>1747</v>
      </c>
      <c r="I18" s="114">
        <v>1791</v>
      </c>
      <c r="J18" s="140">
        <v>1808</v>
      </c>
      <c r="K18" s="114">
        <v>-175</v>
      </c>
      <c r="L18" s="116">
        <v>-9.6792035398230087</v>
      </c>
    </row>
    <row r="19" spans="1:12" s="110" customFormat="1" ht="15" customHeight="1" x14ac:dyDescent="0.2">
      <c r="A19" s="120"/>
      <c r="B19" s="119"/>
      <c r="C19" s="258" t="s">
        <v>107</v>
      </c>
      <c r="E19" s="113">
        <v>60.05381604696673</v>
      </c>
      <c r="F19" s="115">
        <v>2455</v>
      </c>
      <c r="G19" s="114">
        <v>2616</v>
      </c>
      <c r="H19" s="114">
        <v>2659</v>
      </c>
      <c r="I19" s="114">
        <v>2700</v>
      </c>
      <c r="J19" s="140">
        <v>2644</v>
      </c>
      <c r="K19" s="114">
        <v>-189</v>
      </c>
      <c r="L19" s="116">
        <v>-7.1482602118003022</v>
      </c>
    </row>
    <row r="20" spans="1:12" s="110" customFormat="1" ht="15" customHeight="1" x14ac:dyDescent="0.2">
      <c r="A20" s="120"/>
      <c r="B20" s="121" t="s">
        <v>110</v>
      </c>
      <c r="C20" s="258"/>
      <c r="E20" s="113">
        <v>22.334797812247825</v>
      </c>
      <c r="F20" s="115">
        <v>2491</v>
      </c>
      <c r="G20" s="114">
        <v>2580</v>
      </c>
      <c r="H20" s="114">
        <v>2601</v>
      </c>
      <c r="I20" s="114">
        <v>2650</v>
      </c>
      <c r="J20" s="140">
        <v>2699</v>
      </c>
      <c r="K20" s="114">
        <v>-208</v>
      </c>
      <c r="L20" s="116">
        <v>-7.7065579844386809</v>
      </c>
    </row>
    <row r="21" spans="1:12" s="110" customFormat="1" ht="15" customHeight="1" x14ac:dyDescent="0.2">
      <c r="A21" s="120"/>
      <c r="B21" s="119"/>
      <c r="C21" s="258" t="s">
        <v>106</v>
      </c>
      <c r="E21" s="113">
        <v>39.863508631071859</v>
      </c>
      <c r="F21" s="115">
        <v>993</v>
      </c>
      <c r="G21" s="114">
        <v>1030</v>
      </c>
      <c r="H21" s="114">
        <v>1035</v>
      </c>
      <c r="I21" s="114">
        <v>1045</v>
      </c>
      <c r="J21" s="140">
        <v>1079</v>
      </c>
      <c r="K21" s="114">
        <v>-86</v>
      </c>
      <c r="L21" s="116">
        <v>-7.9703429101019463</v>
      </c>
    </row>
    <row r="22" spans="1:12" s="110" customFormat="1" ht="15" customHeight="1" x14ac:dyDescent="0.2">
      <c r="A22" s="120"/>
      <c r="B22" s="119"/>
      <c r="C22" s="258" t="s">
        <v>107</v>
      </c>
      <c r="E22" s="113">
        <v>60.136491368928141</v>
      </c>
      <c r="F22" s="115">
        <v>1498</v>
      </c>
      <c r="G22" s="114">
        <v>1550</v>
      </c>
      <c r="H22" s="114">
        <v>1566</v>
      </c>
      <c r="I22" s="114">
        <v>1605</v>
      </c>
      <c r="J22" s="140">
        <v>1620</v>
      </c>
      <c r="K22" s="114">
        <v>-122</v>
      </c>
      <c r="L22" s="116">
        <v>-7.5308641975308639</v>
      </c>
    </row>
    <row r="23" spans="1:12" s="110" customFormat="1" ht="15" customHeight="1" x14ac:dyDescent="0.2">
      <c r="A23" s="120"/>
      <c r="B23" s="121" t="s">
        <v>111</v>
      </c>
      <c r="C23" s="258"/>
      <c r="E23" s="113">
        <v>27.95660360441137</v>
      </c>
      <c r="F23" s="115">
        <v>3118</v>
      </c>
      <c r="G23" s="114">
        <v>3209</v>
      </c>
      <c r="H23" s="114">
        <v>3205</v>
      </c>
      <c r="I23" s="114">
        <v>3135</v>
      </c>
      <c r="J23" s="140">
        <v>3033</v>
      </c>
      <c r="K23" s="114">
        <v>85</v>
      </c>
      <c r="L23" s="116">
        <v>2.8025057698648204</v>
      </c>
    </row>
    <row r="24" spans="1:12" s="110" customFormat="1" ht="15" customHeight="1" x14ac:dyDescent="0.2">
      <c r="A24" s="120"/>
      <c r="B24" s="119"/>
      <c r="C24" s="258" t="s">
        <v>106</v>
      </c>
      <c r="E24" s="113">
        <v>56.254008980115458</v>
      </c>
      <c r="F24" s="115">
        <v>1754</v>
      </c>
      <c r="G24" s="114">
        <v>1778</v>
      </c>
      <c r="H24" s="114">
        <v>1800</v>
      </c>
      <c r="I24" s="114">
        <v>1771</v>
      </c>
      <c r="J24" s="140">
        <v>1706</v>
      </c>
      <c r="K24" s="114">
        <v>48</v>
      </c>
      <c r="L24" s="116">
        <v>2.8135990621336457</v>
      </c>
    </row>
    <row r="25" spans="1:12" s="110" customFormat="1" ht="15" customHeight="1" x14ac:dyDescent="0.2">
      <c r="A25" s="120"/>
      <c r="B25" s="119"/>
      <c r="C25" s="258" t="s">
        <v>107</v>
      </c>
      <c r="E25" s="113">
        <v>43.745991019884542</v>
      </c>
      <c r="F25" s="115">
        <v>1364</v>
      </c>
      <c r="G25" s="114">
        <v>1431</v>
      </c>
      <c r="H25" s="114">
        <v>1405</v>
      </c>
      <c r="I25" s="114">
        <v>1364</v>
      </c>
      <c r="J25" s="140">
        <v>1327</v>
      </c>
      <c r="K25" s="114">
        <v>37</v>
      </c>
      <c r="L25" s="116">
        <v>2.7882441597588548</v>
      </c>
    </row>
    <row r="26" spans="1:12" s="110" customFormat="1" ht="15" customHeight="1" x14ac:dyDescent="0.2">
      <c r="A26" s="120"/>
      <c r="C26" s="121" t="s">
        <v>187</v>
      </c>
      <c r="D26" s="110" t="s">
        <v>188</v>
      </c>
      <c r="E26" s="113">
        <v>3.4071550255536627</v>
      </c>
      <c r="F26" s="115">
        <v>380</v>
      </c>
      <c r="G26" s="114">
        <v>392</v>
      </c>
      <c r="H26" s="114">
        <v>379</v>
      </c>
      <c r="I26" s="114">
        <v>316</v>
      </c>
      <c r="J26" s="140">
        <v>304</v>
      </c>
      <c r="K26" s="114">
        <v>76</v>
      </c>
      <c r="L26" s="116">
        <v>25</v>
      </c>
    </row>
    <row r="27" spans="1:12" s="110" customFormat="1" ht="15" customHeight="1" x14ac:dyDescent="0.2">
      <c r="A27" s="120"/>
      <c r="B27" s="119"/>
      <c r="D27" s="259" t="s">
        <v>106</v>
      </c>
      <c r="E27" s="113">
        <v>52.10526315789474</v>
      </c>
      <c r="F27" s="115">
        <v>198</v>
      </c>
      <c r="G27" s="114">
        <v>203</v>
      </c>
      <c r="H27" s="114">
        <v>200</v>
      </c>
      <c r="I27" s="114">
        <v>166</v>
      </c>
      <c r="J27" s="140">
        <v>152</v>
      </c>
      <c r="K27" s="114">
        <v>46</v>
      </c>
      <c r="L27" s="116">
        <v>30.263157894736842</v>
      </c>
    </row>
    <row r="28" spans="1:12" s="110" customFormat="1" ht="15" customHeight="1" x14ac:dyDescent="0.2">
      <c r="A28" s="120"/>
      <c r="B28" s="119"/>
      <c r="D28" s="259" t="s">
        <v>107</v>
      </c>
      <c r="E28" s="113">
        <v>47.89473684210526</v>
      </c>
      <c r="F28" s="115">
        <v>182</v>
      </c>
      <c r="G28" s="114">
        <v>189</v>
      </c>
      <c r="H28" s="114">
        <v>179</v>
      </c>
      <c r="I28" s="114">
        <v>150</v>
      </c>
      <c r="J28" s="140">
        <v>152</v>
      </c>
      <c r="K28" s="114">
        <v>30</v>
      </c>
      <c r="L28" s="116">
        <v>19.736842105263158</v>
      </c>
    </row>
    <row r="29" spans="1:12" s="110" customFormat="1" ht="24" customHeight="1" x14ac:dyDescent="0.2">
      <c r="A29" s="604" t="s">
        <v>189</v>
      </c>
      <c r="B29" s="605"/>
      <c r="C29" s="605"/>
      <c r="D29" s="606"/>
      <c r="E29" s="113">
        <v>96.996323859051373</v>
      </c>
      <c r="F29" s="115">
        <v>10818</v>
      </c>
      <c r="G29" s="114">
        <v>11327</v>
      </c>
      <c r="H29" s="114">
        <v>11441</v>
      </c>
      <c r="I29" s="114">
        <v>11473</v>
      </c>
      <c r="J29" s="140">
        <v>11164</v>
      </c>
      <c r="K29" s="114">
        <v>-346</v>
      </c>
      <c r="L29" s="116">
        <v>-3.0992475815120031</v>
      </c>
    </row>
    <row r="30" spans="1:12" s="110" customFormat="1" ht="15" customHeight="1" x14ac:dyDescent="0.2">
      <c r="A30" s="120"/>
      <c r="B30" s="119"/>
      <c r="C30" s="258" t="s">
        <v>106</v>
      </c>
      <c r="E30" s="113">
        <v>44.962100203364763</v>
      </c>
      <c r="F30" s="115">
        <v>4864</v>
      </c>
      <c r="G30" s="114">
        <v>5043</v>
      </c>
      <c r="H30" s="114">
        <v>5083</v>
      </c>
      <c r="I30" s="114">
        <v>5092</v>
      </c>
      <c r="J30" s="140">
        <v>4976</v>
      </c>
      <c r="K30" s="114">
        <v>-112</v>
      </c>
      <c r="L30" s="116">
        <v>-2.2508038585209005</v>
      </c>
    </row>
    <row r="31" spans="1:12" s="110" customFormat="1" ht="15" customHeight="1" x14ac:dyDescent="0.2">
      <c r="A31" s="120"/>
      <c r="B31" s="119"/>
      <c r="C31" s="258" t="s">
        <v>107</v>
      </c>
      <c r="E31" s="113">
        <v>55.037899796635237</v>
      </c>
      <c r="F31" s="115">
        <v>5954</v>
      </c>
      <c r="G31" s="114">
        <v>6284</v>
      </c>
      <c r="H31" s="114">
        <v>6358</v>
      </c>
      <c r="I31" s="114">
        <v>6381</v>
      </c>
      <c r="J31" s="140">
        <v>6188</v>
      </c>
      <c r="K31" s="114">
        <v>-234</v>
      </c>
      <c r="L31" s="116">
        <v>-3.7815126050420167</v>
      </c>
    </row>
    <row r="32" spans="1:12" s="110" customFormat="1" ht="15" customHeight="1" x14ac:dyDescent="0.2">
      <c r="A32" s="120"/>
      <c r="B32" s="119" t="s">
        <v>117</v>
      </c>
      <c r="C32" s="258"/>
      <c r="E32" s="113">
        <v>2.8960817717206133</v>
      </c>
      <c r="F32" s="114">
        <v>323</v>
      </c>
      <c r="G32" s="114">
        <v>352</v>
      </c>
      <c r="H32" s="114">
        <v>376</v>
      </c>
      <c r="I32" s="114">
        <v>373</v>
      </c>
      <c r="J32" s="140">
        <v>354</v>
      </c>
      <c r="K32" s="114">
        <v>-31</v>
      </c>
      <c r="L32" s="116">
        <v>-8.7570621468926557</v>
      </c>
    </row>
    <row r="33" spans="1:12" s="110" customFormat="1" ht="15" customHeight="1" x14ac:dyDescent="0.2">
      <c r="A33" s="120"/>
      <c r="B33" s="119"/>
      <c r="C33" s="258" t="s">
        <v>106</v>
      </c>
      <c r="E33" s="113">
        <v>57.585139318885446</v>
      </c>
      <c r="F33" s="114">
        <v>186</v>
      </c>
      <c r="G33" s="114">
        <v>205</v>
      </c>
      <c r="H33" s="114">
        <v>214</v>
      </c>
      <c r="I33" s="114">
        <v>211</v>
      </c>
      <c r="J33" s="140">
        <v>218</v>
      </c>
      <c r="K33" s="114">
        <v>-32</v>
      </c>
      <c r="L33" s="116">
        <v>-14.678899082568808</v>
      </c>
    </row>
    <row r="34" spans="1:12" s="110" customFormat="1" ht="15" customHeight="1" x14ac:dyDescent="0.2">
      <c r="A34" s="120"/>
      <c r="B34" s="119"/>
      <c r="C34" s="258" t="s">
        <v>107</v>
      </c>
      <c r="E34" s="113">
        <v>42.414860681114554</v>
      </c>
      <c r="F34" s="114">
        <v>137</v>
      </c>
      <c r="G34" s="114">
        <v>147</v>
      </c>
      <c r="H34" s="114">
        <v>162</v>
      </c>
      <c r="I34" s="114">
        <v>162</v>
      </c>
      <c r="J34" s="140">
        <v>136</v>
      </c>
      <c r="K34" s="114">
        <v>1</v>
      </c>
      <c r="L34" s="116">
        <v>0.73529411764705888</v>
      </c>
    </row>
    <row r="35" spans="1:12" s="110" customFormat="1" ht="24" customHeight="1" x14ac:dyDescent="0.2">
      <c r="A35" s="604" t="s">
        <v>192</v>
      </c>
      <c r="B35" s="605"/>
      <c r="C35" s="605"/>
      <c r="D35" s="606"/>
      <c r="E35" s="113">
        <v>11.638124271496459</v>
      </c>
      <c r="F35" s="114">
        <v>1298</v>
      </c>
      <c r="G35" s="114">
        <v>1399</v>
      </c>
      <c r="H35" s="114">
        <v>1445</v>
      </c>
      <c r="I35" s="114">
        <v>1443</v>
      </c>
      <c r="J35" s="114">
        <v>1279</v>
      </c>
      <c r="K35" s="318">
        <v>19</v>
      </c>
      <c r="L35" s="319">
        <v>1.4855355746677092</v>
      </c>
    </row>
    <row r="36" spans="1:12" s="110" customFormat="1" ht="15" customHeight="1" x14ac:dyDescent="0.2">
      <c r="A36" s="120"/>
      <c r="B36" s="119"/>
      <c r="C36" s="258" t="s">
        <v>106</v>
      </c>
      <c r="E36" s="113">
        <v>46.918335901386747</v>
      </c>
      <c r="F36" s="114">
        <v>609</v>
      </c>
      <c r="G36" s="114">
        <v>657</v>
      </c>
      <c r="H36" s="114">
        <v>659</v>
      </c>
      <c r="I36" s="114">
        <v>643</v>
      </c>
      <c r="J36" s="114">
        <v>574</v>
      </c>
      <c r="K36" s="318">
        <v>35</v>
      </c>
      <c r="L36" s="116">
        <v>6.0975609756097562</v>
      </c>
    </row>
    <row r="37" spans="1:12" s="110" customFormat="1" ht="15" customHeight="1" x14ac:dyDescent="0.2">
      <c r="A37" s="120"/>
      <c r="B37" s="119"/>
      <c r="C37" s="258" t="s">
        <v>107</v>
      </c>
      <c r="E37" s="113">
        <v>53.081664098613253</v>
      </c>
      <c r="F37" s="114">
        <v>689</v>
      </c>
      <c r="G37" s="114">
        <v>742</v>
      </c>
      <c r="H37" s="114">
        <v>786</v>
      </c>
      <c r="I37" s="114">
        <v>800</v>
      </c>
      <c r="J37" s="140">
        <v>705</v>
      </c>
      <c r="K37" s="114">
        <v>-16</v>
      </c>
      <c r="L37" s="116">
        <v>-2.2695035460992909</v>
      </c>
    </row>
    <row r="38" spans="1:12" s="110" customFormat="1" ht="15" customHeight="1" x14ac:dyDescent="0.2">
      <c r="A38" s="120"/>
      <c r="B38" s="119" t="s">
        <v>328</v>
      </c>
      <c r="C38" s="258"/>
      <c r="E38" s="113">
        <v>65.686362413700351</v>
      </c>
      <c r="F38" s="114">
        <v>7326</v>
      </c>
      <c r="G38" s="114">
        <v>7642</v>
      </c>
      <c r="H38" s="114">
        <v>7622</v>
      </c>
      <c r="I38" s="114">
        <v>7689</v>
      </c>
      <c r="J38" s="140">
        <v>7540</v>
      </c>
      <c r="K38" s="114">
        <v>-214</v>
      </c>
      <c r="L38" s="116">
        <v>-2.8381962864721486</v>
      </c>
    </row>
    <row r="39" spans="1:12" s="110" customFormat="1" ht="15" customHeight="1" x14ac:dyDescent="0.2">
      <c r="A39" s="120"/>
      <c r="B39" s="119"/>
      <c r="C39" s="258" t="s">
        <v>106</v>
      </c>
      <c r="E39" s="113">
        <v>44.553644553644553</v>
      </c>
      <c r="F39" s="115">
        <v>3264</v>
      </c>
      <c r="G39" s="114">
        <v>3371</v>
      </c>
      <c r="H39" s="114">
        <v>3381</v>
      </c>
      <c r="I39" s="114">
        <v>3423</v>
      </c>
      <c r="J39" s="140">
        <v>3366</v>
      </c>
      <c r="K39" s="114">
        <v>-102</v>
      </c>
      <c r="L39" s="116">
        <v>-3.0303030303030303</v>
      </c>
    </row>
    <row r="40" spans="1:12" s="110" customFormat="1" ht="15" customHeight="1" x14ac:dyDescent="0.2">
      <c r="A40" s="120"/>
      <c r="B40" s="119"/>
      <c r="C40" s="258" t="s">
        <v>107</v>
      </c>
      <c r="E40" s="113">
        <v>55.446355446355447</v>
      </c>
      <c r="F40" s="115">
        <v>4062</v>
      </c>
      <c r="G40" s="114">
        <v>4271</v>
      </c>
      <c r="H40" s="114">
        <v>4241</v>
      </c>
      <c r="I40" s="114">
        <v>4266</v>
      </c>
      <c r="J40" s="140">
        <v>4174</v>
      </c>
      <c r="K40" s="114">
        <v>-112</v>
      </c>
      <c r="L40" s="116">
        <v>-2.6832774317201724</v>
      </c>
    </row>
    <row r="41" spans="1:12" s="110" customFormat="1" ht="15" customHeight="1" x14ac:dyDescent="0.2">
      <c r="A41" s="120"/>
      <c r="B41" s="320" t="s">
        <v>516</v>
      </c>
      <c r="C41" s="258"/>
      <c r="E41" s="113">
        <v>9.3965749125795757</v>
      </c>
      <c r="F41" s="115">
        <v>1048</v>
      </c>
      <c r="G41" s="114">
        <v>1083</v>
      </c>
      <c r="H41" s="114">
        <v>1116</v>
      </c>
      <c r="I41" s="114">
        <v>1101</v>
      </c>
      <c r="J41" s="140">
        <v>1080</v>
      </c>
      <c r="K41" s="114">
        <v>-32</v>
      </c>
      <c r="L41" s="116">
        <v>-2.9629629629629628</v>
      </c>
    </row>
    <row r="42" spans="1:12" s="110" customFormat="1" ht="15" customHeight="1" x14ac:dyDescent="0.2">
      <c r="A42" s="120"/>
      <c r="B42" s="119"/>
      <c r="C42" s="268" t="s">
        <v>106</v>
      </c>
      <c r="D42" s="182"/>
      <c r="E42" s="113">
        <v>49.522900763358777</v>
      </c>
      <c r="F42" s="115">
        <v>519</v>
      </c>
      <c r="G42" s="114">
        <v>525</v>
      </c>
      <c r="H42" s="114">
        <v>533</v>
      </c>
      <c r="I42" s="114">
        <v>529</v>
      </c>
      <c r="J42" s="140">
        <v>533</v>
      </c>
      <c r="K42" s="114">
        <v>-14</v>
      </c>
      <c r="L42" s="116">
        <v>-2.6266416510318948</v>
      </c>
    </row>
    <row r="43" spans="1:12" s="110" customFormat="1" ht="15" customHeight="1" x14ac:dyDescent="0.2">
      <c r="A43" s="120"/>
      <c r="B43" s="119"/>
      <c r="C43" s="268" t="s">
        <v>107</v>
      </c>
      <c r="D43" s="182"/>
      <c r="E43" s="113">
        <v>50.477099236641223</v>
      </c>
      <c r="F43" s="115">
        <v>529</v>
      </c>
      <c r="G43" s="114">
        <v>558</v>
      </c>
      <c r="H43" s="114">
        <v>583</v>
      </c>
      <c r="I43" s="114">
        <v>572</v>
      </c>
      <c r="J43" s="140">
        <v>547</v>
      </c>
      <c r="K43" s="114">
        <v>-18</v>
      </c>
      <c r="L43" s="116">
        <v>-3.290676416819013</v>
      </c>
    </row>
    <row r="44" spans="1:12" s="110" customFormat="1" ht="15" customHeight="1" x14ac:dyDescent="0.2">
      <c r="A44" s="120"/>
      <c r="B44" s="119" t="s">
        <v>205</v>
      </c>
      <c r="C44" s="268"/>
      <c r="D44" s="182"/>
      <c r="E44" s="113">
        <v>13.278938402223616</v>
      </c>
      <c r="F44" s="115">
        <v>1481</v>
      </c>
      <c r="G44" s="114">
        <v>1572</v>
      </c>
      <c r="H44" s="114">
        <v>1655</v>
      </c>
      <c r="I44" s="114">
        <v>1631</v>
      </c>
      <c r="J44" s="140">
        <v>1635</v>
      </c>
      <c r="K44" s="114">
        <v>-154</v>
      </c>
      <c r="L44" s="116">
        <v>-9.4189602446483178</v>
      </c>
    </row>
    <row r="45" spans="1:12" s="110" customFormat="1" ht="15" customHeight="1" x14ac:dyDescent="0.2">
      <c r="A45" s="120"/>
      <c r="B45" s="119"/>
      <c r="C45" s="268" t="s">
        <v>106</v>
      </c>
      <c r="D45" s="182"/>
      <c r="E45" s="113">
        <v>44.902093180283593</v>
      </c>
      <c r="F45" s="115">
        <v>665</v>
      </c>
      <c r="G45" s="114">
        <v>705</v>
      </c>
      <c r="H45" s="114">
        <v>738</v>
      </c>
      <c r="I45" s="114">
        <v>719</v>
      </c>
      <c r="J45" s="140">
        <v>730</v>
      </c>
      <c r="K45" s="114">
        <v>-65</v>
      </c>
      <c r="L45" s="116">
        <v>-8.9041095890410951</v>
      </c>
    </row>
    <row r="46" spans="1:12" s="110" customFormat="1" ht="15" customHeight="1" x14ac:dyDescent="0.2">
      <c r="A46" s="123"/>
      <c r="B46" s="124"/>
      <c r="C46" s="260" t="s">
        <v>107</v>
      </c>
      <c r="D46" s="261"/>
      <c r="E46" s="125">
        <v>55.097906819716407</v>
      </c>
      <c r="F46" s="143">
        <v>816</v>
      </c>
      <c r="G46" s="144">
        <v>867</v>
      </c>
      <c r="H46" s="144">
        <v>917</v>
      </c>
      <c r="I46" s="144">
        <v>912</v>
      </c>
      <c r="J46" s="145">
        <v>905</v>
      </c>
      <c r="K46" s="144">
        <v>-89</v>
      </c>
      <c r="L46" s="146">
        <v>-9.8342541436464082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11153</v>
      </c>
      <c r="E11" s="114">
        <v>11696</v>
      </c>
      <c r="F11" s="114">
        <v>11838</v>
      </c>
      <c r="G11" s="114">
        <v>11864</v>
      </c>
      <c r="H11" s="140">
        <v>11534</v>
      </c>
      <c r="I11" s="115">
        <v>-381</v>
      </c>
      <c r="J11" s="116">
        <v>-3.3032772672099879</v>
      </c>
    </row>
    <row r="12" spans="1:15" s="110" customFormat="1" ht="24.95" customHeight="1" x14ac:dyDescent="0.2">
      <c r="A12" s="193" t="s">
        <v>132</v>
      </c>
      <c r="B12" s="194" t="s">
        <v>133</v>
      </c>
      <c r="C12" s="113">
        <v>3.3533578409396574</v>
      </c>
      <c r="D12" s="115">
        <v>374</v>
      </c>
      <c r="E12" s="114">
        <v>397</v>
      </c>
      <c r="F12" s="114">
        <v>432</v>
      </c>
      <c r="G12" s="114">
        <v>432</v>
      </c>
      <c r="H12" s="140">
        <v>417</v>
      </c>
      <c r="I12" s="115">
        <v>-43</v>
      </c>
      <c r="J12" s="116">
        <v>-10.311750599520384</v>
      </c>
    </row>
    <row r="13" spans="1:15" s="110" customFormat="1" ht="24.95" customHeight="1" x14ac:dyDescent="0.2">
      <c r="A13" s="193" t="s">
        <v>134</v>
      </c>
      <c r="B13" s="199" t="s">
        <v>214</v>
      </c>
      <c r="C13" s="113">
        <v>0.72626199228907018</v>
      </c>
      <c r="D13" s="115">
        <v>81</v>
      </c>
      <c r="E13" s="114">
        <v>78</v>
      </c>
      <c r="F13" s="114">
        <v>81</v>
      </c>
      <c r="G13" s="114">
        <v>81</v>
      </c>
      <c r="H13" s="140">
        <v>69</v>
      </c>
      <c r="I13" s="115">
        <v>12</v>
      </c>
      <c r="J13" s="116">
        <v>17.391304347826086</v>
      </c>
    </row>
    <row r="14" spans="1:15" s="287" customFormat="1" ht="24.95" customHeight="1" x14ac:dyDescent="0.2">
      <c r="A14" s="193" t="s">
        <v>215</v>
      </c>
      <c r="B14" s="199" t="s">
        <v>137</v>
      </c>
      <c r="C14" s="113">
        <v>9.0289608177172056</v>
      </c>
      <c r="D14" s="115">
        <v>1007</v>
      </c>
      <c r="E14" s="114">
        <v>1071</v>
      </c>
      <c r="F14" s="114">
        <v>1077</v>
      </c>
      <c r="G14" s="114">
        <v>1047</v>
      </c>
      <c r="H14" s="140">
        <v>1047</v>
      </c>
      <c r="I14" s="115">
        <v>-40</v>
      </c>
      <c r="J14" s="116">
        <v>-3.8204393505253105</v>
      </c>
      <c r="K14" s="110"/>
      <c r="L14" s="110"/>
      <c r="M14" s="110"/>
      <c r="N14" s="110"/>
      <c r="O14" s="110"/>
    </row>
    <row r="15" spans="1:15" s="110" customFormat="1" ht="24.95" customHeight="1" x14ac:dyDescent="0.2">
      <c r="A15" s="193" t="s">
        <v>216</v>
      </c>
      <c r="B15" s="199" t="s">
        <v>217</v>
      </c>
      <c r="C15" s="113">
        <v>2.9498789563346186</v>
      </c>
      <c r="D15" s="115">
        <v>329</v>
      </c>
      <c r="E15" s="114">
        <v>379</v>
      </c>
      <c r="F15" s="114">
        <v>380</v>
      </c>
      <c r="G15" s="114">
        <v>364</v>
      </c>
      <c r="H15" s="140">
        <v>367</v>
      </c>
      <c r="I15" s="115">
        <v>-38</v>
      </c>
      <c r="J15" s="116">
        <v>-10.354223433242506</v>
      </c>
    </row>
    <row r="16" spans="1:15" s="287" customFormat="1" ht="24.95" customHeight="1" x14ac:dyDescent="0.2">
      <c r="A16" s="193" t="s">
        <v>218</v>
      </c>
      <c r="B16" s="199" t="s">
        <v>141</v>
      </c>
      <c r="C16" s="113">
        <v>4.68932125885412</v>
      </c>
      <c r="D16" s="115">
        <v>523</v>
      </c>
      <c r="E16" s="114">
        <v>523</v>
      </c>
      <c r="F16" s="114">
        <v>533</v>
      </c>
      <c r="G16" s="114">
        <v>523</v>
      </c>
      <c r="H16" s="140">
        <v>523</v>
      </c>
      <c r="I16" s="115">
        <v>0</v>
      </c>
      <c r="J16" s="116">
        <v>0</v>
      </c>
      <c r="K16" s="110"/>
      <c r="L16" s="110"/>
      <c r="M16" s="110"/>
      <c r="N16" s="110"/>
      <c r="O16" s="110"/>
    </row>
    <row r="17" spans="1:15" s="110" customFormat="1" ht="24.95" customHeight="1" x14ac:dyDescent="0.2">
      <c r="A17" s="193" t="s">
        <v>142</v>
      </c>
      <c r="B17" s="199" t="s">
        <v>220</v>
      </c>
      <c r="C17" s="113">
        <v>1.3897606025284677</v>
      </c>
      <c r="D17" s="115">
        <v>155</v>
      </c>
      <c r="E17" s="114">
        <v>169</v>
      </c>
      <c r="F17" s="114">
        <v>164</v>
      </c>
      <c r="G17" s="114">
        <v>160</v>
      </c>
      <c r="H17" s="140">
        <v>157</v>
      </c>
      <c r="I17" s="115">
        <v>-2</v>
      </c>
      <c r="J17" s="116">
        <v>-1.2738853503184713</v>
      </c>
    </row>
    <row r="18" spans="1:15" s="287" customFormat="1" ht="24.95" customHeight="1" x14ac:dyDescent="0.2">
      <c r="A18" s="201" t="s">
        <v>144</v>
      </c>
      <c r="B18" s="202" t="s">
        <v>145</v>
      </c>
      <c r="C18" s="113">
        <v>7.2177889357123641</v>
      </c>
      <c r="D18" s="115">
        <v>805</v>
      </c>
      <c r="E18" s="114">
        <v>814</v>
      </c>
      <c r="F18" s="114">
        <v>805</v>
      </c>
      <c r="G18" s="114">
        <v>807</v>
      </c>
      <c r="H18" s="140">
        <v>793</v>
      </c>
      <c r="I18" s="115">
        <v>12</v>
      </c>
      <c r="J18" s="116">
        <v>1.5132408575031526</v>
      </c>
      <c r="K18" s="110"/>
      <c r="L18" s="110"/>
      <c r="M18" s="110"/>
      <c r="N18" s="110"/>
      <c r="O18" s="110"/>
    </row>
    <row r="19" spans="1:15" s="110" customFormat="1" ht="24.95" customHeight="1" x14ac:dyDescent="0.2">
      <c r="A19" s="193" t="s">
        <v>146</v>
      </c>
      <c r="B19" s="199" t="s">
        <v>147</v>
      </c>
      <c r="C19" s="113">
        <v>15.834304671388864</v>
      </c>
      <c r="D19" s="115">
        <v>1766</v>
      </c>
      <c r="E19" s="114">
        <v>1801</v>
      </c>
      <c r="F19" s="114">
        <v>1817</v>
      </c>
      <c r="G19" s="114">
        <v>1811</v>
      </c>
      <c r="H19" s="140">
        <v>1793</v>
      </c>
      <c r="I19" s="115">
        <v>-27</v>
      </c>
      <c r="J19" s="116">
        <v>-1.5058561070831009</v>
      </c>
    </row>
    <row r="20" spans="1:15" s="287" customFormat="1" ht="24.95" customHeight="1" x14ac:dyDescent="0.2">
      <c r="A20" s="193" t="s">
        <v>148</v>
      </c>
      <c r="B20" s="199" t="s">
        <v>149</v>
      </c>
      <c r="C20" s="113">
        <v>7.1281269613556892</v>
      </c>
      <c r="D20" s="115">
        <v>795</v>
      </c>
      <c r="E20" s="114">
        <v>828</v>
      </c>
      <c r="F20" s="114">
        <v>844</v>
      </c>
      <c r="G20" s="114">
        <v>852</v>
      </c>
      <c r="H20" s="140">
        <v>841</v>
      </c>
      <c r="I20" s="115">
        <v>-46</v>
      </c>
      <c r="J20" s="116">
        <v>-5.4696789536266346</v>
      </c>
      <c r="K20" s="110"/>
      <c r="L20" s="110"/>
      <c r="M20" s="110"/>
      <c r="N20" s="110"/>
      <c r="O20" s="110"/>
    </row>
    <row r="21" spans="1:15" s="110" customFormat="1" ht="24.95" customHeight="1" x14ac:dyDescent="0.2">
      <c r="A21" s="201" t="s">
        <v>150</v>
      </c>
      <c r="B21" s="202" t="s">
        <v>151</v>
      </c>
      <c r="C21" s="113">
        <v>11.584327086882453</v>
      </c>
      <c r="D21" s="115">
        <v>1292</v>
      </c>
      <c r="E21" s="114">
        <v>1515</v>
      </c>
      <c r="F21" s="114">
        <v>1559</v>
      </c>
      <c r="G21" s="114">
        <v>1513</v>
      </c>
      <c r="H21" s="140">
        <v>1390</v>
      </c>
      <c r="I21" s="115">
        <v>-98</v>
      </c>
      <c r="J21" s="116">
        <v>-7.0503597122302155</v>
      </c>
    </row>
    <row r="22" spans="1:15" s="110" customFormat="1" ht="24.95" customHeight="1" x14ac:dyDescent="0.2">
      <c r="A22" s="201" t="s">
        <v>152</v>
      </c>
      <c r="B22" s="199" t="s">
        <v>153</v>
      </c>
      <c r="C22" s="113">
        <v>1.3538958127857976</v>
      </c>
      <c r="D22" s="115">
        <v>151</v>
      </c>
      <c r="E22" s="114">
        <v>141</v>
      </c>
      <c r="F22" s="114">
        <v>139</v>
      </c>
      <c r="G22" s="114">
        <v>135</v>
      </c>
      <c r="H22" s="140">
        <v>131</v>
      </c>
      <c r="I22" s="115">
        <v>20</v>
      </c>
      <c r="J22" s="116">
        <v>15.267175572519085</v>
      </c>
    </row>
    <row r="23" spans="1:15" s="110" customFormat="1" ht="24.95" customHeight="1" x14ac:dyDescent="0.2">
      <c r="A23" s="193" t="s">
        <v>154</v>
      </c>
      <c r="B23" s="199" t="s">
        <v>155</v>
      </c>
      <c r="C23" s="113">
        <v>0.91455213843808836</v>
      </c>
      <c r="D23" s="115">
        <v>102</v>
      </c>
      <c r="E23" s="114">
        <v>107</v>
      </c>
      <c r="F23" s="114">
        <v>99</v>
      </c>
      <c r="G23" s="114">
        <v>95</v>
      </c>
      <c r="H23" s="140">
        <v>93</v>
      </c>
      <c r="I23" s="115">
        <v>9</v>
      </c>
      <c r="J23" s="116">
        <v>9.67741935483871</v>
      </c>
    </row>
    <row r="24" spans="1:15" s="110" customFormat="1" ht="24.95" customHeight="1" x14ac:dyDescent="0.2">
      <c r="A24" s="193" t="s">
        <v>156</v>
      </c>
      <c r="B24" s="199" t="s">
        <v>221</v>
      </c>
      <c r="C24" s="113">
        <v>7.9888819151797721</v>
      </c>
      <c r="D24" s="115">
        <v>891</v>
      </c>
      <c r="E24" s="114">
        <v>903</v>
      </c>
      <c r="F24" s="114">
        <v>919</v>
      </c>
      <c r="G24" s="114">
        <v>931</v>
      </c>
      <c r="H24" s="140">
        <v>921</v>
      </c>
      <c r="I24" s="115">
        <v>-30</v>
      </c>
      <c r="J24" s="116">
        <v>-3.2573289902280131</v>
      </c>
    </row>
    <row r="25" spans="1:15" s="110" customFormat="1" ht="24.95" customHeight="1" x14ac:dyDescent="0.2">
      <c r="A25" s="193" t="s">
        <v>222</v>
      </c>
      <c r="B25" s="204" t="s">
        <v>159</v>
      </c>
      <c r="C25" s="113">
        <v>11.30637496637676</v>
      </c>
      <c r="D25" s="115">
        <v>1261</v>
      </c>
      <c r="E25" s="114">
        <v>1303</v>
      </c>
      <c r="F25" s="114">
        <v>1298</v>
      </c>
      <c r="G25" s="114">
        <v>1351</v>
      </c>
      <c r="H25" s="140">
        <v>1336</v>
      </c>
      <c r="I25" s="115">
        <v>-75</v>
      </c>
      <c r="J25" s="116">
        <v>-5.61377245508982</v>
      </c>
    </row>
    <row r="26" spans="1:15" s="110" customFormat="1" ht="24.95" customHeight="1" x14ac:dyDescent="0.2">
      <c r="A26" s="201">
        <v>782.78300000000002</v>
      </c>
      <c r="B26" s="203" t="s">
        <v>160</v>
      </c>
      <c r="C26" s="113">
        <v>0.39451268716937149</v>
      </c>
      <c r="D26" s="115">
        <v>44</v>
      </c>
      <c r="E26" s="114">
        <v>46</v>
      </c>
      <c r="F26" s="114">
        <v>49</v>
      </c>
      <c r="G26" s="114">
        <v>55</v>
      </c>
      <c r="H26" s="140">
        <v>49</v>
      </c>
      <c r="I26" s="115">
        <v>-5</v>
      </c>
      <c r="J26" s="116">
        <v>-10.204081632653061</v>
      </c>
    </row>
    <row r="27" spans="1:15" s="110" customFormat="1" ht="24.95" customHeight="1" x14ac:dyDescent="0.2">
      <c r="A27" s="193" t="s">
        <v>161</v>
      </c>
      <c r="B27" s="199" t="s">
        <v>162</v>
      </c>
      <c r="C27" s="113">
        <v>1.1476732717654443</v>
      </c>
      <c r="D27" s="115">
        <v>128</v>
      </c>
      <c r="E27" s="114">
        <v>130</v>
      </c>
      <c r="F27" s="114">
        <v>142</v>
      </c>
      <c r="G27" s="114">
        <v>142</v>
      </c>
      <c r="H27" s="140">
        <v>128</v>
      </c>
      <c r="I27" s="115">
        <v>0</v>
      </c>
      <c r="J27" s="116">
        <v>0</v>
      </c>
    </row>
    <row r="28" spans="1:15" s="110" customFormat="1" ht="24.95" customHeight="1" x14ac:dyDescent="0.2">
      <c r="A28" s="193" t="s">
        <v>163</v>
      </c>
      <c r="B28" s="199" t="s">
        <v>164</v>
      </c>
      <c r="C28" s="113">
        <v>1.5332197614991483</v>
      </c>
      <c r="D28" s="115">
        <v>171</v>
      </c>
      <c r="E28" s="114">
        <v>173</v>
      </c>
      <c r="F28" s="114">
        <v>169</v>
      </c>
      <c r="G28" s="114">
        <v>170</v>
      </c>
      <c r="H28" s="140">
        <v>175</v>
      </c>
      <c r="I28" s="115">
        <v>-4</v>
      </c>
      <c r="J28" s="116">
        <v>-2.2857142857142856</v>
      </c>
    </row>
    <row r="29" spans="1:15" s="110" customFormat="1" ht="24.95" customHeight="1" x14ac:dyDescent="0.2">
      <c r="A29" s="193">
        <v>86</v>
      </c>
      <c r="B29" s="199" t="s">
        <v>165</v>
      </c>
      <c r="C29" s="113">
        <v>6.2494396126602707</v>
      </c>
      <c r="D29" s="115">
        <v>697</v>
      </c>
      <c r="E29" s="114">
        <v>689</v>
      </c>
      <c r="F29" s="114">
        <v>688</v>
      </c>
      <c r="G29" s="114">
        <v>693</v>
      </c>
      <c r="H29" s="140">
        <v>680</v>
      </c>
      <c r="I29" s="115">
        <v>17</v>
      </c>
      <c r="J29" s="116">
        <v>2.5</v>
      </c>
    </row>
    <row r="30" spans="1:15" s="110" customFormat="1" ht="24.95" customHeight="1" x14ac:dyDescent="0.2">
      <c r="A30" s="193">
        <v>87.88</v>
      </c>
      <c r="B30" s="204" t="s">
        <v>166</v>
      </c>
      <c r="C30" s="113">
        <v>3.7568367255446966</v>
      </c>
      <c r="D30" s="115">
        <v>419</v>
      </c>
      <c r="E30" s="114">
        <v>404</v>
      </c>
      <c r="F30" s="114">
        <v>403</v>
      </c>
      <c r="G30" s="114">
        <v>420</v>
      </c>
      <c r="H30" s="140">
        <v>420</v>
      </c>
      <c r="I30" s="115">
        <v>-1</v>
      </c>
      <c r="J30" s="116">
        <v>-0.23809523809523808</v>
      </c>
    </row>
    <row r="31" spans="1:15" s="110" customFormat="1" ht="24.95" customHeight="1" x14ac:dyDescent="0.2">
      <c r="A31" s="193" t="s">
        <v>167</v>
      </c>
      <c r="B31" s="199" t="s">
        <v>168</v>
      </c>
      <c r="C31" s="113">
        <v>10.481484802295347</v>
      </c>
      <c r="D31" s="115">
        <v>1169</v>
      </c>
      <c r="E31" s="114">
        <v>1296</v>
      </c>
      <c r="F31" s="114">
        <v>1317</v>
      </c>
      <c r="G31" s="114">
        <v>1329</v>
      </c>
      <c r="H31" s="140">
        <v>1251</v>
      </c>
      <c r="I31" s="115">
        <v>-82</v>
      </c>
      <c r="J31" s="116">
        <v>-6.5547561950439652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3.3533578409396574</v>
      </c>
      <c r="D34" s="115">
        <v>374</v>
      </c>
      <c r="E34" s="114">
        <v>397</v>
      </c>
      <c r="F34" s="114">
        <v>432</v>
      </c>
      <c r="G34" s="114">
        <v>432</v>
      </c>
      <c r="H34" s="140">
        <v>417</v>
      </c>
      <c r="I34" s="115">
        <v>-43</v>
      </c>
      <c r="J34" s="116">
        <v>-10.311750599520384</v>
      </c>
    </row>
    <row r="35" spans="1:10" s="110" customFormat="1" ht="24.95" customHeight="1" x14ac:dyDescent="0.2">
      <c r="A35" s="292" t="s">
        <v>171</v>
      </c>
      <c r="B35" s="293" t="s">
        <v>172</v>
      </c>
      <c r="C35" s="113">
        <v>16.97301174571864</v>
      </c>
      <c r="D35" s="115">
        <v>1893</v>
      </c>
      <c r="E35" s="114">
        <v>1963</v>
      </c>
      <c r="F35" s="114">
        <v>1963</v>
      </c>
      <c r="G35" s="114">
        <v>1935</v>
      </c>
      <c r="H35" s="140">
        <v>1909</v>
      </c>
      <c r="I35" s="115">
        <v>-16</v>
      </c>
      <c r="J35" s="116">
        <v>-0.83813514929282351</v>
      </c>
    </row>
    <row r="36" spans="1:10" s="110" customFormat="1" ht="24.95" customHeight="1" x14ac:dyDescent="0.2">
      <c r="A36" s="294" t="s">
        <v>173</v>
      </c>
      <c r="B36" s="295" t="s">
        <v>174</v>
      </c>
      <c r="C36" s="125">
        <v>79.673630413341698</v>
      </c>
      <c r="D36" s="143">
        <v>8886</v>
      </c>
      <c r="E36" s="144">
        <v>9336</v>
      </c>
      <c r="F36" s="144">
        <v>9443</v>
      </c>
      <c r="G36" s="144">
        <v>9497</v>
      </c>
      <c r="H36" s="145">
        <v>9208</v>
      </c>
      <c r="I36" s="143">
        <v>-322</v>
      </c>
      <c r="J36" s="146">
        <v>-3.4969591659426587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11153</v>
      </c>
      <c r="F11" s="264">
        <v>11696</v>
      </c>
      <c r="G11" s="264">
        <v>11838</v>
      </c>
      <c r="H11" s="264">
        <v>11864</v>
      </c>
      <c r="I11" s="265">
        <v>11534</v>
      </c>
      <c r="J11" s="263">
        <v>-381</v>
      </c>
      <c r="K11" s="266">
        <v>-3.3032772672099879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39.379539137451808</v>
      </c>
      <c r="E13" s="115">
        <v>4392</v>
      </c>
      <c r="F13" s="114">
        <v>4574</v>
      </c>
      <c r="G13" s="114">
        <v>4648</v>
      </c>
      <c r="H13" s="114">
        <v>4673</v>
      </c>
      <c r="I13" s="140">
        <v>4521</v>
      </c>
      <c r="J13" s="115">
        <v>-129</v>
      </c>
      <c r="K13" s="116">
        <v>-2.8533510285335102</v>
      </c>
    </row>
    <row r="14" spans="1:15" ht="15.95" customHeight="1" x14ac:dyDescent="0.2">
      <c r="A14" s="306" t="s">
        <v>230</v>
      </c>
      <c r="B14" s="307"/>
      <c r="C14" s="308"/>
      <c r="D14" s="113">
        <v>49.00923518335874</v>
      </c>
      <c r="E14" s="115">
        <v>5466</v>
      </c>
      <c r="F14" s="114">
        <v>5798</v>
      </c>
      <c r="G14" s="114">
        <v>5846</v>
      </c>
      <c r="H14" s="114">
        <v>5850</v>
      </c>
      <c r="I14" s="140">
        <v>5707</v>
      </c>
      <c r="J14" s="115">
        <v>-241</v>
      </c>
      <c r="K14" s="116">
        <v>-4.2228841773260903</v>
      </c>
    </row>
    <row r="15" spans="1:15" ht="15.95" customHeight="1" x14ac:dyDescent="0.2">
      <c r="A15" s="306" t="s">
        <v>231</v>
      </c>
      <c r="B15" s="307"/>
      <c r="C15" s="308"/>
      <c r="D15" s="113">
        <v>5.9535550972832425</v>
      </c>
      <c r="E15" s="115">
        <v>664</v>
      </c>
      <c r="F15" s="114">
        <v>679</v>
      </c>
      <c r="G15" s="114">
        <v>685</v>
      </c>
      <c r="H15" s="114">
        <v>660</v>
      </c>
      <c r="I15" s="140">
        <v>638</v>
      </c>
      <c r="J15" s="115">
        <v>26</v>
      </c>
      <c r="K15" s="116">
        <v>4.0752351097178687</v>
      </c>
    </row>
    <row r="16" spans="1:15" ht="15.95" customHeight="1" x14ac:dyDescent="0.2">
      <c r="A16" s="306" t="s">
        <v>232</v>
      </c>
      <c r="B16" s="307"/>
      <c r="C16" s="308"/>
      <c r="D16" s="113">
        <v>2.9319465614632834</v>
      </c>
      <c r="E16" s="115">
        <v>327</v>
      </c>
      <c r="F16" s="114">
        <v>329</v>
      </c>
      <c r="G16" s="114">
        <v>341</v>
      </c>
      <c r="H16" s="114">
        <v>344</v>
      </c>
      <c r="I16" s="140">
        <v>350</v>
      </c>
      <c r="J16" s="115">
        <v>-23</v>
      </c>
      <c r="K16" s="116">
        <v>-6.5714285714285712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2.0711916076392001</v>
      </c>
      <c r="E18" s="115">
        <v>231</v>
      </c>
      <c r="F18" s="114">
        <v>254</v>
      </c>
      <c r="G18" s="114">
        <v>296</v>
      </c>
      <c r="H18" s="114">
        <v>290</v>
      </c>
      <c r="I18" s="140">
        <v>254</v>
      </c>
      <c r="J18" s="115">
        <v>-23</v>
      </c>
      <c r="K18" s="116">
        <v>-9.0551181102362204</v>
      </c>
    </row>
    <row r="19" spans="1:11" ht="14.1" customHeight="1" x14ac:dyDescent="0.2">
      <c r="A19" s="306" t="s">
        <v>235</v>
      </c>
      <c r="B19" s="307" t="s">
        <v>236</v>
      </c>
      <c r="C19" s="308"/>
      <c r="D19" s="113">
        <v>1.2642338384291223</v>
      </c>
      <c r="E19" s="115">
        <v>141</v>
      </c>
      <c r="F19" s="114">
        <v>155</v>
      </c>
      <c r="G19" s="114">
        <v>214</v>
      </c>
      <c r="H19" s="114">
        <v>202</v>
      </c>
      <c r="I19" s="140">
        <v>169</v>
      </c>
      <c r="J19" s="115">
        <v>-28</v>
      </c>
      <c r="K19" s="116">
        <v>-16.568047337278106</v>
      </c>
    </row>
    <row r="20" spans="1:11" ht="14.1" customHeight="1" x14ac:dyDescent="0.2">
      <c r="A20" s="306">
        <v>12</v>
      </c>
      <c r="B20" s="307" t="s">
        <v>237</v>
      </c>
      <c r="C20" s="308"/>
      <c r="D20" s="113">
        <v>1.748408499955169</v>
      </c>
      <c r="E20" s="115">
        <v>195</v>
      </c>
      <c r="F20" s="114">
        <v>202</v>
      </c>
      <c r="G20" s="114">
        <v>195</v>
      </c>
      <c r="H20" s="114">
        <v>199</v>
      </c>
      <c r="I20" s="140">
        <v>224</v>
      </c>
      <c r="J20" s="115">
        <v>-29</v>
      </c>
      <c r="K20" s="116">
        <v>-12.946428571428571</v>
      </c>
    </row>
    <row r="21" spans="1:11" ht="14.1" customHeight="1" x14ac:dyDescent="0.2">
      <c r="A21" s="306">
        <v>21</v>
      </c>
      <c r="B21" s="307" t="s">
        <v>238</v>
      </c>
      <c r="C21" s="308"/>
      <c r="D21" s="113">
        <v>0.22415493589168833</v>
      </c>
      <c r="E21" s="115">
        <v>25</v>
      </c>
      <c r="F21" s="114">
        <v>30</v>
      </c>
      <c r="G21" s="114">
        <v>25</v>
      </c>
      <c r="H21" s="114">
        <v>23</v>
      </c>
      <c r="I21" s="140">
        <v>23</v>
      </c>
      <c r="J21" s="115">
        <v>2</v>
      </c>
      <c r="K21" s="116">
        <v>8.695652173913043</v>
      </c>
    </row>
    <row r="22" spans="1:11" ht="14.1" customHeight="1" x14ac:dyDescent="0.2">
      <c r="A22" s="306">
        <v>22</v>
      </c>
      <c r="B22" s="307" t="s">
        <v>239</v>
      </c>
      <c r="C22" s="308"/>
      <c r="D22" s="113">
        <v>0.64556621536806236</v>
      </c>
      <c r="E22" s="115">
        <v>72</v>
      </c>
      <c r="F22" s="114">
        <v>82</v>
      </c>
      <c r="G22" s="114">
        <v>79</v>
      </c>
      <c r="H22" s="114">
        <v>81</v>
      </c>
      <c r="I22" s="140">
        <v>79</v>
      </c>
      <c r="J22" s="115">
        <v>-7</v>
      </c>
      <c r="K22" s="116">
        <v>-8.8607594936708853</v>
      </c>
    </row>
    <row r="23" spans="1:11" ht="14.1" customHeight="1" x14ac:dyDescent="0.2">
      <c r="A23" s="306">
        <v>23</v>
      </c>
      <c r="B23" s="307" t="s">
        <v>240</v>
      </c>
      <c r="C23" s="308"/>
      <c r="D23" s="113">
        <v>0.43037747691204159</v>
      </c>
      <c r="E23" s="115">
        <v>48</v>
      </c>
      <c r="F23" s="114">
        <v>51</v>
      </c>
      <c r="G23" s="114">
        <v>52</v>
      </c>
      <c r="H23" s="114">
        <v>52</v>
      </c>
      <c r="I23" s="140">
        <v>54</v>
      </c>
      <c r="J23" s="115">
        <v>-6</v>
      </c>
      <c r="K23" s="116">
        <v>-11.111111111111111</v>
      </c>
    </row>
    <row r="24" spans="1:11" ht="14.1" customHeight="1" x14ac:dyDescent="0.2">
      <c r="A24" s="306">
        <v>24</v>
      </c>
      <c r="B24" s="307" t="s">
        <v>241</v>
      </c>
      <c r="C24" s="308"/>
      <c r="D24" s="113">
        <v>1.5601183538061507</v>
      </c>
      <c r="E24" s="115">
        <v>174</v>
      </c>
      <c r="F24" s="114">
        <v>174</v>
      </c>
      <c r="G24" s="114">
        <v>172</v>
      </c>
      <c r="H24" s="114">
        <v>179</v>
      </c>
      <c r="I24" s="140">
        <v>172</v>
      </c>
      <c r="J24" s="115">
        <v>2</v>
      </c>
      <c r="K24" s="116">
        <v>1.1627906976744187</v>
      </c>
    </row>
    <row r="25" spans="1:11" ht="14.1" customHeight="1" x14ac:dyDescent="0.2">
      <c r="A25" s="306">
        <v>25</v>
      </c>
      <c r="B25" s="307" t="s">
        <v>242</v>
      </c>
      <c r="C25" s="308"/>
      <c r="D25" s="113">
        <v>1.7035775127768313</v>
      </c>
      <c r="E25" s="115">
        <v>190</v>
      </c>
      <c r="F25" s="114">
        <v>200</v>
      </c>
      <c r="G25" s="114">
        <v>203</v>
      </c>
      <c r="H25" s="114">
        <v>201</v>
      </c>
      <c r="I25" s="140">
        <v>200</v>
      </c>
      <c r="J25" s="115">
        <v>-10</v>
      </c>
      <c r="K25" s="116">
        <v>-5</v>
      </c>
    </row>
    <row r="26" spans="1:11" ht="14.1" customHeight="1" x14ac:dyDescent="0.2">
      <c r="A26" s="306">
        <v>26</v>
      </c>
      <c r="B26" s="307" t="s">
        <v>243</v>
      </c>
      <c r="C26" s="308"/>
      <c r="D26" s="113">
        <v>0.93248453330942349</v>
      </c>
      <c r="E26" s="115">
        <v>104</v>
      </c>
      <c r="F26" s="114">
        <v>103</v>
      </c>
      <c r="G26" s="114">
        <v>112</v>
      </c>
      <c r="H26" s="114">
        <v>113</v>
      </c>
      <c r="I26" s="140">
        <v>108</v>
      </c>
      <c r="J26" s="115">
        <v>-4</v>
      </c>
      <c r="K26" s="116">
        <v>-3.7037037037037037</v>
      </c>
    </row>
    <row r="27" spans="1:11" ht="14.1" customHeight="1" x14ac:dyDescent="0.2">
      <c r="A27" s="306">
        <v>27</v>
      </c>
      <c r="B27" s="307" t="s">
        <v>244</v>
      </c>
      <c r="C27" s="308"/>
      <c r="D27" s="113">
        <v>0.54693804357571951</v>
      </c>
      <c r="E27" s="115">
        <v>61</v>
      </c>
      <c r="F27" s="114">
        <v>56</v>
      </c>
      <c r="G27" s="114">
        <v>57</v>
      </c>
      <c r="H27" s="114">
        <v>50</v>
      </c>
      <c r="I27" s="140">
        <v>53</v>
      </c>
      <c r="J27" s="115">
        <v>8</v>
      </c>
      <c r="K27" s="116">
        <v>15.09433962264151</v>
      </c>
    </row>
    <row r="28" spans="1:11" ht="14.1" customHeight="1" x14ac:dyDescent="0.2">
      <c r="A28" s="306">
        <v>28</v>
      </c>
      <c r="B28" s="307" t="s">
        <v>245</v>
      </c>
      <c r="C28" s="308"/>
      <c r="D28" s="113">
        <v>0.26001972563435849</v>
      </c>
      <c r="E28" s="115">
        <v>29</v>
      </c>
      <c r="F28" s="114">
        <v>27</v>
      </c>
      <c r="G28" s="114">
        <v>28</v>
      </c>
      <c r="H28" s="114">
        <v>24</v>
      </c>
      <c r="I28" s="140">
        <v>21</v>
      </c>
      <c r="J28" s="115">
        <v>8</v>
      </c>
      <c r="K28" s="116">
        <v>38.095238095238095</v>
      </c>
    </row>
    <row r="29" spans="1:11" ht="14.1" customHeight="1" x14ac:dyDescent="0.2">
      <c r="A29" s="306">
        <v>29</v>
      </c>
      <c r="B29" s="307" t="s">
        <v>246</v>
      </c>
      <c r="C29" s="308"/>
      <c r="D29" s="113">
        <v>3.4340536178606653</v>
      </c>
      <c r="E29" s="115">
        <v>383</v>
      </c>
      <c r="F29" s="114">
        <v>452</v>
      </c>
      <c r="G29" s="114">
        <v>451</v>
      </c>
      <c r="H29" s="114">
        <v>448</v>
      </c>
      <c r="I29" s="140">
        <v>460</v>
      </c>
      <c r="J29" s="115">
        <v>-77</v>
      </c>
      <c r="K29" s="116">
        <v>-16.739130434782609</v>
      </c>
    </row>
    <row r="30" spans="1:11" ht="14.1" customHeight="1" x14ac:dyDescent="0.2">
      <c r="A30" s="306" t="s">
        <v>247</v>
      </c>
      <c r="B30" s="307" t="s">
        <v>248</v>
      </c>
      <c r="C30" s="308"/>
      <c r="D30" s="113" t="s">
        <v>513</v>
      </c>
      <c r="E30" s="115" t="s">
        <v>513</v>
      </c>
      <c r="F30" s="114" t="s">
        <v>513</v>
      </c>
      <c r="G30" s="114" t="s">
        <v>513</v>
      </c>
      <c r="H30" s="114" t="s">
        <v>513</v>
      </c>
      <c r="I30" s="140">
        <v>72</v>
      </c>
      <c r="J30" s="115" t="s">
        <v>513</v>
      </c>
      <c r="K30" s="116" t="s">
        <v>513</v>
      </c>
    </row>
    <row r="31" spans="1:11" ht="14.1" customHeight="1" x14ac:dyDescent="0.2">
      <c r="A31" s="306" t="s">
        <v>249</v>
      </c>
      <c r="B31" s="307" t="s">
        <v>250</v>
      </c>
      <c r="C31" s="308"/>
      <c r="D31" s="113">
        <v>2.7346902178785979</v>
      </c>
      <c r="E31" s="115">
        <v>305</v>
      </c>
      <c r="F31" s="114">
        <v>368</v>
      </c>
      <c r="G31" s="114">
        <v>378</v>
      </c>
      <c r="H31" s="114">
        <v>375</v>
      </c>
      <c r="I31" s="140">
        <v>384</v>
      </c>
      <c r="J31" s="115">
        <v>-79</v>
      </c>
      <c r="K31" s="116">
        <v>-20.572916666666668</v>
      </c>
    </row>
    <row r="32" spans="1:11" ht="14.1" customHeight="1" x14ac:dyDescent="0.2">
      <c r="A32" s="306">
        <v>31</v>
      </c>
      <c r="B32" s="307" t="s">
        <v>251</v>
      </c>
      <c r="C32" s="308"/>
      <c r="D32" s="113">
        <v>0.29588451537702859</v>
      </c>
      <c r="E32" s="115">
        <v>33</v>
      </c>
      <c r="F32" s="114">
        <v>33</v>
      </c>
      <c r="G32" s="114">
        <v>38</v>
      </c>
      <c r="H32" s="114">
        <v>36</v>
      </c>
      <c r="I32" s="140">
        <v>37</v>
      </c>
      <c r="J32" s="115">
        <v>-4</v>
      </c>
      <c r="K32" s="116">
        <v>-10.810810810810811</v>
      </c>
    </row>
    <row r="33" spans="1:11" ht="14.1" customHeight="1" x14ac:dyDescent="0.2">
      <c r="A33" s="306">
        <v>32</v>
      </c>
      <c r="B33" s="307" t="s">
        <v>252</v>
      </c>
      <c r="C33" s="308"/>
      <c r="D33" s="113">
        <v>1.443557787142473</v>
      </c>
      <c r="E33" s="115">
        <v>161</v>
      </c>
      <c r="F33" s="114">
        <v>168</v>
      </c>
      <c r="G33" s="114">
        <v>165</v>
      </c>
      <c r="H33" s="114">
        <v>164</v>
      </c>
      <c r="I33" s="140">
        <v>166</v>
      </c>
      <c r="J33" s="115">
        <v>-5</v>
      </c>
      <c r="K33" s="116">
        <v>-3.0120481927710845</v>
      </c>
    </row>
    <row r="34" spans="1:11" ht="14.1" customHeight="1" x14ac:dyDescent="0.2">
      <c r="A34" s="306">
        <v>33</v>
      </c>
      <c r="B34" s="307" t="s">
        <v>253</v>
      </c>
      <c r="C34" s="308"/>
      <c r="D34" s="113">
        <v>0.47520846409037926</v>
      </c>
      <c r="E34" s="115">
        <v>53</v>
      </c>
      <c r="F34" s="114">
        <v>43</v>
      </c>
      <c r="G34" s="114">
        <v>50</v>
      </c>
      <c r="H34" s="114">
        <v>53</v>
      </c>
      <c r="I34" s="140">
        <v>51</v>
      </c>
      <c r="J34" s="115">
        <v>2</v>
      </c>
      <c r="K34" s="116">
        <v>3.9215686274509802</v>
      </c>
    </row>
    <row r="35" spans="1:11" ht="14.1" customHeight="1" x14ac:dyDescent="0.2">
      <c r="A35" s="306">
        <v>34</v>
      </c>
      <c r="B35" s="307" t="s">
        <v>254</v>
      </c>
      <c r="C35" s="308"/>
      <c r="D35" s="113">
        <v>6.608087510086972</v>
      </c>
      <c r="E35" s="115">
        <v>737</v>
      </c>
      <c r="F35" s="114">
        <v>758</v>
      </c>
      <c r="G35" s="114">
        <v>765</v>
      </c>
      <c r="H35" s="114">
        <v>776</v>
      </c>
      <c r="I35" s="140">
        <v>763</v>
      </c>
      <c r="J35" s="115">
        <v>-26</v>
      </c>
      <c r="K35" s="116">
        <v>-3.4076015727391873</v>
      </c>
    </row>
    <row r="36" spans="1:11" ht="14.1" customHeight="1" x14ac:dyDescent="0.2">
      <c r="A36" s="306">
        <v>41</v>
      </c>
      <c r="B36" s="307" t="s">
        <v>255</v>
      </c>
      <c r="C36" s="308"/>
      <c r="D36" s="113">
        <v>0.134492961535013</v>
      </c>
      <c r="E36" s="115">
        <v>15</v>
      </c>
      <c r="F36" s="114">
        <v>14</v>
      </c>
      <c r="G36" s="114">
        <v>16</v>
      </c>
      <c r="H36" s="114">
        <v>14</v>
      </c>
      <c r="I36" s="140">
        <v>18</v>
      </c>
      <c r="J36" s="115">
        <v>-3</v>
      </c>
      <c r="K36" s="116">
        <v>-16.666666666666668</v>
      </c>
    </row>
    <row r="37" spans="1:11" ht="14.1" customHeight="1" x14ac:dyDescent="0.2">
      <c r="A37" s="306">
        <v>42</v>
      </c>
      <c r="B37" s="307" t="s">
        <v>256</v>
      </c>
      <c r="C37" s="308"/>
      <c r="D37" s="113" t="s">
        <v>513</v>
      </c>
      <c r="E37" s="115" t="s">
        <v>513</v>
      </c>
      <c r="F37" s="114">
        <v>10</v>
      </c>
      <c r="G37" s="114">
        <v>10</v>
      </c>
      <c r="H37" s="114" t="s">
        <v>513</v>
      </c>
      <c r="I37" s="140">
        <v>11</v>
      </c>
      <c r="J37" s="115" t="s">
        <v>513</v>
      </c>
      <c r="K37" s="116" t="s">
        <v>513</v>
      </c>
    </row>
    <row r="38" spans="1:11" ht="14.1" customHeight="1" x14ac:dyDescent="0.2">
      <c r="A38" s="306">
        <v>43</v>
      </c>
      <c r="B38" s="307" t="s">
        <v>257</v>
      </c>
      <c r="C38" s="308"/>
      <c r="D38" s="113">
        <v>0.41244508204070651</v>
      </c>
      <c r="E38" s="115">
        <v>46</v>
      </c>
      <c r="F38" s="114">
        <v>43</v>
      </c>
      <c r="G38" s="114">
        <v>42</v>
      </c>
      <c r="H38" s="114">
        <v>40</v>
      </c>
      <c r="I38" s="140">
        <v>41</v>
      </c>
      <c r="J38" s="115">
        <v>5</v>
      </c>
      <c r="K38" s="116">
        <v>12.195121951219512</v>
      </c>
    </row>
    <row r="39" spans="1:11" ht="14.1" customHeight="1" x14ac:dyDescent="0.2">
      <c r="A39" s="306">
        <v>51</v>
      </c>
      <c r="B39" s="307" t="s">
        <v>258</v>
      </c>
      <c r="C39" s="308"/>
      <c r="D39" s="113">
        <v>5.765264951134224</v>
      </c>
      <c r="E39" s="115">
        <v>643</v>
      </c>
      <c r="F39" s="114">
        <v>662</v>
      </c>
      <c r="G39" s="114">
        <v>657</v>
      </c>
      <c r="H39" s="114">
        <v>665</v>
      </c>
      <c r="I39" s="140">
        <v>652</v>
      </c>
      <c r="J39" s="115">
        <v>-9</v>
      </c>
      <c r="K39" s="116">
        <v>-1.3803680981595092</v>
      </c>
    </row>
    <row r="40" spans="1:11" ht="14.1" customHeight="1" x14ac:dyDescent="0.2">
      <c r="A40" s="306" t="s">
        <v>259</v>
      </c>
      <c r="B40" s="307" t="s">
        <v>260</v>
      </c>
      <c r="C40" s="308"/>
      <c r="D40" s="113">
        <v>5.3976508562718548</v>
      </c>
      <c r="E40" s="115">
        <v>602</v>
      </c>
      <c r="F40" s="114">
        <v>620</v>
      </c>
      <c r="G40" s="114">
        <v>615</v>
      </c>
      <c r="H40" s="114">
        <v>628</v>
      </c>
      <c r="I40" s="140">
        <v>612</v>
      </c>
      <c r="J40" s="115">
        <v>-10</v>
      </c>
      <c r="K40" s="116">
        <v>-1.6339869281045751</v>
      </c>
    </row>
    <row r="41" spans="1:11" ht="14.1" customHeight="1" x14ac:dyDescent="0.2">
      <c r="A41" s="306"/>
      <c r="B41" s="307" t="s">
        <v>261</v>
      </c>
      <c r="C41" s="308"/>
      <c r="D41" s="113">
        <v>1.9456648435398547</v>
      </c>
      <c r="E41" s="115">
        <v>217</v>
      </c>
      <c r="F41" s="114">
        <v>247</v>
      </c>
      <c r="G41" s="114">
        <v>238</v>
      </c>
      <c r="H41" s="114">
        <v>255</v>
      </c>
      <c r="I41" s="140">
        <v>254</v>
      </c>
      <c r="J41" s="115">
        <v>-37</v>
      </c>
      <c r="K41" s="116">
        <v>-14.566929133858268</v>
      </c>
    </row>
    <row r="42" spans="1:11" ht="14.1" customHeight="1" x14ac:dyDescent="0.2">
      <c r="A42" s="306">
        <v>52</v>
      </c>
      <c r="B42" s="307" t="s">
        <v>262</v>
      </c>
      <c r="C42" s="308"/>
      <c r="D42" s="113">
        <v>5.8280283331838971</v>
      </c>
      <c r="E42" s="115">
        <v>650</v>
      </c>
      <c r="F42" s="114">
        <v>687</v>
      </c>
      <c r="G42" s="114">
        <v>706</v>
      </c>
      <c r="H42" s="114">
        <v>691</v>
      </c>
      <c r="I42" s="140">
        <v>681</v>
      </c>
      <c r="J42" s="115">
        <v>-31</v>
      </c>
      <c r="K42" s="116">
        <v>-4.5521292217327458</v>
      </c>
    </row>
    <row r="43" spans="1:11" ht="14.1" customHeight="1" x14ac:dyDescent="0.2">
      <c r="A43" s="306" t="s">
        <v>263</v>
      </c>
      <c r="B43" s="307" t="s">
        <v>264</v>
      </c>
      <c r="C43" s="308"/>
      <c r="D43" s="113">
        <v>5.612839594727876</v>
      </c>
      <c r="E43" s="115">
        <v>626</v>
      </c>
      <c r="F43" s="114">
        <v>663</v>
      </c>
      <c r="G43" s="114">
        <v>677</v>
      </c>
      <c r="H43" s="114">
        <v>666</v>
      </c>
      <c r="I43" s="140">
        <v>658</v>
      </c>
      <c r="J43" s="115">
        <v>-32</v>
      </c>
      <c r="K43" s="116">
        <v>-4.86322188449848</v>
      </c>
    </row>
    <row r="44" spans="1:11" ht="14.1" customHeight="1" x14ac:dyDescent="0.2">
      <c r="A44" s="306">
        <v>53</v>
      </c>
      <c r="B44" s="307" t="s">
        <v>265</v>
      </c>
      <c r="C44" s="308"/>
      <c r="D44" s="113">
        <v>1.766340894826504</v>
      </c>
      <c r="E44" s="115">
        <v>197</v>
      </c>
      <c r="F44" s="114">
        <v>221</v>
      </c>
      <c r="G44" s="114">
        <v>223</v>
      </c>
      <c r="H44" s="114">
        <v>218</v>
      </c>
      <c r="I44" s="140">
        <v>197</v>
      </c>
      <c r="J44" s="115">
        <v>0</v>
      </c>
      <c r="K44" s="116">
        <v>0</v>
      </c>
    </row>
    <row r="45" spans="1:11" ht="14.1" customHeight="1" x14ac:dyDescent="0.2">
      <c r="A45" s="306" t="s">
        <v>266</v>
      </c>
      <c r="B45" s="307" t="s">
        <v>267</v>
      </c>
      <c r="C45" s="308"/>
      <c r="D45" s="113">
        <v>1.7394423025195014</v>
      </c>
      <c r="E45" s="115">
        <v>194</v>
      </c>
      <c r="F45" s="114">
        <v>218</v>
      </c>
      <c r="G45" s="114">
        <v>220</v>
      </c>
      <c r="H45" s="114">
        <v>215</v>
      </c>
      <c r="I45" s="140">
        <v>195</v>
      </c>
      <c r="J45" s="115">
        <v>-1</v>
      </c>
      <c r="K45" s="116">
        <v>-0.51282051282051277</v>
      </c>
    </row>
    <row r="46" spans="1:11" ht="14.1" customHeight="1" x14ac:dyDescent="0.2">
      <c r="A46" s="306">
        <v>54</v>
      </c>
      <c r="B46" s="307" t="s">
        <v>268</v>
      </c>
      <c r="C46" s="308"/>
      <c r="D46" s="113">
        <v>13.34170178427329</v>
      </c>
      <c r="E46" s="115">
        <v>1488</v>
      </c>
      <c r="F46" s="114">
        <v>1515</v>
      </c>
      <c r="G46" s="114">
        <v>1533</v>
      </c>
      <c r="H46" s="114">
        <v>1557</v>
      </c>
      <c r="I46" s="140">
        <v>1569</v>
      </c>
      <c r="J46" s="115">
        <v>-81</v>
      </c>
      <c r="K46" s="116">
        <v>-5.1625239005736141</v>
      </c>
    </row>
    <row r="47" spans="1:11" ht="14.1" customHeight="1" x14ac:dyDescent="0.2">
      <c r="A47" s="306">
        <v>61</v>
      </c>
      <c r="B47" s="307" t="s">
        <v>269</v>
      </c>
      <c r="C47" s="308"/>
      <c r="D47" s="113">
        <v>0.84282255895274816</v>
      </c>
      <c r="E47" s="115">
        <v>94</v>
      </c>
      <c r="F47" s="114">
        <v>92</v>
      </c>
      <c r="G47" s="114">
        <v>89</v>
      </c>
      <c r="H47" s="114">
        <v>86</v>
      </c>
      <c r="I47" s="140">
        <v>82</v>
      </c>
      <c r="J47" s="115">
        <v>12</v>
      </c>
      <c r="K47" s="116">
        <v>14.634146341463415</v>
      </c>
    </row>
    <row r="48" spans="1:11" ht="14.1" customHeight="1" x14ac:dyDescent="0.2">
      <c r="A48" s="306">
        <v>62</v>
      </c>
      <c r="B48" s="307" t="s">
        <v>270</v>
      </c>
      <c r="C48" s="308"/>
      <c r="D48" s="113">
        <v>9.9435129561552937</v>
      </c>
      <c r="E48" s="115">
        <v>1109</v>
      </c>
      <c r="F48" s="114">
        <v>1169</v>
      </c>
      <c r="G48" s="114">
        <v>1175</v>
      </c>
      <c r="H48" s="114">
        <v>1169</v>
      </c>
      <c r="I48" s="140">
        <v>1141</v>
      </c>
      <c r="J48" s="115">
        <v>-32</v>
      </c>
      <c r="K48" s="116">
        <v>-2.8045574057843998</v>
      </c>
    </row>
    <row r="49" spans="1:11" ht="14.1" customHeight="1" x14ac:dyDescent="0.2">
      <c r="A49" s="306">
        <v>63</v>
      </c>
      <c r="B49" s="307" t="s">
        <v>271</v>
      </c>
      <c r="C49" s="308"/>
      <c r="D49" s="113">
        <v>10.481484802295347</v>
      </c>
      <c r="E49" s="115">
        <v>1169</v>
      </c>
      <c r="F49" s="114">
        <v>1356</v>
      </c>
      <c r="G49" s="114">
        <v>1373</v>
      </c>
      <c r="H49" s="114">
        <v>1344</v>
      </c>
      <c r="I49" s="140">
        <v>1196</v>
      </c>
      <c r="J49" s="115">
        <v>-27</v>
      </c>
      <c r="K49" s="116">
        <v>-2.2575250836120402</v>
      </c>
    </row>
    <row r="50" spans="1:11" ht="14.1" customHeight="1" x14ac:dyDescent="0.2">
      <c r="A50" s="306" t="s">
        <v>272</v>
      </c>
      <c r="B50" s="307" t="s">
        <v>273</v>
      </c>
      <c r="C50" s="308"/>
      <c r="D50" s="113">
        <v>0.41244508204070651</v>
      </c>
      <c r="E50" s="115">
        <v>46</v>
      </c>
      <c r="F50" s="114">
        <v>57</v>
      </c>
      <c r="G50" s="114">
        <v>58</v>
      </c>
      <c r="H50" s="114">
        <v>63</v>
      </c>
      <c r="I50" s="140">
        <v>58</v>
      </c>
      <c r="J50" s="115">
        <v>-12</v>
      </c>
      <c r="K50" s="116">
        <v>-20.689655172413794</v>
      </c>
    </row>
    <row r="51" spans="1:11" ht="14.1" customHeight="1" x14ac:dyDescent="0.2">
      <c r="A51" s="306" t="s">
        <v>274</v>
      </c>
      <c r="B51" s="307" t="s">
        <v>275</v>
      </c>
      <c r="C51" s="308"/>
      <c r="D51" s="113">
        <v>8.5537523536268267</v>
      </c>
      <c r="E51" s="115">
        <v>954</v>
      </c>
      <c r="F51" s="114">
        <v>1093</v>
      </c>
      <c r="G51" s="114">
        <v>1121</v>
      </c>
      <c r="H51" s="114">
        <v>1087</v>
      </c>
      <c r="I51" s="140">
        <v>969</v>
      </c>
      <c r="J51" s="115">
        <v>-15</v>
      </c>
      <c r="K51" s="116">
        <v>-1.5479876160990713</v>
      </c>
    </row>
    <row r="52" spans="1:11" ht="14.1" customHeight="1" x14ac:dyDescent="0.2">
      <c r="A52" s="306">
        <v>71</v>
      </c>
      <c r="B52" s="307" t="s">
        <v>276</v>
      </c>
      <c r="C52" s="308"/>
      <c r="D52" s="113">
        <v>14.874921545772438</v>
      </c>
      <c r="E52" s="115">
        <v>1659</v>
      </c>
      <c r="F52" s="114">
        <v>1673</v>
      </c>
      <c r="G52" s="114">
        <v>1696</v>
      </c>
      <c r="H52" s="114">
        <v>1710</v>
      </c>
      <c r="I52" s="140">
        <v>1679</v>
      </c>
      <c r="J52" s="115">
        <v>-20</v>
      </c>
      <c r="K52" s="116">
        <v>-1.1911852293031566</v>
      </c>
    </row>
    <row r="53" spans="1:11" ht="14.1" customHeight="1" x14ac:dyDescent="0.2">
      <c r="A53" s="306" t="s">
        <v>277</v>
      </c>
      <c r="B53" s="307" t="s">
        <v>278</v>
      </c>
      <c r="C53" s="308"/>
      <c r="D53" s="113">
        <v>1.8201380794405093</v>
      </c>
      <c r="E53" s="115">
        <v>203</v>
      </c>
      <c r="F53" s="114">
        <v>200</v>
      </c>
      <c r="G53" s="114">
        <v>204</v>
      </c>
      <c r="H53" s="114">
        <v>204</v>
      </c>
      <c r="I53" s="140">
        <v>199</v>
      </c>
      <c r="J53" s="115">
        <v>4</v>
      </c>
      <c r="K53" s="116">
        <v>2.0100502512562812</v>
      </c>
    </row>
    <row r="54" spans="1:11" ht="14.1" customHeight="1" x14ac:dyDescent="0.2">
      <c r="A54" s="306" t="s">
        <v>279</v>
      </c>
      <c r="B54" s="307" t="s">
        <v>280</v>
      </c>
      <c r="C54" s="308"/>
      <c r="D54" s="113">
        <v>12.445082040706536</v>
      </c>
      <c r="E54" s="115">
        <v>1388</v>
      </c>
      <c r="F54" s="114">
        <v>1396</v>
      </c>
      <c r="G54" s="114">
        <v>1415</v>
      </c>
      <c r="H54" s="114">
        <v>1425</v>
      </c>
      <c r="I54" s="140">
        <v>1401</v>
      </c>
      <c r="J54" s="115">
        <v>-13</v>
      </c>
      <c r="K54" s="116">
        <v>-0.92790863668807999</v>
      </c>
    </row>
    <row r="55" spans="1:11" ht="14.1" customHeight="1" x14ac:dyDescent="0.2">
      <c r="A55" s="306">
        <v>72</v>
      </c>
      <c r="B55" s="307" t="s">
        <v>281</v>
      </c>
      <c r="C55" s="308"/>
      <c r="D55" s="113">
        <v>1.5421859589348157</v>
      </c>
      <c r="E55" s="115">
        <v>172</v>
      </c>
      <c r="F55" s="114">
        <v>165</v>
      </c>
      <c r="G55" s="114">
        <v>170</v>
      </c>
      <c r="H55" s="114">
        <v>167</v>
      </c>
      <c r="I55" s="140">
        <v>164</v>
      </c>
      <c r="J55" s="115">
        <v>8</v>
      </c>
      <c r="K55" s="116">
        <v>4.8780487804878048</v>
      </c>
    </row>
    <row r="56" spans="1:11" ht="14.1" customHeight="1" x14ac:dyDescent="0.2">
      <c r="A56" s="306" t="s">
        <v>282</v>
      </c>
      <c r="B56" s="307" t="s">
        <v>283</v>
      </c>
      <c r="C56" s="308"/>
      <c r="D56" s="113">
        <v>0.16139155384201559</v>
      </c>
      <c r="E56" s="115">
        <v>18</v>
      </c>
      <c r="F56" s="114">
        <v>16</v>
      </c>
      <c r="G56" s="114">
        <v>17</v>
      </c>
      <c r="H56" s="114">
        <v>17</v>
      </c>
      <c r="I56" s="140">
        <v>14</v>
      </c>
      <c r="J56" s="115">
        <v>4</v>
      </c>
      <c r="K56" s="116">
        <v>28.571428571428573</v>
      </c>
    </row>
    <row r="57" spans="1:11" ht="14.1" customHeight="1" x14ac:dyDescent="0.2">
      <c r="A57" s="306" t="s">
        <v>284</v>
      </c>
      <c r="B57" s="307" t="s">
        <v>285</v>
      </c>
      <c r="C57" s="308"/>
      <c r="D57" s="113">
        <v>1.210436653815117</v>
      </c>
      <c r="E57" s="115">
        <v>135</v>
      </c>
      <c r="F57" s="114">
        <v>127</v>
      </c>
      <c r="G57" s="114">
        <v>130</v>
      </c>
      <c r="H57" s="114">
        <v>127</v>
      </c>
      <c r="I57" s="140">
        <v>124</v>
      </c>
      <c r="J57" s="115">
        <v>11</v>
      </c>
      <c r="K57" s="116">
        <v>8.870967741935484</v>
      </c>
    </row>
    <row r="58" spans="1:11" ht="14.1" customHeight="1" x14ac:dyDescent="0.2">
      <c r="A58" s="306">
        <v>73</v>
      </c>
      <c r="B58" s="307" t="s">
        <v>286</v>
      </c>
      <c r="C58" s="308"/>
      <c r="D58" s="113">
        <v>0.68143100511073251</v>
      </c>
      <c r="E58" s="115">
        <v>76</v>
      </c>
      <c r="F58" s="114">
        <v>75</v>
      </c>
      <c r="G58" s="114">
        <v>76</v>
      </c>
      <c r="H58" s="114">
        <v>78</v>
      </c>
      <c r="I58" s="140">
        <v>82</v>
      </c>
      <c r="J58" s="115">
        <v>-6</v>
      </c>
      <c r="K58" s="116">
        <v>-7.3170731707317076</v>
      </c>
    </row>
    <row r="59" spans="1:11" ht="14.1" customHeight="1" x14ac:dyDescent="0.2">
      <c r="A59" s="306" t="s">
        <v>287</v>
      </c>
      <c r="B59" s="307" t="s">
        <v>288</v>
      </c>
      <c r="C59" s="308"/>
      <c r="D59" s="113">
        <v>0.51107325383304936</v>
      </c>
      <c r="E59" s="115">
        <v>57</v>
      </c>
      <c r="F59" s="114">
        <v>57</v>
      </c>
      <c r="G59" s="114">
        <v>58</v>
      </c>
      <c r="H59" s="114">
        <v>59</v>
      </c>
      <c r="I59" s="140">
        <v>59</v>
      </c>
      <c r="J59" s="115">
        <v>-2</v>
      </c>
      <c r="K59" s="116">
        <v>-3.3898305084745761</v>
      </c>
    </row>
    <row r="60" spans="1:11" ht="14.1" customHeight="1" x14ac:dyDescent="0.2">
      <c r="A60" s="306">
        <v>81</v>
      </c>
      <c r="B60" s="307" t="s">
        <v>289</v>
      </c>
      <c r="C60" s="308"/>
      <c r="D60" s="113">
        <v>2.7705550076212679</v>
      </c>
      <c r="E60" s="115">
        <v>309</v>
      </c>
      <c r="F60" s="114">
        <v>304</v>
      </c>
      <c r="G60" s="114">
        <v>303</v>
      </c>
      <c r="H60" s="114">
        <v>311</v>
      </c>
      <c r="I60" s="140">
        <v>306</v>
      </c>
      <c r="J60" s="115">
        <v>3</v>
      </c>
      <c r="K60" s="116">
        <v>0.98039215686274506</v>
      </c>
    </row>
    <row r="61" spans="1:11" ht="14.1" customHeight="1" x14ac:dyDescent="0.2">
      <c r="A61" s="306" t="s">
        <v>290</v>
      </c>
      <c r="B61" s="307" t="s">
        <v>291</v>
      </c>
      <c r="C61" s="308"/>
      <c r="D61" s="113">
        <v>0.81592396664574551</v>
      </c>
      <c r="E61" s="115">
        <v>91</v>
      </c>
      <c r="F61" s="114">
        <v>91</v>
      </c>
      <c r="G61" s="114">
        <v>92</v>
      </c>
      <c r="H61" s="114">
        <v>95</v>
      </c>
      <c r="I61" s="140">
        <v>102</v>
      </c>
      <c r="J61" s="115">
        <v>-11</v>
      </c>
      <c r="K61" s="116">
        <v>-10.784313725490197</v>
      </c>
    </row>
    <row r="62" spans="1:11" ht="14.1" customHeight="1" x14ac:dyDescent="0.2">
      <c r="A62" s="306" t="s">
        <v>292</v>
      </c>
      <c r="B62" s="307" t="s">
        <v>293</v>
      </c>
      <c r="C62" s="308"/>
      <c r="D62" s="113">
        <v>1.111808482022774</v>
      </c>
      <c r="E62" s="115">
        <v>124</v>
      </c>
      <c r="F62" s="114">
        <v>115</v>
      </c>
      <c r="G62" s="114">
        <v>112</v>
      </c>
      <c r="H62" s="114">
        <v>121</v>
      </c>
      <c r="I62" s="140">
        <v>107</v>
      </c>
      <c r="J62" s="115">
        <v>17</v>
      </c>
      <c r="K62" s="116">
        <v>15.88785046728972</v>
      </c>
    </row>
    <row r="63" spans="1:11" ht="14.1" customHeight="1" x14ac:dyDescent="0.2">
      <c r="A63" s="306"/>
      <c r="B63" s="307" t="s">
        <v>294</v>
      </c>
      <c r="C63" s="308"/>
      <c r="D63" s="113">
        <v>0.73522818972473769</v>
      </c>
      <c r="E63" s="115">
        <v>82</v>
      </c>
      <c r="F63" s="114">
        <v>78</v>
      </c>
      <c r="G63" s="114">
        <v>75</v>
      </c>
      <c r="H63" s="114">
        <v>78</v>
      </c>
      <c r="I63" s="140">
        <v>73</v>
      </c>
      <c r="J63" s="115">
        <v>9</v>
      </c>
      <c r="K63" s="116">
        <v>12.328767123287671</v>
      </c>
    </row>
    <row r="64" spans="1:11" ht="14.1" customHeight="1" x14ac:dyDescent="0.2">
      <c r="A64" s="306" t="s">
        <v>295</v>
      </c>
      <c r="B64" s="307" t="s">
        <v>296</v>
      </c>
      <c r="C64" s="308"/>
      <c r="D64" s="113">
        <v>0.16139155384201559</v>
      </c>
      <c r="E64" s="115">
        <v>18</v>
      </c>
      <c r="F64" s="114">
        <v>18</v>
      </c>
      <c r="G64" s="114">
        <v>19</v>
      </c>
      <c r="H64" s="114">
        <v>18</v>
      </c>
      <c r="I64" s="140">
        <v>20</v>
      </c>
      <c r="J64" s="115">
        <v>-2</v>
      </c>
      <c r="K64" s="116">
        <v>-10</v>
      </c>
    </row>
    <row r="65" spans="1:11" ht="14.1" customHeight="1" x14ac:dyDescent="0.2">
      <c r="A65" s="306" t="s">
        <v>297</v>
      </c>
      <c r="B65" s="307" t="s">
        <v>298</v>
      </c>
      <c r="C65" s="308"/>
      <c r="D65" s="113">
        <v>0.47520846409037926</v>
      </c>
      <c r="E65" s="115">
        <v>53</v>
      </c>
      <c r="F65" s="114">
        <v>57</v>
      </c>
      <c r="G65" s="114">
        <v>57</v>
      </c>
      <c r="H65" s="114">
        <v>55</v>
      </c>
      <c r="I65" s="140">
        <v>54</v>
      </c>
      <c r="J65" s="115">
        <v>-1</v>
      </c>
      <c r="K65" s="116">
        <v>-1.8518518518518519</v>
      </c>
    </row>
    <row r="66" spans="1:11" ht="14.1" customHeight="1" x14ac:dyDescent="0.2">
      <c r="A66" s="306">
        <v>82</v>
      </c>
      <c r="B66" s="307" t="s">
        <v>299</v>
      </c>
      <c r="C66" s="308"/>
      <c r="D66" s="113">
        <v>1.4345915897068053</v>
      </c>
      <c r="E66" s="115">
        <v>160</v>
      </c>
      <c r="F66" s="114">
        <v>155</v>
      </c>
      <c r="G66" s="114">
        <v>153</v>
      </c>
      <c r="H66" s="114">
        <v>166</v>
      </c>
      <c r="I66" s="140">
        <v>164</v>
      </c>
      <c r="J66" s="115">
        <v>-4</v>
      </c>
      <c r="K66" s="116">
        <v>-2.4390243902439024</v>
      </c>
    </row>
    <row r="67" spans="1:11" ht="14.1" customHeight="1" x14ac:dyDescent="0.2">
      <c r="A67" s="306" t="s">
        <v>300</v>
      </c>
      <c r="B67" s="307" t="s">
        <v>301</v>
      </c>
      <c r="C67" s="308"/>
      <c r="D67" s="113">
        <v>0.65453241280372998</v>
      </c>
      <c r="E67" s="115">
        <v>73</v>
      </c>
      <c r="F67" s="114">
        <v>69</v>
      </c>
      <c r="G67" s="114">
        <v>64</v>
      </c>
      <c r="H67" s="114">
        <v>73</v>
      </c>
      <c r="I67" s="140">
        <v>69</v>
      </c>
      <c r="J67" s="115">
        <v>4</v>
      </c>
      <c r="K67" s="116">
        <v>5.7971014492753623</v>
      </c>
    </row>
    <row r="68" spans="1:11" ht="14.1" customHeight="1" x14ac:dyDescent="0.2">
      <c r="A68" s="306" t="s">
        <v>302</v>
      </c>
      <c r="B68" s="307" t="s">
        <v>303</v>
      </c>
      <c r="C68" s="308"/>
      <c r="D68" s="113">
        <v>0.42141127947637408</v>
      </c>
      <c r="E68" s="115">
        <v>47</v>
      </c>
      <c r="F68" s="114">
        <v>50</v>
      </c>
      <c r="G68" s="114">
        <v>52</v>
      </c>
      <c r="H68" s="114">
        <v>53</v>
      </c>
      <c r="I68" s="140">
        <v>59</v>
      </c>
      <c r="J68" s="115">
        <v>-12</v>
      </c>
      <c r="K68" s="116">
        <v>-20.338983050847457</v>
      </c>
    </row>
    <row r="69" spans="1:11" ht="14.1" customHeight="1" x14ac:dyDescent="0.2">
      <c r="A69" s="306">
        <v>83</v>
      </c>
      <c r="B69" s="307" t="s">
        <v>304</v>
      </c>
      <c r="C69" s="308"/>
      <c r="D69" s="113">
        <v>2.0173944230251952</v>
      </c>
      <c r="E69" s="115">
        <v>225</v>
      </c>
      <c r="F69" s="114">
        <v>224</v>
      </c>
      <c r="G69" s="114">
        <v>224</v>
      </c>
      <c r="H69" s="114">
        <v>227</v>
      </c>
      <c r="I69" s="140">
        <v>214</v>
      </c>
      <c r="J69" s="115">
        <v>11</v>
      </c>
      <c r="K69" s="116">
        <v>5.1401869158878508</v>
      </c>
    </row>
    <row r="70" spans="1:11" ht="14.1" customHeight="1" x14ac:dyDescent="0.2">
      <c r="A70" s="306" t="s">
        <v>305</v>
      </c>
      <c r="B70" s="307" t="s">
        <v>306</v>
      </c>
      <c r="C70" s="308"/>
      <c r="D70" s="113">
        <v>1.0669774948444364</v>
      </c>
      <c r="E70" s="115">
        <v>119</v>
      </c>
      <c r="F70" s="114">
        <v>113</v>
      </c>
      <c r="G70" s="114">
        <v>114</v>
      </c>
      <c r="H70" s="114">
        <v>118</v>
      </c>
      <c r="I70" s="140">
        <v>111</v>
      </c>
      <c r="J70" s="115">
        <v>8</v>
      </c>
      <c r="K70" s="116">
        <v>7.2072072072072073</v>
      </c>
    </row>
    <row r="71" spans="1:11" ht="14.1" customHeight="1" x14ac:dyDescent="0.2">
      <c r="A71" s="306"/>
      <c r="B71" s="307" t="s">
        <v>307</v>
      </c>
      <c r="C71" s="308"/>
      <c r="D71" s="113">
        <v>0.52900564870438449</v>
      </c>
      <c r="E71" s="115">
        <v>59</v>
      </c>
      <c r="F71" s="114">
        <v>54</v>
      </c>
      <c r="G71" s="114">
        <v>57</v>
      </c>
      <c r="H71" s="114">
        <v>59</v>
      </c>
      <c r="I71" s="140">
        <v>52</v>
      </c>
      <c r="J71" s="115">
        <v>7</v>
      </c>
      <c r="K71" s="116">
        <v>13.461538461538462</v>
      </c>
    </row>
    <row r="72" spans="1:11" ht="14.1" customHeight="1" x14ac:dyDescent="0.2">
      <c r="A72" s="306">
        <v>84</v>
      </c>
      <c r="B72" s="307" t="s">
        <v>308</v>
      </c>
      <c r="C72" s="308"/>
      <c r="D72" s="113">
        <v>0.77109297946740785</v>
      </c>
      <c r="E72" s="115">
        <v>86</v>
      </c>
      <c r="F72" s="114">
        <v>99</v>
      </c>
      <c r="G72" s="114">
        <v>96</v>
      </c>
      <c r="H72" s="114">
        <v>88</v>
      </c>
      <c r="I72" s="140">
        <v>84</v>
      </c>
      <c r="J72" s="115">
        <v>2</v>
      </c>
      <c r="K72" s="116">
        <v>2.3809523809523809</v>
      </c>
    </row>
    <row r="73" spans="1:11" ht="14.1" customHeight="1" x14ac:dyDescent="0.2">
      <c r="A73" s="306" t="s">
        <v>309</v>
      </c>
      <c r="B73" s="307" t="s">
        <v>310</v>
      </c>
      <c r="C73" s="308"/>
      <c r="D73" s="113">
        <v>0.1075943692280104</v>
      </c>
      <c r="E73" s="115">
        <v>12</v>
      </c>
      <c r="F73" s="114">
        <v>9</v>
      </c>
      <c r="G73" s="114">
        <v>8</v>
      </c>
      <c r="H73" s="114">
        <v>11</v>
      </c>
      <c r="I73" s="140">
        <v>9</v>
      </c>
      <c r="J73" s="115">
        <v>3</v>
      </c>
      <c r="K73" s="116">
        <v>33.333333333333336</v>
      </c>
    </row>
    <row r="74" spans="1:11" ht="14.1" customHeight="1" x14ac:dyDescent="0.2">
      <c r="A74" s="306" t="s">
        <v>311</v>
      </c>
      <c r="B74" s="307" t="s">
        <v>312</v>
      </c>
      <c r="C74" s="308"/>
      <c r="D74" s="113">
        <v>8.0695776921007795E-2</v>
      </c>
      <c r="E74" s="115">
        <v>9</v>
      </c>
      <c r="F74" s="114">
        <v>9</v>
      </c>
      <c r="G74" s="114">
        <v>8</v>
      </c>
      <c r="H74" s="114">
        <v>6</v>
      </c>
      <c r="I74" s="140">
        <v>8</v>
      </c>
      <c r="J74" s="115">
        <v>1</v>
      </c>
      <c r="K74" s="116">
        <v>12.5</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v>3</v>
      </c>
      <c r="G76" s="114">
        <v>3</v>
      </c>
      <c r="H76" s="114" t="s">
        <v>513</v>
      </c>
      <c r="I76" s="140">
        <v>3</v>
      </c>
      <c r="J76" s="115" t="s">
        <v>513</v>
      </c>
      <c r="K76" s="116" t="s">
        <v>513</v>
      </c>
    </row>
    <row r="77" spans="1:11" ht="14.1" customHeight="1" x14ac:dyDescent="0.2">
      <c r="A77" s="306">
        <v>92</v>
      </c>
      <c r="B77" s="307" t="s">
        <v>316</v>
      </c>
      <c r="C77" s="308"/>
      <c r="D77" s="113">
        <v>0.25105352819869092</v>
      </c>
      <c r="E77" s="115">
        <v>28</v>
      </c>
      <c r="F77" s="114">
        <v>29</v>
      </c>
      <c r="G77" s="114">
        <v>29</v>
      </c>
      <c r="H77" s="114">
        <v>30</v>
      </c>
      <c r="I77" s="140">
        <v>29</v>
      </c>
      <c r="J77" s="115">
        <v>-1</v>
      </c>
      <c r="K77" s="116">
        <v>-3.4482758620689653</v>
      </c>
    </row>
    <row r="78" spans="1:11" ht="14.1" customHeight="1" x14ac:dyDescent="0.2">
      <c r="A78" s="306">
        <v>93</v>
      </c>
      <c r="B78" s="307" t="s">
        <v>317</v>
      </c>
      <c r="C78" s="308"/>
      <c r="D78" s="113">
        <v>0.12552676409934546</v>
      </c>
      <c r="E78" s="115">
        <v>14</v>
      </c>
      <c r="F78" s="114">
        <v>17</v>
      </c>
      <c r="G78" s="114">
        <v>18</v>
      </c>
      <c r="H78" s="114">
        <v>20</v>
      </c>
      <c r="I78" s="140">
        <v>20</v>
      </c>
      <c r="J78" s="115">
        <v>-6</v>
      </c>
      <c r="K78" s="116">
        <v>-30</v>
      </c>
    </row>
    <row r="79" spans="1:11" ht="14.1" customHeight="1" x14ac:dyDescent="0.2">
      <c r="A79" s="306">
        <v>94</v>
      </c>
      <c r="B79" s="307" t="s">
        <v>318</v>
      </c>
      <c r="C79" s="308"/>
      <c r="D79" s="113">
        <v>1.8022056845691743</v>
      </c>
      <c r="E79" s="115">
        <v>201</v>
      </c>
      <c r="F79" s="114">
        <v>234</v>
      </c>
      <c r="G79" s="114">
        <v>240</v>
      </c>
      <c r="H79" s="114">
        <v>245</v>
      </c>
      <c r="I79" s="140">
        <v>218</v>
      </c>
      <c r="J79" s="115">
        <v>-17</v>
      </c>
      <c r="K79" s="116">
        <v>-7.7981651376146788</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2.7257240204429301</v>
      </c>
      <c r="E81" s="143">
        <v>304</v>
      </c>
      <c r="F81" s="144">
        <v>316</v>
      </c>
      <c r="G81" s="144">
        <v>318</v>
      </c>
      <c r="H81" s="144">
        <v>337</v>
      </c>
      <c r="I81" s="145">
        <v>318</v>
      </c>
      <c r="J81" s="143">
        <v>-14</v>
      </c>
      <c r="K81" s="146">
        <v>-4.4025157232704402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5392</v>
      </c>
      <c r="G12" s="536">
        <v>4129</v>
      </c>
      <c r="H12" s="536">
        <v>6958</v>
      </c>
      <c r="I12" s="536">
        <v>5396</v>
      </c>
      <c r="J12" s="537">
        <v>5835</v>
      </c>
      <c r="K12" s="538">
        <v>-443</v>
      </c>
      <c r="L12" s="349">
        <v>-7.592116538131962</v>
      </c>
    </row>
    <row r="13" spans="1:17" s="110" customFormat="1" ht="15" customHeight="1" x14ac:dyDescent="0.2">
      <c r="A13" s="350" t="s">
        <v>344</v>
      </c>
      <c r="B13" s="351" t="s">
        <v>345</v>
      </c>
      <c r="C13" s="347"/>
      <c r="D13" s="347"/>
      <c r="E13" s="348"/>
      <c r="F13" s="536">
        <v>3016</v>
      </c>
      <c r="G13" s="536">
        <v>2303</v>
      </c>
      <c r="H13" s="536">
        <v>4004</v>
      </c>
      <c r="I13" s="536">
        <v>3137</v>
      </c>
      <c r="J13" s="537">
        <v>3289</v>
      </c>
      <c r="K13" s="538">
        <v>-273</v>
      </c>
      <c r="L13" s="349">
        <v>-8.3003952569169961</v>
      </c>
    </row>
    <row r="14" spans="1:17" s="110" customFormat="1" ht="22.5" customHeight="1" x14ac:dyDescent="0.2">
      <c r="A14" s="350"/>
      <c r="B14" s="351" t="s">
        <v>346</v>
      </c>
      <c r="C14" s="347"/>
      <c r="D14" s="347"/>
      <c r="E14" s="348"/>
      <c r="F14" s="536">
        <v>2376</v>
      </c>
      <c r="G14" s="536">
        <v>1826</v>
      </c>
      <c r="H14" s="536">
        <v>2954</v>
      </c>
      <c r="I14" s="536">
        <v>2259</v>
      </c>
      <c r="J14" s="537">
        <v>2546</v>
      </c>
      <c r="K14" s="538">
        <v>-170</v>
      </c>
      <c r="L14" s="349">
        <v>-6.6771406127258448</v>
      </c>
    </row>
    <row r="15" spans="1:17" s="110" customFormat="1" ht="15" customHeight="1" x14ac:dyDescent="0.2">
      <c r="A15" s="350" t="s">
        <v>347</v>
      </c>
      <c r="B15" s="351" t="s">
        <v>108</v>
      </c>
      <c r="C15" s="347"/>
      <c r="D15" s="347"/>
      <c r="E15" s="348"/>
      <c r="F15" s="536">
        <v>919</v>
      </c>
      <c r="G15" s="536">
        <v>723</v>
      </c>
      <c r="H15" s="536">
        <v>2576</v>
      </c>
      <c r="I15" s="536">
        <v>792</v>
      </c>
      <c r="J15" s="537">
        <v>866</v>
      </c>
      <c r="K15" s="538">
        <v>53</v>
      </c>
      <c r="L15" s="349">
        <v>6.1200923787528865</v>
      </c>
    </row>
    <row r="16" spans="1:17" s="110" customFormat="1" ht="15" customHeight="1" x14ac:dyDescent="0.2">
      <c r="A16" s="350"/>
      <c r="B16" s="351" t="s">
        <v>109</v>
      </c>
      <c r="C16" s="347"/>
      <c r="D16" s="347"/>
      <c r="E16" s="348"/>
      <c r="F16" s="536">
        <v>3676</v>
      </c>
      <c r="G16" s="536">
        <v>2886</v>
      </c>
      <c r="H16" s="536">
        <v>3698</v>
      </c>
      <c r="I16" s="536">
        <v>3835</v>
      </c>
      <c r="J16" s="537">
        <v>4114</v>
      </c>
      <c r="K16" s="538">
        <v>-438</v>
      </c>
      <c r="L16" s="349">
        <v>-10.64657267865824</v>
      </c>
    </row>
    <row r="17" spans="1:12" s="110" customFormat="1" ht="15" customHeight="1" x14ac:dyDescent="0.2">
      <c r="A17" s="350"/>
      <c r="B17" s="351" t="s">
        <v>110</v>
      </c>
      <c r="C17" s="347"/>
      <c r="D17" s="347"/>
      <c r="E17" s="348"/>
      <c r="F17" s="536">
        <v>739</v>
      </c>
      <c r="G17" s="536">
        <v>478</v>
      </c>
      <c r="H17" s="536">
        <v>610</v>
      </c>
      <c r="I17" s="536">
        <v>707</v>
      </c>
      <c r="J17" s="537">
        <v>784</v>
      </c>
      <c r="K17" s="538">
        <v>-45</v>
      </c>
      <c r="L17" s="349">
        <v>-5.7397959183673466</v>
      </c>
    </row>
    <row r="18" spans="1:12" s="110" customFormat="1" ht="15" customHeight="1" x14ac:dyDescent="0.2">
      <c r="A18" s="350"/>
      <c r="B18" s="351" t="s">
        <v>111</v>
      </c>
      <c r="C18" s="347"/>
      <c r="D18" s="347"/>
      <c r="E18" s="348"/>
      <c r="F18" s="536">
        <v>58</v>
      </c>
      <c r="G18" s="536">
        <v>42</v>
      </c>
      <c r="H18" s="536">
        <v>74</v>
      </c>
      <c r="I18" s="536">
        <v>62</v>
      </c>
      <c r="J18" s="537">
        <v>71</v>
      </c>
      <c r="K18" s="538">
        <v>-13</v>
      </c>
      <c r="L18" s="349">
        <v>-18.309859154929576</v>
      </c>
    </row>
    <row r="19" spans="1:12" s="110" customFormat="1" ht="15" customHeight="1" x14ac:dyDescent="0.2">
      <c r="A19" s="118" t="s">
        <v>113</v>
      </c>
      <c r="B19" s="119" t="s">
        <v>181</v>
      </c>
      <c r="C19" s="347"/>
      <c r="D19" s="347"/>
      <c r="E19" s="348"/>
      <c r="F19" s="536">
        <v>3424</v>
      </c>
      <c r="G19" s="536">
        <v>2534</v>
      </c>
      <c r="H19" s="536">
        <v>4770</v>
      </c>
      <c r="I19" s="536">
        <v>3426</v>
      </c>
      <c r="J19" s="537">
        <v>3752</v>
      </c>
      <c r="K19" s="538">
        <v>-328</v>
      </c>
      <c r="L19" s="349">
        <v>-8.7420042643923246</v>
      </c>
    </row>
    <row r="20" spans="1:12" s="110" customFormat="1" ht="15" customHeight="1" x14ac:dyDescent="0.2">
      <c r="A20" s="118"/>
      <c r="B20" s="119" t="s">
        <v>182</v>
      </c>
      <c r="C20" s="347"/>
      <c r="D20" s="347"/>
      <c r="E20" s="348"/>
      <c r="F20" s="536">
        <v>1968</v>
      </c>
      <c r="G20" s="536">
        <v>1595</v>
      </c>
      <c r="H20" s="536">
        <v>2188</v>
      </c>
      <c r="I20" s="536">
        <v>1970</v>
      </c>
      <c r="J20" s="537">
        <v>2083</v>
      </c>
      <c r="K20" s="538">
        <v>-115</v>
      </c>
      <c r="L20" s="349">
        <v>-5.5208833413346134</v>
      </c>
    </row>
    <row r="21" spans="1:12" s="110" customFormat="1" ht="15" customHeight="1" x14ac:dyDescent="0.2">
      <c r="A21" s="118" t="s">
        <v>113</v>
      </c>
      <c r="B21" s="119" t="s">
        <v>116</v>
      </c>
      <c r="C21" s="347"/>
      <c r="D21" s="347"/>
      <c r="E21" s="348"/>
      <c r="F21" s="536">
        <v>4694</v>
      </c>
      <c r="G21" s="536">
        <v>3552</v>
      </c>
      <c r="H21" s="536">
        <v>6156</v>
      </c>
      <c r="I21" s="536">
        <v>4593</v>
      </c>
      <c r="J21" s="537">
        <v>5155</v>
      </c>
      <c r="K21" s="538">
        <v>-461</v>
      </c>
      <c r="L21" s="349">
        <v>-8.9427740058195919</v>
      </c>
    </row>
    <row r="22" spans="1:12" s="110" customFormat="1" ht="15" customHeight="1" x14ac:dyDescent="0.2">
      <c r="A22" s="118"/>
      <c r="B22" s="119" t="s">
        <v>117</v>
      </c>
      <c r="C22" s="347"/>
      <c r="D22" s="347"/>
      <c r="E22" s="348"/>
      <c r="F22" s="536">
        <v>693</v>
      </c>
      <c r="G22" s="536">
        <v>574</v>
      </c>
      <c r="H22" s="536">
        <v>801</v>
      </c>
      <c r="I22" s="536">
        <v>803</v>
      </c>
      <c r="J22" s="537">
        <v>677</v>
      </c>
      <c r="K22" s="538">
        <v>16</v>
      </c>
      <c r="L22" s="349">
        <v>2.3633677991137372</v>
      </c>
    </row>
    <row r="23" spans="1:12" s="110" customFormat="1" ht="15" customHeight="1" x14ac:dyDescent="0.2">
      <c r="A23" s="352" t="s">
        <v>347</v>
      </c>
      <c r="B23" s="353" t="s">
        <v>193</v>
      </c>
      <c r="C23" s="354"/>
      <c r="D23" s="354"/>
      <c r="E23" s="355"/>
      <c r="F23" s="539">
        <v>57</v>
      </c>
      <c r="G23" s="539">
        <v>176</v>
      </c>
      <c r="H23" s="539">
        <v>1288</v>
      </c>
      <c r="I23" s="539">
        <v>39</v>
      </c>
      <c r="J23" s="540">
        <v>78</v>
      </c>
      <c r="K23" s="541">
        <v>-21</v>
      </c>
      <c r="L23" s="356">
        <v>-26.923076923076923</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29.8</v>
      </c>
      <c r="G25" s="542">
        <v>31.1</v>
      </c>
      <c r="H25" s="542">
        <v>33.9</v>
      </c>
      <c r="I25" s="542">
        <v>33.5</v>
      </c>
      <c r="J25" s="542">
        <v>30.2</v>
      </c>
      <c r="K25" s="543" t="s">
        <v>349</v>
      </c>
      <c r="L25" s="364">
        <v>-0.39999999999999858</v>
      </c>
    </row>
    <row r="26" spans="1:12" s="110" customFormat="1" ht="15" customHeight="1" x14ac:dyDescent="0.2">
      <c r="A26" s="365" t="s">
        <v>105</v>
      </c>
      <c r="B26" s="366" t="s">
        <v>345</v>
      </c>
      <c r="C26" s="362"/>
      <c r="D26" s="362"/>
      <c r="E26" s="363"/>
      <c r="F26" s="542">
        <v>27.1</v>
      </c>
      <c r="G26" s="542">
        <v>26.3</v>
      </c>
      <c r="H26" s="542">
        <v>31.4</v>
      </c>
      <c r="I26" s="542">
        <v>31.5</v>
      </c>
      <c r="J26" s="544">
        <v>27</v>
      </c>
      <c r="K26" s="543" t="s">
        <v>349</v>
      </c>
      <c r="L26" s="364">
        <v>0.10000000000000142</v>
      </c>
    </row>
    <row r="27" spans="1:12" s="110" customFormat="1" ht="15" customHeight="1" x14ac:dyDescent="0.2">
      <c r="A27" s="365"/>
      <c r="B27" s="366" t="s">
        <v>346</v>
      </c>
      <c r="C27" s="362"/>
      <c r="D27" s="362"/>
      <c r="E27" s="363"/>
      <c r="F27" s="542">
        <v>33.1</v>
      </c>
      <c r="G27" s="542">
        <v>37.200000000000003</v>
      </c>
      <c r="H27" s="542">
        <v>37.299999999999997</v>
      </c>
      <c r="I27" s="542">
        <v>36.200000000000003</v>
      </c>
      <c r="J27" s="542">
        <v>34.299999999999997</v>
      </c>
      <c r="K27" s="543" t="s">
        <v>349</v>
      </c>
      <c r="L27" s="364">
        <v>-1.1999999999999957</v>
      </c>
    </row>
    <row r="28" spans="1:12" s="110" customFormat="1" ht="15" customHeight="1" x14ac:dyDescent="0.2">
      <c r="A28" s="365" t="s">
        <v>113</v>
      </c>
      <c r="B28" s="366" t="s">
        <v>108</v>
      </c>
      <c r="C28" s="362"/>
      <c r="D28" s="362"/>
      <c r="E28" s="363"/>
      <c r="F28" s="542">
        <v>37.9</v>
      </c>
      <c r="G28" s="542">
        <v>38.200000000000003</v>
      </c>
      <c r="H28" s="542">
        <v>45.2</v>
      </c>
      <c r="I28" s="542">
        <v>43.6</v>
      </c>
      <c r="J28" s="542">
        <v>36.4</v>
      </c>
      <c r="K28" s="543" t="s">
        <v>349</v>
      </c>
      <c r="L28" s="364">
        <v>1.5</v>
      </c>
    </row>
    <row r="29" spans="1:12" s="110" customFormat="1" ht="11.25" x14ac:dyDescent="0.2">
      <c r="A29" s="365"/>
      <c r="B29" s="366" t="s">
        <v>109</v>
      </c>
      <c r="C29" s="362"/>
      <c r="D29" s="362"/>
      <c r="E29" s="363"/>
      <c r="F29" s="542">
        <v>28.2</v>
      </c>
      <c r="G29" s="542">
        <v>29.7</v>
      </c>
      <c r="H29" s="542">
        <v>30.2</v>
      </c>
      <c r="I29" s="542">
        <v>31.6</v>
      </c>
      <c r="J29" s="544">
        <v>29</v>
      </c>
      <c r="K29" s="543" t="s">
        <v>349</v>
      </c>
      <c r="L29" s="364">
        <v>-0.80000000000000071</v>
      </c>
    </row>
    <row r="30" spans="1:12" s="110" customFormat="1" ht="15" customHeight="1" x14ac:dyDescent="0.2">
      <c r="A30" s="365"/>
      <c r="B30" s="366" t="s">
        <v>110</v>
      </c>
      <c r="C30" s="362"/>
      <c r="D30" s="362"/>
      <c r="E30" s="363"/>
      <c r="F30" s="542">
        <v>28.5</v>
      </c>
      <c r="G30" s="542">
        <v>30.3</v>
      </c>
      <c r="H30" s="542">
        <v>33.9</v>
      </c>
      <c r="I30" s="542">
        <v>32.5</v>
      </c>
      <c r="J30" s="542">
        <v>29.8</v>
      </c>
      <c r="K30" s="543" t="s">
        <v>349</v>
      </c>
      <c r="L30" s="364">
        <v>-1.3000000000000007</v>
      </c>
    </row>
    <row r="31" spans="1:12" s="110" customFormat="1" ht="15" customHeight="1" x14ac:dyDescent="0.2">
      <c r="A31" s="365"/>
      <c r="B31" s="366" t="s">
        <v>111</v>
      </c>
      <c r="C31" s="362"/>
      <c r="D31" s="362"/>
      <c r="E31" s="363"/>
      <c r="F31" s="542">
        <v>29.3</v>
      </c>
      <c r="G31" s="542">
        <v>45.2</v>
      </c>
      <c r="H31" s="542">
        <v>43.2</v>
      </c>
      <c r="I31" s="542">
        <v>38.700000000000003</v>
      </c>
      <c r="J31" s="542">
        <v>35.200000000000003</v>
      </c>
      <c r="K31" s="543" t="s">
        <v>349</v>
      </c>
      <c r="L31" s="364">
        <v>-5.9000000000000021</v>
      </c>
    </row>
    <row r="32" spans="1:12" s="110" customFormat="1" ht="15" customHeight="1" x14ac:dyDescent="0.2">
      <c r="A32" s="367" t="s">
        <v>113</v>
      </c>
      <c r="B32" s="368" t="s">
        <v>181</v>
      </c>
      <c r="C32" s="362"/>
      <c r="D32" s="362"/>
      <c r="E32" s="363"/>
      <c r="F32" s="542">
        <v>25.6</v>
      </c>
      <c r="G32" s="542">
        <v>25.8</v>
      </c>
      <c r="H32" s="542">
        <v>29.8</v>
      </c>
      <c r="I32" s="542">
        <v>29.5</v>
      </c>
      <c r="J32" s="544">
        <v>26.6</v>
      </c>
      <c r="K32" s="543" t="s">
        <v>349</v>
      </c>
      <c r="L32" s="364">
        <v>-1</v>
      </c>
    </row>
    <row r="33" spans="1:12" s="110" customFormat="1" ht="15" customHeight="1" x14ac:dyDescent="0.2">
      <c r="A33" s="367"/>
      <c r="B33" s="368" t="s">
        <v>182</v>
      </c>
      <c r="C33" s="362"/>
      <c r="D33" s="362"/>
      <c r="E33" s="363"/>
      <c r="F33" s="542">
        <v>36.9</v>
      </c>
      <c r="G33" s="542">
        <v>39.1</v>
      </c>
      <c r="H33" s="542">
        <v>40.200000000000003</v>
      </c>
      <c r="I33" s="542">
        <v>40.5</v>
      </c>
      <c r="J33" s="542">
        <v>36.6</v>
      </c>
      <c r="K33" s="543" t="s">
        <v>349</v>
      </c>
      <c r="L33" s="364">
        <v>0.29999999999999716</v>
      </c>
    </row>
    <row r="34" spans="1:12" s="369" customFormat="1" ht="15" customHeight="1" x14ac:dyDescent="0.2">
      <c r="A34" s="367" t="s">
        <v>113</v>
      </c>
      <c r="B34" s="368" t="s">
        <v>116</v>
      </c>
      <c r="C34" s="362"/>
      <c r="D34" s="362"/>
      <c r="E34" s="363"/>
      <c r="F34" s="542">
        <v>28.7</v>
      </c>
      <c r="G34" s="542">
        <v>30.3</v>
      </c>
      <c r="H34" s="542">
        <v>33</v>
      </c>
      <c r="I34" s="542">
        <v>32.4</v>
      </c>
      <c r="J34" s="542">
        <v>28.5</v>
      </c>
      <c r="K34" s="543" t="s">
        <v>349</v>
      </c>
      <c r="L34" s="364">
        <v>0.19999999999999929</v>
      </c>
    </row>
    <row r="35" spans="1:12" s="369" customFormat="1" ht="11.25" x14ac:dyDescent="0.2">
      <c r="A35" s="370"/>
      <c r="B35" s="371" t="s">
        <v>117</v>
      </c>
      <c r="C35" s="372"/>
      <c r="D35" s="372"/>
      <c r="E35" s="373"/>
      <c r="F35" s="545">
        <v>36.700000000000003</v>
      </c>
      <c r="G35" s="545">
        <v>35.799999999999997</v>
      </c>
      <c r="H35" s="545">
        <v>40.200000000000003</v>
      </c>
      <c r="I35" s="545">
        <v>39.5</v>
      </c>
      <c r="J35" s="546">
        <v>43.1</v>
      </c>
      <c r="K35" s="547" t="s">
        <v>349</v>
      </c>
      <c r="L35" s="374">
        <v>-6.3999999999999986</v>
      </c>
    </row>
    <row r="36" spans="1:12" s="369" customFormat="1" ht="15.95" customHeight="1" x14ac:dyDescent="0.2">
      <c r="A36" s="375" t="s">
        <v>350</v>
      </c>
      <c r="B36" s="376"/>
      <c r="C36" s="377"/>
      <c r="D36" s="376"/>
      <c r="E36" s="378"/>
      <c r="F36" s="548">
        <v>5274</v>
      </c>
      <c r="G36" s="548">
        <v>3881</v>
      </c>
      <c r="H36" s="548">
        <v>5396</v>
      </c>
      <c r="I36" s="548">
        <v>5302</v>
      </c>
      <c r="J36" s="548">
        <v>5686</v>
      </c>
      <c r="K36" s="549">
        <v>-412</v>
      </c>
      <c r="L36" s="380">
        <v>-7.2458670418571929</v>
      </c>
    </row>
    <row r="37" spans="1:12" s="369" customFormat="1" ht="15.95" customHeight="1" x14ac:dyDescent="0.2">
      <c r="A37" s="381"/>
      <c r="B37" s="382" t="s">
        <v>113</v>
      </c>
      <c r="C37" s="382" t="s">
        <v>351</v>
      </c>
      <c r="D37" s="382"/>
      <c r="E37" s="383"/>
      <c r="F37" s="548">
        <v>1570</v>
      </c>
      <c r="G37" s="548">
        <v>1208</v>
      </c>
      <c r="H37" s="548">
        <v>1831</v>
      </c>
      <c r="I37" s="548">
        <v>1775</v>
      </c>
      <c r="J37" s="548">
        <v>1717</v>
      </c>
      <c r="K37" s="549">
        <v>-147</v>
      </c>
      <c r="L37" s="380">
        <v>-8.5614443797320909</v>
      </c>
    </row>
    <row r="38" spans="1:12" s="369" customFormat="1" ht="15.95" customHeight="1" x14ac:dyDescent="0.2">
      <c r="A38" s="381"/>
      <c r="B38" s="384" t="s">
        <v>105</v>
      </c>
      <c r="C38" s="384" t="s">
        <v>106</v>
      </c>
      <c r="D38" s="385"/>
      <c r="E38" s="383"/>
      <c r="F38" s="548">
        <v>2954</v>
      </c>
      <c r="G38" s="548">
        <v>2167</v>
      </c>
      <c r="H38" s="548">
        <v>3070</v>
      </c>
      <c r="I38" s="548">
        <v>3079</v>
      </c>
      <c r="J38" s="550">
        <v>3218</v>
      </c>
      <c r="K38" s="549">
        <v>-264</v>
      </c>
      <c r="L38" s="380">
        <v>-8.2038533250466124</v>
      </c>
    </row>
    <row r="39" spans="1:12" s="369" customFormat="1" ht="15.95" customHeight="1" x14ac:dyDescent="0.2">
      <c r="A39" s="381"/>
      <c r="B39" s="385"/>
      <c r="C39" s="382" t="s">
        <v>352</v>
      </c>
      <c r="D39" s="385"/>
      <c r="E39" s="383"/>
      <c r="F39" s="548">
        <v>801</v>
      </c>
      <c r="G39" s="548">
        <v>571</v>
      </c>
      <c r="H39" s="548">
        <v>963</v>
      </c>
      <c r="I39" s="548">
        <v>970</v>
      </c>
      <c r="J39" s="548">
        <v>870</v>
      </c>
      <c r="K39" s="549">
        <v>-69</v>
      </c>
      <c r="L39" s="380">
        <v>-7.931034482758621</v>
      </c>
    </row>
    <row r="40" spans="1:12" s="369" customFormat="1" ht="15.95" customHeight="1" x14ac:dyDescent="0.2">
      <c r="A40" s="381"/>
      <c r="B40" s="384"/>
      <c r="C40" s="384" t="s">
        <v>107</v>
      </c>
      <c r="D40" s="385"/>
      <c r="E40" s="383"/>
      <c r="F40" s="548">
        <v>2320</v>
      </c>
      <c r="G40" s="548">
        <v>1714</v>
      </c>
      <c r="H40" s="548">
        <v>2326</v>
      </c>
      <c r="I40" s="548">
        <v>2223</v>
      </c>
      <c r="J40" s="548">
        <v>2468</v>
      </c>
      <c r="K40" s="549">
        <v>-148</v>
      </c>
      <c r="L40" s="380">
        <v>-5.9967585089141009</v>
      </c>
    </row>
    <row r="41" spans="1:12" s="369" customFormat="1" ht="24" customHeight="1" x14ac:dyDescent="0.2">
      <c r="A41" s="381"/>
      <c r="B41" s="385"/>
      <c r="C41" s="382" t="s">
        <v>352</v>
      </c>
      <c r="D41" s="385"/>
      <c r="E41" s="383"/>
      <c r="F41" s="548">
        <v>769</v>
      </c>
      <c r="G41" s="548">
        <v>637</v>
      </c>
      <c r="H41" s="548">
        <v>868</v>
      </c>
      <c r="I41" s="548">
        <v>805</v>
      </c>
      <c r="J41" s="550">
        <v>847</v>
      </c>
      <c r="K41" s="549">
        <v>-78</v>
      </c>
      <c r="L41" s="380">
        <v>-9.208972845336481</v>
      </c>
    </row>
    <row r="42" spans="1:12" s="110" customFormat="1" ht="15" customHeight="1" x14ac:dyDescent="0.2">
      <c r="A42" s="381"/>
      <c r="B42" s="384" t="s">
        <v>113</v>
      </c>
      <c r="C42" s="384" t="s">
        <v>353</v>
      </c>
      <c r="D42" s="385"/>
      <c r="E42" s="383"/>
      <c r="F42" s="548">
        <v>840</v>
      </c>
      <c r="G42" s="548">
        <v>526</v>
      </c>
      <c r="H42" s="548">
        <v>1138</v>
      </c>
      <c r="I42" s="548">
        <v>743</v>
      </c>
      <c r="J42" s="548">
        <v>761</v>
      </c>
      <c r="K42" s="549">
        <v>79</v>
      </c>
      <c r="L42" s="380">
        <v>10.38107752956636</v>
      </c>
    </row>
    <row r="43" spans="1:12" s="110" customFormat="1" ht="15" customHeight="1" x14ac:dyDescent="0.2">
      <c r="A43" s="381"/>
      <c r="B43" s="385"/>
      <c r="C43" s="382" t="s">
        <v>352</v>
      </c>
      <c r="D43" s="385"/>
      <c r="E43" s="383"/>
      <c r="F43" s="548">
        <v>318</v>
      </c>
      <c r="G43" s="548">
        <v>201</v>
      </c>
      <c r="H43" s="548">
        <v>514</v>
      </c>
      <c r="I43" s="548">
        <v>324</v>
      </c>
      <c r="J43" s="548">
        <v>277</v>
      </c>
      <c r="K43" s="549">
        <v>41</v>
      </c>
      <c r="L43" s="380">
        <v>14.8014440433213</v>
      </c>
    </row>
    <row r="44" spans="1:12" s="110" customFormat="1" ht="15" customHeight="1" x14ac:dyDescent="0.2">
      <c r="A44" s="381"/>
      <c r="B44" s="384"/>
      <c r="C44" s="366" t="s">
        <v>109</v>
      </c>
      <c r="D44" s="385"/>
      <c r="E44" s="383"/>
      <c r="F44" s="548">
        <v>3640</v>
      </c>
      <c r="G44" s="548">
        <v>2841</v>
      </c>
      <c r="H44" s="548">
        <v>3580</v>
      </c>
      <c r="I44" s="548">
        <v>3805</v>
      </c>
      <c r="J44" s="550">
        <v>4081</v>
      </c>
      <c r="K44" s="549">
        <v>-441</v>
      </c>
      <c r="L44" s="380">
        <v>-10.806174957118353</v>
      </c>
    </row>
    <row r="45" spans="1:12" s="110" customFormat="1" ht="15" customHeight="1" x14ac:dyDescent="0.2">
      <c r="A45" s="381"/>
      <c r="B45" s="385"/>
      <c r="C45" s="382" t="s">
        <v>352</v>
      </c>
      <c r="D45" s="385"/>
      <c r="E45" s="383"/>
      <c r="F45" s="548">
        <v>1025</v>
      </c>
      <c r="G45" s="548">
        <v>845</v>
      </c>
      <c r="H45" s="548">
        <v>1080</v>
      </c>
      <c r="I45" s="548">
        <v>1202</v>
      </c>
      <c r="J45" s="548">
        <v>1185</v>
      </c>
      <c r="K45" s="549">
        <v>-160</v>
      </c>
      <c r="L45" s="380">
        <v>-13.502109704641351</v>
      </c>
    </row>
    <row r="46" spans="1:12" s="110" customFormat="1" ht="15" customHeight="1" x14ac:dyDescent="0.2">
      <c r="A46" s="381"/>
      <c r="B46" s="384"/>
      <c r="C46" s="366" t="s">
        <v>110</v>
      </c>
      <c r="D46" s="385"/>
      <c r="E46" s="383"/>
      <c r="F46" s="548">
        <v>736</v>
      </c>
      <c r="G46" s="548">
        <v>472</v>
      </c>
      <c r="H46" s="548">
        <v>604</v>
      </c>
      <c r="I46" s="548">
        <v>692</v>
      </c>
      <c r="J46" s="548">
        <v>773</v>
      </c>
      <c r="K46" s="549">
        <v>-37</v>
      </c>
      <c r="L46" s="380">
        <v>-4.7865459249676583</v>
      </c>
    </row>
    <row r="47" spans="1:12" s="110" customFormat="1" ht="15" customHeight="1" x14ac:dyDescent="0.2">
      <c r="A47" s="381"/>
      <c r="B47" s="385"/>
      <c r="C47" s="382" t="s">
        <v>352</v>
      </c>
      <c r="D47" s="385"/>
      <c r="E47" s="383"/>
      <c r="F47" s="548">
        <v>210</v>
      </c>
      <c r="G47" s="548">
        <v>143</v>
      </c>
      <c r="H47" s="548">
        <v>205</v>
      </c>
      <c r="I47" s="548">
        <v>225</v>
      </c>
      <c r="J47" s="550">
        <v>230</v>
      </c>
      <c r="K47" s="549">
        <v>-20</v>
      </c>
      <c r="L47" s="380">
        <v>-8.695652173913043</v>
      </c>
    </row>
    <row r="48" spans="1:12" s="110" customFormat="1" ht="15" customHeight="1" x14ac:dyDescent="0.2">
      <c r="A48" s="381"/>
      <c r="B48" s="385"/>
      <c r="C48" s="366" t="s">
        <v>111</v>
      </c>
      <c r="D48" s="386"/>
      <c r="E48" s="387"/>
      <c r="F48" s="548">
        <v>58</v>
      </c>
      <c r="G48" s="548">
        <v>42</v>
      </c>
      <c r="H48" s="548">
        <v>74</v>
      </c>
      <c r="I48" s="548">
        <v>62</v>
      </c>
      <c r="J48" s="548">
        <v>71</v>
      </c>
      <c r="K48" s="549">
        <v>-13</v>
      </c>
      <c r="L48" s="380">
        <v>-18.309859154929576</v>
      </c>
    </row>
    <row r="49" spans="1:12" s="110" customFormat="1" ht="15" customHeight="1" x14ac:dyDescent="0.2">
      <c r="A49" s="381"/>
      <c r="B49" s="385"/>
      <c r="C49" s="382" t="s">
        <v>352</v>
      </c>
      <c r="D49" s="385"/>
      <c r="E49" s="383"/>
      <c r="F49" s="548">
        <v>17</v>
      </c>
      <c r="G49" s="548">
        <v>19</v>
      </c>
      <c r="H49" s="548">
        <v>32</v>
      </c>
      <c r="I49" s="548">
        <v>24</v>
      </c>
      <c r="J49" s="548">
        <v>25</v>
      </c>
      <c r="K49" s="549">
        <v>-8</v>
      </c>
      <c r="L49" s="380">
        <v>-32</v>
      </c>
    </row>
    <row r="50" spans="1:12" s="110" customFormat="1" ht="15" customHeight="1" x14ac:dyDescent="0.2">
      <c r="A50" s="381"/>
      <c r="B50" s="384" t="s">
        <v>113</v>
      </c>
      <c r="C50" s="382" t="s">
        <v>181</v>
      </c>
      <c r="D50" s="385"/>
      <c r="E50" s="383"/>
      <c r="F50" s="548">
        <v>3328</v>
      </c>
      <c r="G50" s="548">
        <v>2324</v>
      </c>
      <c r="H50" s="548">
        <v>3261</v>
      </c>
      <c r="I50" s="548">
        <v>3369</v>
      </c>
      <c r="J50" s="550">
        <v>3638</v>
      </c>
      <c r="K50" s="549">
        <v>-310</v>
      </c>
      <c r="L50" s="380">
        <v>-8.5211654755360087</v>
      </c>
    </row>
    <row r="51" spans="1:12" s="110" customFormat="1" ht="15" customHeight="1" x14ac:dyDescent="0.2">
      <c r="A51" s="381"/>
      <c r="B51" s="385"/>
      <c r="C51" s="382" t="s">
        <v>352</v>
      </c>
      <c r="D51" s="385"/>
      <c r="E51" s="383"/>
      <c r="F51" s="548">
        <v>851</v>
      </c>
      <c r="G51" s="548">
        <v>599</v>
      </c>
      <c r="H51" s="548">
        <v>972</v>
      </c>
      <c r="I51" s="548">
        <v>993</v>
      </c>
      <c r="J51" s="548">
        <v>967</v>
      </c>
      <c r="K51" s="549">
        <v>-116</v>
      </c>
      <c r="L51" s="380">
        <v>-11.995863495346432</v>
      </c>
    </row>
    <row r="52" spans="1:12" s="110" customFormat="1" ht="15" customHeight="1" x14ac:dyDescent="0.2">
      <c r="A52" s="381"/>
      <c r="B52" s="384"/>
      <c r="C52" s="382" t="s">
        <v>182</v>
      </c>
      <c r="D52" s="385"/>
      <c r="E52" s="383"/>
      <c r="F52" s="548">
        <v>1946</v>
      </c>
      <c r="G52" s="548">
        <v>1557</v>
      </c>
      <c r="H52" s="548">
        <v>2135</v>
      </c>
      <c r="I52" s="548">
        <v>1933</v>
      </c>
      <c r="J52" s="548">
        <v>2048</v>
      </c>
      <c r="K52" s="549">
        <v>-102</v>
      </c>
      <c r="L52" s="380">
        <v>-4.98046875</v>
      </c>
    </row>
    <row r="53" spans="1:12" s="269" customFormat="1" ht="11.25" customHeight="1" x14ac:dyDescent="0.2">
      <c r="A53" s="381"/>
      <c r="B53" s="385"/>
      <c r="C53" s="382" t="s">
        <v>352</v>
      </c>
      <c r="D53" s="385"/>
      <c r="E53" s="383"/>
      <c r="F53" s="548">
        <v>719</v>
      </c>
      <c r="G53" s="548">
        <v>609</v>
      </c>
      <c r="H53" s="548">
        <v>859</v>
      </c>
      <c r="I53" s="548">
        <v>782</v>
      </c>
      <c r="J53" s="550">
        <v>750</v>
      </c>
      <c r="K53" s="549">
        <v>-31</v>
      </c>
      <c r="L53" s="380">
        <v>-4.1333333333333337</v>
      </c>
    </row>
    <row r="54" spans="1:12" s="151" customFormat="1" ht="12.75" customHeight="1" x14ac:dyDescent="0.2">
      <c r="A54" s="381"/>
      <c r="B54" s="384" t="s">
        <v>113</v>
      </c>
      <c r="C54" s="384" t="s">
        <v>116</v>
      </c>
      <c r="D54" s="385"/>
      <c r="E54" s="383"/>
      <c r="F54" s="548">
        <v>4583</v>
      </c>
      <c r="G54" s="548">
        <v>3316</v>
      </c>
      <c r="H54" s="548">
        <v>4668</v>
      </c>
      <c r="I54" s="548">
        <v>4503</v>
      </c>
      <c r="J54" s="548">
        <v>5017</v>
      </c>
      <c r="K54" s="549">
        <v>-434</v>
      </c>
      <c r="L54" s="380">
        <v>-8.6505880007972884</v>
      </c>
    </row>
    <row r="55" spans="1:12" ht="11.25" x14ac:dyDescent="0.2">
      <c r="A55" s="381"/>
      <c r="B55" s="385"/>
      <c r="C55" s="382" t="s">
        <v>352</v>
      </c>
      <c r="D55" s="385"/>
      <c r="E55" s="383"/>
      <c r="F55" s="548">
        <v>1316</v>
      </c>
      <c r="G55" s="548">
        <v>1006</v>
      </c>
      <c r="H55" s="548">
        <v>1539</v>
      </c>
      <c r="I55" s="548">
        <v>1459</v>
      </c>
      <c r="J55" s="548">
        <v>1428</v>
      </c>
      <c r="K55" s="549">
        <v>-112</v>
      </c>
      <c r="L55" s="380">
        <v>-7.8431372549019605</v>
      </c>
    </row>
    <row r="56" spans="1:12" ht="14.25" customHeight="1" x14ac:dyDescent="0.2">
      <c r="A56" s="381"/>
      <c r="B56" s="385"/>
      <c r="C56" s="384" t="s">
        <v>117</v>
      </c>
      <c r="D56" s="385"/>
      <c r="E56" s="383"/>
      <c r="F56" s="548">
        <v>686</v>
      </c>
      <c r="G56" s="548">
        <v>562</v>
      </c>
      <c r="H56" s="548">
        <v>727</v>
      </c>
      <c r="I56" s="548">
        <v>799</v>
      </c>
      <c r="J56" s="548">
        <v>666</v>
      </c>
      <c r="K56" s="549">
        <v>20</v>
      </c>
      <c r="L56" s="380">
        <v>3.0030030030030028</v>
      </c>
    </row>
    <row r="57" spans="1:12" ht="18.75" customHeight="1" x14ac:dyDescent="0.2">
      <c r="A57" s="388"/>
      <c r="B57" s="389"/>
      <c r="C57" s="390" t="s">
        <v>352</v>
      </c>
      <c r="D57" s="389"/>
      <c r="E57" s="391"/>
      <c r="F57" s="551">
        <v>252</v>
      </c>
      <c r="G57" s="552">
        <v>201</v>
      </c>
      <c r="H57" s="552">
        <v>292</v>
      </c>
      <c r="I57" s="552">
        <v>316</v>
      </c>
      <c r="J57" s="552">
        <v>287</v>
      </c>
      <c r="K57" s="553">
        <f t="shared" ref="K57" si="0">IF(OR(F57=".",J57=".")=TRUE,".",IF(OR(F57="*",J57="*")=TRUE,"*",IF(AND(F57="-",J57="-")=TRUE,"-",IF(AND(ISNUMBER(J57),ISNUMBER(F57))=TRUE,IF(F57-J57=0,0,F57-J57),IF(ISNUMBER(F57)=TRUE,F57,-J57)))))</f>
        <v>-35</v>
      </c>
      <c r="L57" s="392">
        <f t="shared" ref="L57" si="1">IF(K57 =".",".",IF(K57 ="*","*",IF(K57="-","-",IF(K57=0,0,IF(OR(J57="-",J57=".",F57="-",F57=".")=TRUE,"X",IF(J57=0,"0,0",IF(ABS(K57*100/J57)&gt;250,".X",(K57*100/J57))))))))</f>
        <v>-12.195121951219512</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5392</v>
      </c>
      <c r="E11" s="114">
        <v>4129</v>
      </c>
      <c r="F11" s="114">
        <v>6958</v>
      </c>
      <c r="G11" s="114">
        <v>5396</v>
      </c>
      <c r="H11" s="140">
        <v>5835</v>
      </c>
      <c r="I11" s="115">
        <v>-443</v>
      </c>
      <c r="J11" s="116">
        <v>-7.592116538131962</v>
      </c>
    </row>
    <row r="12" spans="1:15" s="110" customFormat="1" ht="24.95" customHeight="1" x14ac:dyDescent="0.2">
      <c r="A12" s="193" t="s">
        <v>132</v>
      </c>
      <c r="B12" s="194" t="s">
        <v>133</v>
      </c>
      <c r="C12" s="113">
        <v>3.9317507418397626</v>
      </c>
      <c r="D12" s="115">
        <v>212</v>
      </c>
      <c r="E12" s="114">
        <v>65</v>
      </c>
      <c r="F12" s="114">
        <v>252</v>
      </c>
      <c r="G12" s="114">
        <v>245</v>
      </c>
      <c r="H12" s="140">
        <v>269</v>
      </c>
      <c r="I12" s="115">
        <v>-57</v>
      </c>
      <c r="J12" s="116">
        <v>-21.189591078066915</v>
      </c>
    </row>
    <row r="13" spans="1:15" s="110" customFormat="1" ht="24.95" customHeight="1" x14ac:dyDescent="0.2">
      <c r="A13" s="193" t="s">
        <v>134</v>
      </c>
      <c r="B13" s="199" t="s">
        <v>214</v>
      </c>
      <c r="C13" s="113">
        <v>1.46513353115727</v>
      </c>
      <c r="D13" s="115">
        <v>79</v>
      </c>
      <c r="E13" s="114">
        <v>56</v>
      </c>
      <c r="F13" s="114">
        <v>78</v>
      </c>
      <c r="G13" s="114">
        <v>67</v>
      </c>
      <c r="H13" s="140">
        <v>81</v>
      </c>
      <c r="I13" s="115">
        <v>-2</v>
      </c>
      <c r="J13" s="116">
        <v>-2.4691358024691357</v>
      </c>
    </row>
    <row r="14" spans="1:15" s="287" customFormat="1" ht="24.95" customHeight="1" x14ac:dyDescent="0.2">
      <c r="A14" s="193" t="s">
        <v>215</v>
      </c>
      <c r="B14" s="199" t="s">
        <v>137</v>
      </c>
      <c r="C14" s="113">
        <v>16.505934718100889</v>
      </c>
      <c r="D14" s="115">
        <v>890</v>
      </c>
      <c r="E14" s="114">
        <v>711</v>
      </c>
      <c r="F14" s="114">
        <v>1127</v>
      </c>
      <c r="G14" s="114">
        <v>824</v>
      </c>
      <c r="H14" s="140">
        <v>1019</v>
      </c>
      <c r="I14" s="115">
        <v>-129</v>
      </c>
      <c r="J14" s="116">
        <v>-12.659470068694798</v>
      </c>
      <c r="K14" s="110"/>
      <c r="L14" s="110"/>
      <c r="M14" s="110"/>
      <c r="N14" s="110"/>
      <c r="O14" s="110"/>
    </row>
    <row r="15" spans="1:15" s="110" customFormat="1" ht="24.95" customHeight="1" x14ac:dyDescent="0.2">
      <c r="A15" s="193" t="s">
        <v>216</v>
      </c>
      <c r="B15" s="199" t="s">
        <v>217</v>
      </c>
      <c r="C15" s="113">
        <v>3.7833827893175074</v>
      </c>
      <c r="D15" s="115">
        <v>204</v>
      </c>
      <c r="E15" s="114">
        <v>155</v>
      </c>
      <c r="F15" s="114">
        <v>284</v>
      </c>
      <c r="G15" s="114">
        <v>215</v>
      </c>
      <c r="H15" s="140">
        <v>225</v>
      </c>
      <c r="I15" s="115">
        <v>-21</v>
      </c>
      <c r="J15" s="116">
        <v>-9.3333333333333339</v>
      </c>
    </row>
    <row r="16" spans="1:15" s="287" customFormat="1" ht="24.95" customHeight="1" x14ac:dyDescent="0.2">
      <c r="A16" s="193" t="s">
        <v>218</v>
      </c>
      <c r="B16" s="199" t="s">
        <v>141</v>
      </c>
      <c r="C16" s="113">
        <v>7.3998516320474774</v>
      </c>
      <c r="D16" s="115">
        <v>399</v>
      </c>
      <c r="E16" s="114">
        <v>404</v>
      </c>
      <c r="F16" s="114">
        <v>513</v>
      </c>
      <c r="G16" s="114">
        <v>348</v>
      </c>
      <c r="H16" s="140">
        <v>540</v>
      </c>
      <c r="I16" s="115">
        <v>-141</v>
      </c>
      <c r="J16" s="116">
        <v>-26.111111111111111</v>
      </c>
      <c r="K16" s="110"/>
      <c r="L16" s="110"/>
      <c r="M16" s="110"/>
      <c r="N16" s="110"/>
      <c r="O16" s="110"/>
    </row>
    <row r="17" spans="1:15" s="110" customFormat="1" ht="24.95" customHeight="1" x14ac:dyDescent="0.2">
      <c r="A17" s="193" t="s">
        <v>142</v>
      </c>
      <c r="B17" s="199" t="s">
        <v>220</v>
      </c>
      <c r="C17" s="113">
        <v>5.3227002967359054</v>
      </c>
      <c r="D17" s="115">
        <v>287</v>
      </c>
      <c r="E17" s="114">
        <v>152</v>
      </c>
      <c r="F17" s="114">
        <v>330</v>
      </c>
      <c r="G17" s="114">
        <v>261</v>
      </c>
      <c r="H17" s="140">
        <v>254</v>
      </c>
      <c r="I17" s="115">
        <v>33</v>
      </c>
      <c r="J17" s="116">
        <v>12.992125984251969</v>
      </c>
    </row>
    <row r="18" spans="1:15" s="287" customFormat="1" ht="24.95" customHeight="1" x14ac:dyDescent="0.2">
      <c r="A18" s="201" t="s">
        <v>144</v>
      </c>
      <c r="B18" s="202" t="s">
        <v>145</v>
      </c>
      <c r="C18" s="113">
        <v>9.1431750741839757</v>
      </c>
      <c r="D18" s="115">
        <v>493</v>
      </c>
      <c r="E18" s="114">
        <v>294</v>
      </c>
      <c r="F18" s="114">
        <v>719</v>
      </c>
      <c r="G18" s="114">
        <v>496</v>
      </c>
      <c r="H18" s="140">
        <v>511</v>
      </c>
      <c r="I18" s="115">
        <v>-18</v>
      </c>
      <c r="J18" s="116">
        <v>-3.5225048923679059</v>
      </c>
      <c r="K18" s="110"/>
      <c r="L18" s="110"/>
      <c r="M18" s="110"/>
      <c r="N18" s="110"/>
      <c r="O18" s="110"/>
    </row>
    <row r="19" spans="1:15" s="110" customFormat="1" ht="24.95" customHeight="1" x14ac:dyDescent="0.2">
      <c r="A19" s="193" t="s">
        <v>146</v>
      </c>
      <c r="B19" s="199" t="s">
        <v>147</v>
      </c>
      <c r="C19" s="113">
        <v>10.218842729970326</v>
      </c>
      <c r="D19" s="115">
        <v>551</v>
      </c>
      <c r="E19" s="114">
        <v>488</v>
      </c>
      <c r="F19" s="114">
        <v>863</v>
      </c>
      <c r="G19" s="114">
        <v>597</v>
      </c>
      <c r="H19" s="140">
        <v>667</v>
      </c>
      <c r="I19" s="115">
        <v>-116</v>
      </c>
      <c r="J19" s="116">
        <v>-17.391304347826086</v>
      </c>
    </row>
    <row r="20" spans="1:15" s="287" customFormat="1" ht="24.95" customHeight="1" x14ac:dyDescent="0.2">
      <c r="A20" s="193" t="s">
        <v>148</v>
      </c>
      <c r="B20" s="199" t="s">
        <v>149</v>
      </c>
      <c r="C20" s="113">
        <v>9.4213649851632049</v>
      </c>
      <c r="D20" s="115">
        <v>508</v>
      </c>
      <c r="E20" s="114">
        <v>501</v>
      </c>
      <c r="F20" s="114">
        <v>582</v>
      </c>
      <c r="G20" s="114">
        <v>366</v>
      </c>
      <c r="H20" s="140">
        <v>447</v>
      </c>
      <c r="I20" s="115">
        <v>61</v>
      </c>
      <c r="J20" s="116">
        <v>13.646532438478747</v>
      </c>
      <c r="K20" s="110"/>
      <c r="L20" s="110"/>
      <c r="M20" s="110"/>
      <c r="N20" s="110"/>
      <c r="O20" s="110"/>
    </row>
    <row r="21" spans="1:15" s="110" customFormat="1" ht="24.95" customHeight="1" x14ac:dyDescent="0.2">
      <c r="A21" s="201" t="s">
        <v>150</v>
      </c>
      <c r="B21" s="202" t="s">
        <v>151</v>
      </c>
      <c r="C21" s="113">
        <v>5.4339762611275964</v>
      </c>
      <c r="D21" s="115">
        <v>293</v>
      </c>
      <c r="E21" s="114">
        <v>235</v>
      </c>
      <c r="F21" s="114">
        <v>360</v>
      </c>
      <c r="G21" s="114">
        <v>389</v>
      </c>
      <c r="H21" s="140">
        <v>358</v>
      </c>
      <c r="I21" s="115">
        <v>-65</v>
      </c>
      <c r="J21" s="116">
        <v>-18.156424581005588</v>
      </c>
    </row>
    <row r="22" spans="1:15" s="110" customFormat="1" ht="24.95" customHeight="1" x14ac:dyDescent="0.2">
      <c r="A22" s="201" t="s">
        <v>152</v>
      </c>
      <c r="B22" s="199" t="s">
        <v>153</v>
      </c>
      <c r="C22" s="113">
        <v>0.50074183976261133</v>
      </c>
      <c r="D22" s="115">
        <v>27</v>
      </c>
      <c r="E22" s="114">
        <v>25</v>
      </c>
      <c r="F22" s="114">
        <v>31</v>
      </c>
      <c r="G22" s="114">
        <v>16</v>
      </c>
      <c r="H22" s="140">
        <v>25</v>
      </c>
      <c r="I22" s="115">
        <v>2</v>
      </c>
      <c r="J22" s="116">
        <v>8</v>
      </c>
    </row>
    <row r="23" spans="1:15" s="110" customFormat="1" ht="24.95" customHeight="1" x14ac:dyDescent="0.2">
      <c r="A23" s="193" t="s">
        <v>154</v>
      </c>
      <c r="B23" s="199" t="s">
        <v>155</v>
      </c>
      <c r="C23" s="113">
        <v>0.50074183976261133</v>
      </c>
      <c r="D23" s="115">
        <v>27</v>
      </c>
      <c r="E23" s="114">
        <v>28</v>
      </c>
      <c r="F23" s="114">
        <v>39</v>
      </c>
      <c r="G23" s="114">
        <v>23</v>
      </c>
      <c r="H23" s="140">
        <v>26</v>
      </c>
      <c r="I23" s="115">
        <v>1</v>
      </c>
      <c r="J23" s="116">
        <v>3.8461538461538463</v>
      </c>
    </row>
    <row r="24" spans="1:15" s="110" customFormat="1" ht="24.95" customHeight="1" x14ac:dyDescent="0.2">
      <c r="A24" s="193" t="s">
        <v>156</v>
      </c>
      <c r="B24" s="199" t="s">
        <v>221</v>
      </c>
      <c r="C24" s="113">
        <v>4.4510385756676554</v>
      </c>
      <c r="D24" s="115">
        <v>240</v>
      </c>
      <c r="E24" s="114">
        <v>158</v>
      </c>
      <c r="F24" s="114">
        <v>202</v>
      </c>
      <c r="G24" s="114">
        <v>200</v>
      </c>
      <c r="H24" s="140">
        <v>259</v>
      </c>
      <c r="I24" s="115">
        <v>-19</v>
      </c>
      <c r="J24" s="116">
        <v>-7.3359073359073363</v>
      </c>
    </row>
    <row r="25" spans="1:15" s="110" customFormat="1" ht="24.95" customHeight="1" x14ac:dyDescent="0.2">
      <c r="A25" s="193" t="s">
        <v>222</v>
      </c>
      <c r="B25" s="204" t="s">
        <v>159</v>
      </c>
      <c r="C25" s="113">
        <v>6.5652818991097925</v>
      </c>
      <c r="D25" s="115">
        <v>354</v>
      </c>
      <c r="E25" s="114">
        <v>383</v>
      </c>
      <c r="F25" s="114">
        <v>412</v>
      </c>
      <c r="G25" s="114">
        <v>350</v>
      </c>
      <c r="H25" s="140">
        <v>388</v>
      </c>
      <c r="I25" s="115">
        <v>-34</v>
      </c>
      <c r="J25" s="116">
        <v>-8.7628865979381452</v>
      </c>
    </row>
    <row r="26" spans="1:15" s="110" customFormat="1" ht="24.95" customHeight="1" x14ac:dyDescent="0.2">
      <c r="A26" s="201">
        <v>782.78300000000002</v>
      </c>
      <c r="B26" s="203" t="s">
        <v>160</v>
      </c>
      <c r="C26" s="113">
        <v>6.4169139465875373</v>
      </c>
      <c r="D26" s="115">
        <v>346</v>
      </c>
      <c r="E26" s="114">
        <v>180</v>
      </c>
      <c r="F26" s="114">
        <v>354</v>
      </c>
      <c r="G26" s="114">
        <v>445</v>
      </c>
      <c r="H26" s="140">
        <v>354</v>
      </c>
      <c r="I26" s="115">
        <v>-8</v>
      </c>
      <c r="J26" s="116">
        <v>-2.2598870056497176</v>
      </c>
    </row>
    <row r="27" spans="1:15" s="110" customFormat="1" ht="24.95" customHeight="1" x14ac:dyDescent="0.2">
      <c r="A27" s="193" t="s">
        <v>161</v>
      </c>
      <c r="B27" s="199" t="s">
        <v>162</v>
      </c>
      <c r="C27" s="113">
        <v>3.0044510385756675</v>
      </c>
      <c r="D27" s="115">
        <v>162</v>
      </c>
      <c r="E27" s="114">
        <v>114</v>
      </c>
      <c r="F27" s="114">
        <v>213</v>
      </c>
      <c r="G27" s="114">
        <v>132</v>
      </c>
      <c r="H27" s="140">
        <v>170</v>
      </c>
      <c r="I27" s="115">
        <v>-8</v>
      </c>
      <c r="J27" s="116">
        <v>-4.7058823529411766</v>
      </c>
    </row>
    <row r="28" spans="1:15" s="110" customFormat="1" ht="24.95" customHeight="1" x14ac:dyDescent="0.2">
      <c r="A28" s="193" t="s">
        <v>163</v>
      </c>
      <c r="B28" s="199" t="s">
        <v>164</v>
      </c>
      <c r="C28" s="113">
        <v>3.3568249258160239</v>
      </c>
      <c r="D28" s="115">
        <v>181</v>
      </c>
      <c r="E28" s="114">
        <v>97</v>
      </c>
      <c r="F28" s="114">
        <v>231</v>
      </c>
      <c r="G28" s="114">
        <v>97</v>
      </c>
      <c r="H28" s="140">
        <v>161</v>
      </c>
      <c r="I28" s="115">
        <v>20</v>
      </c>
      <c r="J28" s="116">
        <v>12.422360248447205</v>
      </c>
    </row>
    <row r="29" spans="1:15" s="110" customFormat="1" ht="24.95" customHeight="1" x14ac:dyDescent="0.2">
      <c r="A29" s="193">
        <v>86</v>
      </c>
      <c r="B29" s="199" t="s">
        <v>165</v>
      </c>
      <c r="C29" s="113">
        <v>4.9888724035608307</v>
      </c>
      <c r="D29" s="115">
        <v>269</v>
      </c>
      <c r="E29" s="114">
        <v>205</v>
      </c>
      <c r="F29" s="114">
        <v>371</v>
      </c>
      <c r="G29" s="114">
        <v>243</v>
      </c>
      <c r="H29" s="140">
        <v>384</v>
      </c>
      <c r="I29" s="115">
        <v>-115</v>
      </c>
      <c r="J29" s="116">
        <v>-29.947916666666668</v>
      </c>
    </row>
    <row r="30" spans="1:15" s="110" customFormat="1" ht="24.95" customHeight="1" x14ac:dyDescent="0.2">
      <c r="A30" s="193">
        <v>87.88</v>
      </c>
      <c r="B30" s="204" t="s">
        <v>166</v>
      </c>
      <c r="C30" s="113">
        <v>9.068991097922849</v>
      </c>
      <c r="D30" s="115">
        <v>489</v>
      </c>
      <c r="E30" s="114">
        <v>371</v>
      </c>
      <c r="F30" s="114">
        <v>777</v>
      </c>
      <c r="G30" s="114">
        <v>432</v>
      </c>
      <c r="H30" s="140">
        <v>449</v>
      </c>
      <c r="I30" s="115">
        <v>40</v>
      </c>
      <c r="J30" s="116">
        <v>8.908685968819599</v>
      </c>
    </row>
    <row r="31" spans="1:15" s="110" customFormat="1" ht="24.95" customHeight="1" x14ac:dyDescent="0.2">
      <c r="A31" s="193" t="s">
        <v>167</v>
      </c>
      <c r="B31" s="199" t="s">
        <v>168</v>
      </c>
      <c r="C31" s="113">
        <v>5.025964391691395</v>
      </c>
      <c r="D31" s="115">
        <v>271</v>
      </c>
      <c r="E31" s="114">
        <v>218</v>
      </c>
      <c r="F31" s="114">
        <v>347</v>
      </c>
      <c r="G31" s="114">
        <v>474</v>
      </c>
      <c r="H31" s="140">
        <v>267</v>
      </c>
      <c r="I31" s="115">
        <v>4</v>
      </c>
      <c r="J31" s="116">
        <v>1.4981273408239701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3.9317507418397626</v>
      </c>
      <c r="D34" s="115">
        <v>212</v>
      </c>
      <c r="E34" s="114">
        <v>65</v>
      </c>
      <c r="F34" s="114">
        <v>252</v>
      </c>
      <c r="G34" s="114">
        <v>245</v>
      </c>
      <c r="H34" s="140">
        <v>269</v>
      </c>
      <c r="I34" s="115">
        <v>-57</v>
      </c>
      <c r="J34" s="116">
        <v>-21.189591078066915</v>
      </c>
    </row>
    <row r="35" spans="1:10" s="110" customFormat="1" ht="24.95" customHeight="1" x14ac:dyDescent="0.2">
      <c r="A35" s="292" t="s">
        <v>171</v>
      </c>
      <c r="B35" s="293" t="s">
        <v>172</v>
      </c>
      <c r="C35" s="113">
        <v>27.114243323442135</v>
      </c>
      <c r="D35" s="115">
        <v>1462</v>
      </c>
      <c r="E35" s="114">
        <v>1061</v>
      </c>
      <c r="F35" s="114">
        <v>1924</v>
      </c>
      <c r="G35" s="114">
        <v>1387</v>
      </c>
      <c r="H35" s="140">
        <v>1611</v>
      </c>
      <c r="I35" s="115">
        <v>-149</v>
      </c>
      <c r="J35" s="116">
        <v>-9.2489137181874614</v>
      </c>
    </row>
    <row r="36" spans="1:10" s="110" customFormat="1" ht="24.95" customHeight="1" x14ac:dyDescent="0.2">
      <c r="A36" s="294" t="s">
        <v>173</v>
      </c>
      <c r="B36" s="295" t="s">
        <v>174</v>
      </c>
      <c r="C36" s="125">
        <v>68.954005934718097</v>
      </c>
      <c r="D36" s="143">
        <v>3718</v>
      </c>
      <c r="E36" s="144">
        <v>3003</v>
      </c>
      <c r="F36" s="144">
        <v>4782</v>
      </c>
      <c r="G36" s="144">
        <v>3764</v>
      </c>
      <c r="H36" s="145">
        <v>3955</v>
      </c>
      <c r="I36" s="143">
        <v>-237</v>
      </c>
      <c r="J36" s="146">
        <v>-5.9924146649810366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5392</v>
      </c>
      <c r="F11" s="264">
        <v>4129</v>
      </c>
      <c r="G11" s="264">
        <v>6958</v>
      </c>
      <c r="H11" s="264">
        <v>5396</v>
      </c>
      <c r="I11" s="265">
        <v>5835</v>
      </c>
      <c r="J11" s="263">
        <v>-443</v>
      </c>
      <c r="K11" s="266">
        <v>-7.592116538131962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24.239614243323441</v>
      </c>
      <c r="E13" s="115">
        <v>1307</v>
      </c>
      <c r="F13" s="114">
        <v>969</v>
      </c>
      <c r="G13" s="114">
        <v>1538</v>
      </c>
      <c r="H13" s="114">
        <v>1624</v>
      </c>
      <c r="I13" s="140">
        <v>1478</v>
      </c>
      <c r="J13" s="115">
        <v>-171</v>
      </c>
      <c r="K13" s="116">
        <v>-11.569688768606225</v>
      </c>
    </row>
    <row r="14" spans="1:15" ht="15.95" customHeight="1" x14ac:dyDescent="0.2">
      <c r="A14" s="306" t="s">
        <v>230</v>
      </c>
      <c r="B14" s="307"/>
      <c r="C14" s="308"/>
      <c r="D14" s="113">
        <v>60.385756676557861</v>
      </c>
      <c r="E14" s="115">
        <v>3256</v>
      </c>
      <c r="F14" s="114">
        <v>2425</v>
      </c>
      <c r="G14" s="114">
        <v>4470</v>
      </c>
      <c r="H14" s="114">
        <v>3049</v>
      </c>
      <c r="I14" s="140">
        <v>3482</v>
      </c>
      <c r="J14" s="115">
        <v>-226</v>
      </c>
      <c r="K14" s="116">
        <v>-6.4905226881102811</v>
      </c>
    </row>
    <row r="15" spans="1:15" ht="15.95" customHeight="1" x14ac:dyDescent="0.2">
      <c r="A15" s="306" t="s">
        <v>231</v>
      </c>
      <c r="B15" s="307"/>
      <c r="C15" s="308"/>
      <c r="D15" s="113">
        <v>7.7522255192878342</v>
      </c>
      <c r="E15" s="115">
        <v>418</v>
      </c>
      <c r="F15" s="114">
        <v>428</v>
      </c>
      <c r="G15" s="114">
        <v>560</v>
      </c>
      <c r="H15" s="114">
        <v>396</v>
      </c>
      <c r="I15" s="140">
        <v>488</v>
      </c>
      <c r="J15" s="115">
        <v>-70</v>
      </c>
      <c r="K15" s="116">
        <v>-14.344262295081966</v>
      </c>
    </row>
    <row r="16" spans="1:15" ht="15.95" customHeight="1" x14ac:dyDescent="0.2">
      <c r="A16" s="306" t="s">
        <v>232</v>
      </c>
      <c r="B16" s="307"/>
      <c r="C16" s="308"/>
      <c r="D16" s="113">
        <v>7.5111275964391693</v>
      </c>
      <c r="E16" s="115">
        <v>405</v>
      </c>
      <c r="F16" s="114">
        <v>301</v>
      </c>
      <c r="G16" s="114">
        <v>363</v>
      </c>
      <c r="H16" s="114">
        <v>322</v>
      </c>
      <c r="I16" s="140">
        <v>381</v>
      </c>
      <c r="J16" s="115">
        <v>24</v>
      </c>
      <c r="K16" s="116">
        <v>6.2992125984251972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3.1528189910979227</v>
      </c>
      <c r="E18" s="115">
        <v>170</v>
      </c>
      <c r="F18" s="114">
        <v>50</v>
      </c>
      <c r="G18" s="114">
        <v>212</v>
      </c>
      <c r="H18" s="114">
        <v>171</v>
      </c>
      <c r="I18" s="140">
        <v>191</v>
      </c>
      <c r="J18" s="115">
        <v>-21</v>
      </c>
      <c r="K18" s="116">
        <v>-10.99476439790576</v>
      </c>
    </row>
    <row r="19" spans="1:11" ht="14.1" customHeight="1" x14ac:dyDescent="0.2">
      <c r="A19" s="306" t="s">
        <v>235</v>
      </c>
      <c r="B19" s="307" t="s">
        <v>236</v>
      </c>
      <c r="C19" s="308"/>
      <c r="D19" s="113">
        <v>2.5222551928783381</v>
      </c>
      <c r="E19" s="115">
        <v>136</v>
      </c>
      <c r="F19" s="114">
        <v>30</v>
      </c>
      <c r="G19" s="114">
        <v>129</v>
      </c>
      <c r="H19" s="114">
        <v>127</v>
      </c>
      <c r="I19" s="140">
        <v>145</v>
      </c>
      <c r="J19" s="115">
        <v>-9</v>
      </c>
      <c r="K19" s="116">
        <v>-6.2068965517241379</v>
      </c>
    </row>
    <row r="20" spans="1:11" ht="14.1" customHeight="1" x14ac:dyDescent="0.2">
      <c r="A20" s="306">
        <v>12</v>
      </c>
      <c r="B20" s="307" t="s">
        <v>237</v>
      </c>
      <c r="C20" s="308"/>
      <c r="D20" s="113">
        <v>2.4851632047477743</v>
      </c>
      <c r="E20" s="115">
        <v>134</v>
      </c>
      <c r="F20" s="114">
        <v>47</v>
      </c>
      <c r="G20" s="114">
        <v>103</v>
      </c>
      <c r="H20" s="114">
        <v>165</v>
      </c>
      <c r="I20" s="140">
        <v>226</v>
      </c>
      <c r="J20" s="115">
        <v>-92</v>
      </c>
      <c r="K20" s="116">
        <v>-40.707964601769909</v>
      </c>
    </row>
    <row r="21" spans="1:11" ht="14.1" customHeight="1" x14ac:dyDescent="0.2">
      <c r="A21" s="306">
        <v>21</v>
      </c>
      <c r="B21" s="307" t="s">
        <v>238</v>
      </c>
      <c r="C21" s="308"/>
      <c r="D21" s="113">
        <v>0.96439169139465875</v>
      </c>
      <c r="E21" s="115">
        <v>52</v>
      </c>
      <c r="F21" s="114">
        <v>40</v>
      </c>
      <c r="G21" s="114">
        <v>71</v>
      </c>
      <c r="H21" s="114">
        <v>76</v>
      </c>
      <c r="I21" s="140">
        <v>67</v>
      </c>
      <c r="J21" s="115">
        <v>-15</v>
      </c>
      <c r="K21" s="116">
        <v>-22.388059701492537</v>
      </c>
    </row>
    <row r="22" spans="1:11" ht="14.1" customHeight="1" x14ac:dyDescent="0.2">
      <c r="A22" s="306">
        <v>22</v>
      </c>
      <c r="B22" s="307" t="s">
        <v>239</v>
      </c>
      <c r="C22" s="308"/>
      <c r="D22" s="113">
        <v>1.7433234421364985</v>
      </c>
      <c r="E22" s="115">
        <v>94</v>
      </c>
      <c r="F22" s="114">
        <v>51</v>
      </c>
      <c r="G22" s="114">
        <v>114</v>
      </c>
      <c r="H22" s="114">
        <v>106</v>
      </c>
      <c r="I22" s="140">
        <v>72</v>
      </c>
      <c r="J22" s="115">
        <v>22</v>
      </c>
      <c r="K22" s="116">
        <v>30.555555555555557</v>
      </c>
    </row>
    <row r="23" spans="1:11" ht="14.1" customHeight="1" x14ac:dyDescent="0.2">
      <c r="A23" s="306">
        <v>23</v>
      </c>
      <c r="B23" s="307" t="s">
        <v>240</v>
      </c>
      <c r="C23" s="308"/>
      <c r="D23" s="113">
        <v>1.279673590504451</v>
      </c>
      <c r="E23" s="115">
        <v>69</v>
      </c>
      <c r="F23" s="114">
        <v>49</v>
      </c>
      <c r="G23" s="114">
        <v>80</v>
      </c>
      <c r="H23" s="114">
        <v>38</v>
      </c>
      <c r="I23" s="140">
        <v>39</v>
      </c>
      <c r="J23" s="115">
        <v>30</v>
      </c>
      <c r="K23" s="116">
        <v>76.92307692307692</v>
      </c>
    </row>
    <row r="24" spans="1:11" ht="14.1" customHeight="1" x14ac:dyDescent="0.2">
      <c r="A24" s="306">
        <v>24</v>
      </c>
      <c r="B24" s="307" t="s">
        <v>241</v>
      </c>
      <c r="C24" s="308"/>
      <c r="D24" s="113">
        <v>3.9688427299703264</v>
      </c>
      <c r="E24" s="115">
        <v>214</v>
      </c>
      <c r="F24" s="114">
        <v>169</v>
      </c>
      <c r="G24" s="114">
        <v>272</v>
      </c>
      <c r="H24" s="114">
        <v>227</v>
      </c>
      <c r="I24" s="140">
        <v>283</v>
      </c>
      <c r="J24" s="115">
        <v>-69</v>
      </c>
      <c r="K24" s="116">
        <v>-24.381625441696112</v>
      </c>
    </row>
    <row r="25" spans="1:11" ht="14.1" customHeight="1" x14ac:dyDescent="0.2">
      <c r="A25" s="306">
        <v>25</v>
      </c>
      <c r="B25" s="307" t="s">
        <v>242</v>
      </c>
      <c r="C25" s="308"/>
      <c r="D25" s="113">
        <v>5.6565281899109792</v>
      </c>
      <c r="E25" s="115">
        <v>305</v>
      </c>
      <c r="F25" s="114">
        <v>209</v>
      </c>
      <c r="G25" s="114">
        <v>349</v>
      </c>
      <c r="H25" s="114">
        <v>275</v>
      </c>
      <c r="I25" s="140">
        <v>325</v>
      </c>
      <c r="J25" s="115">
        <v>-20</v>
      </c>
      <c r="K25" s="116">
        <v>-6.1538461538461542</v>
      </c>
    </row>
    <row r="26" spans="1:11" ht="14.1" customHeight="1" x14ac:dyDescent="0.2">
      <c r="A26" s="306">
        <v>26</v>
      </c>
      <c r="B26" s="307" t="s">
        <v>243</v>
      </c>
      <c r="C26" s="308"/>
      <c r="D26" s="113">
        <v>2.4666172106824926</v>
      </c>
      <c r="E26" s="115">
        <v>133</v>
      </c>
      <c r="F26" s="114">
        <v>81</v>
      </c>
      <c r="G26" s="114">
        <v>192</v>
      </c>
      <c r="H26" s="114">
        <v>110</v>
      </c>
      <c r="I26" s="140">
        <v>177</v>
      </c>
      <c r="J26" s="115">
        <v>-44</v>
      </c>
      <c r="K26" s="116">
        <v>-24.858757062146893</v>
      </c>
    </row>
    <row r="27" spans="1:11" ht="14.1" customHeight="1" x14ac:dyDescent="0.2">
      <c r="A27" s="306">
        <v>27</v>
      </c>
      <c r="B27" s="307" t="s">
        <v>244</v>
      </c>
      <c r="C27" s="308"/>
      <c r="D27" s="113">
        <v>1.3724035608308605</v>
      </c>
      <c r="E27" s="115">
        <v>74</v>
      </c>
      <c r="F27" s="114">
        <v>86</v>
      </c>
      <c r="G27" s="114">
        <v>75</v>
      </c>
      <c r="H27" s="114">
        <v>75</v>
      </c>
      <c r="I27" s="140">
        <v>89</v>
      </c>
      <c r="J27" s="115">
        <v>-15</v>
      </c>
      <c r="K27" s="116">
        <v>-16.853932584269664</v>
      </c>
    </row>
    <row r="28" spans="1:11" ht="14.1" customHeight="1" x14ac:dyDescent="0.2">
      <c r="A28" s="306">
        <v>28</v>
      </c>
      <c r="B28" s="307" t="s">
        <v>245</v>
      </c>
      <c r="C28" s="308"/>
      <c r="D28" s="113">
        <v>0.25964391691394662</v>
      </c>
      <c r="E28" s="115">
        <v>14</v>
      </c>
      <c r="F28" s="114">
        <v>8</v>
      </c>
      <c r="G28" s="114">
        <v>11</v>
      </c>
      <c r="H28" s="114">
        <v>12</v>
      </c>
      <c r="I28" s="140">
        <v>19</v>
      </c>
      <c r="J28" s="115">
        <v>-5</v>
      </c>
      <c r="K28" s="116">
        <v>-26.315789473684209</v>
      </c>
    </row>
    <row r="29" spans="1:11" ht="14.1" customHeight="1" x14ac:dyDescent="0.2">
      <c r="A29" s="306">
        <v>29</v>
      </c>
      <c r="B29" s="307" t="s">
        <v>246</v>
      </c>
      <c r="C29" s="308"/>
      <c r="D29" s="113">
        <v>2.9302670623145399</v>
      </c>
      <c r="E29" s="115">
        <v>158</v>
      </c>
      <c r="F29" s="114">
        <v>131</v>
      </c>
      <c r="G29" s="114">
        <v>260</v>
      </c>
      <c r="H29" s="114">
        <v>209</v>
      </c>
      <c r="I29" s="140">
        <v>201</v>
      </c>
      <c r="J29" s="115">
        <v>-43</v>
      </c>
      <c r="K29" s="116">
        <v>-21.393034825870647</v>
      </c>
    </row>
    <row r="30" spans="1:11" ht="14.1" customHeight="1" x14ac:dyDescent="0.2">
      <c r="A30" s="306" t="s">
        <v>247</v>
      </c>
      <c r="B30" s="307" t="s">
        <v>248</v>
      </c>
      <c r="C30" s="308"/>
      <c r="D30" s="113" t="s">
        <v>513</v>
      </c>
      <c r="E30" s="115" t="s">
        <v>513</v>
      </c>
      <c r="F30" s="114">
        <v>32</v>
      </c>
      <c r="G30" s="114">
        <v>113</v>
      </c>
      <c r="H30" s="114" t="s">
        <v>513</v>
      </c>
      <c r="I30" s="140">
        <v>59</v>
      </c>
      <c r="J30" s="115" t="s">
        <v>513</v>
      </c>
      <c r="K30" s="116" t="s">
        <v>513</v>
      </c>
    </row>
    <row r="31" spans="1:11" ht="14.1" customHeight="1" x14ac:dyDescent="0.2">
      <c r="A31" s="306" t="s">
        <v>249</v>
      </c>
      <c r="B31" s="307" t="s">
        <v>250</v>
      </c>
      <c r="C31" s="308"/>
      <c r="D31" s="113">
        <v>2.0400593471810091</v>
      </c>
      <c r="E31" s="115">
        <v>110</v>
      </c>
      <c r="F31" s="114">
        <v>99</v>
      </c>
      <c r="G31" s="114">
        <v>141</v>
      </c>
      <c r="H31" s="114">
        <v>139</v>
      </c>
      <c r="I31" s="140">
        <v>142</v>
      </c>
      <c r="J31" s="115">
        <v>-32</v>
      </c>
      <c r="K31" s="116">
        <v>-22.535211267605632</v>
      </c>
    </row>
    <row r="32" spans="1:11" ht="14.1" customHeight="1" x14ac:dyDescent="0.2">
      <c r="A32" s="306">
        <v>31</v>
      </c>
      <c r="B32" s="307" t="s">
        <v>251</v>
      </c>
      <c r="C32" s="308"/>
      <c r="D32" s="113">
        <v>0.50074183976261133</v>
      </c>
      <c r="E32" s="115">
        <v>27</v>
      </c>
      <c r="F32" s="114">
        <v>25</v>
      </c>
      <c r="G32" s="114">
        <v>45</v>
      </c>
      <c r="H32" s="114">
        <v>29</v>
      </c>
      <c r="I32" s="140">
        <v>41</v>
      </c>
      <c r="J32" s="115">
        <v>-14</v>
      </c>
      <c r="K32" s="116">
        <v>-34.146341463414636</v>
      </c>
    </row>
    <row r="33" spans="1:11" ht="14.1" customHeight="1" x14ac:dyDescent="0.2">
      <c r="A33" s="306">
        <v>32</v>
      </c>
      <c r="B33" s="307" t="s">
        <v>252</v>
      </c>
      <c r="C33" s="308"/>
      <c r="D33" s="113">
        <v>3.3011869436201779</v>
      </c>
      <c r="E33" s="115">
        <v>178</v>
      </c>
      <c r="F33" s="114">
        <v>112</v>
      </c>
      <c r="G33" s="114">
        <v>292</v>
      </c>
      <c r="H33" s="114">
        <v>239</v>
      </c>
      <c r="I33" s="140">
        <v>211</v>
      </c>
      <c r="J33" s="115">
        <v>-33</v>
      </c>
      <c r="K33" s="116">
        <v>-15.639810426540285</v>
      </c>
    </row>
    <row r="34" spans="1:11" ht="14.1" customHeight="1" x14ac:dyDescent="0.2">
      <c r="A34" s="306">
        <v>33</v>
      </c>
      <c r="B34" s="307" t="s">
        <v>253</v>
      </c>
      <c r="C34" s="308"/>
      <c r="D34" s="113">
        <v>2.3738872403560829</v>
      </c>
      <c r="E34" s="115">
        <v>128</v>
      </c>
      <c r="F34" s="114">
        <v>36</v>
      </c>
      <c r="G34" s="114">
        <v>127</v>
      </c>
      <c r="H34" s="114">
        <v>90</v>
      </c>
      <c r="I34" s="140">
        <v>119</v>
      </c>
      <c r="J34" s="115">
        <v>9</v>
      </c>
      <c r="K34" s="116">
        <v>7.5630252100840334</v>
      </c>
    </row>
    <row r="35" spans="1:11" ht="14.1" customHeight="1" x14ac:dyDescent="0.2">
      <c r="A35" s="306">
        <v>34</v>
      </c>
      <c r="B35" s="307" t="s">
        <v>254</v>
      </c>
      <c r="C35" s="308"/>
      <c r="D35" s="113">
        <v>2.5408011869436202</v>
      </c>
      <c r="E35" s="115">
        <v>137</v>
      </c>
      <c r="F35" s="114">
        <v>85</v>
      </c>
      <c r="G35" s="114">
        <v>179</v>
      </c>
      <c r="H35" s="114">
        <v>133</v>
      </c>
      <c r="I35" s="140">
        <v>138</v>
      </c>
      <c r="J35" s="115">
        <v>-1</v>
      </c>
      <c r="K35" s="116">
        <v>-0.72463768115942029</v>
      </c>
    </row>
    <row r="36" spans="1:11" ht="14.1" customHeight="1" x14ac:dyDescent="0.2">
      <c r="A36" s="306">
        <v>41</v>
      </c>
      <c r="B36" s="307" t="s">
        <v>255</v>
      </c>
      <c r="C36" s="308"/>
      <c r="D36" s="113">
        <v>0.76038575667655783</v>
      </c>
      <c r="E36" s="115">
        <v>41</v>
      </c>
      <c r="F36" s="114">
        <v>21</v>
      </c>
      <c r="G36" s="114">
        <v>51</v>
      </c>
      <c r="H36" s="114">
        <v>25</v>
      </c>
      <c r="I36" s="140">
        <v>45</v>
      </c>
      <c r="J36" s="115">
        <v>-4</v>
      </c>
      <c r="K36" s="116">
        <v>-8.8888888888888893</v>
      </c>
    </row>
    <row r="37" spans="1:11" ht="14.1" customHeight="1" x14ac:dyDescent="0.2">
      <c r="A37" s="306">
        <v>42</v>
      </c>
      <c r="B37" s="307" t="s">
        <v>256</v>
      </c>
      <c r="C37" s="308"/>
      <c r="D37" s="113">
        <v>0.18545994065281898</v>
      </c>
      <c r="E37" s="115">
        <v>10</v>
      </c>
      <c r="F37" s="114">
        <v>5</v>
      </c>
      <c r="G37" s="114">
        <v>9</v>
      </c>
      <c r="H37" s="114">
        <v>4</v>
      </c>
      <c r="I37" s="140">
        <v>6</v>
      </c>
      <c r="J37" s="115">
        <v>4</v>
      </c>
      <c r="K37" s="116">
        <v>66.666666666666671</v>
      </c>
    </row>
    <row r="38" spans="1:11" ht="14.1" customHeight="1" x14ac:dyDescent="0.2">
      <c r="A38" s="306">
        <v>43</v>
      </c>
      <c r="B38" s="307" t="s">
        <v>257</v>
      </c>
      <c r="C38" s="308"/>
      <c r="D38" s="113">
        <v>0.48219584569732937</v>
      </c>
      <c r="E38" s="115">
        <v>26</v>
      </c>
      <c r="F38" s="114">
        <v>41</v>
      </c>
      <c r="G38" s="114">
        <v>37</v>
      </c>
      <c r="H38" s="114">
        <v>21</v>
      </c>
      <c r="I38" s="140">
        <v>26</v>
      </c>
      <c r="J38" s="115">
        <v>0</v>
      </c>
      <c r="K38" s="116">
        <v>0</v>
      </c>
    </row>
    <row r="39" spans="1:11" ht="14.1" customHeight="1" x14ac:dyDescent="0.2">
      <c r="A39" s="306">
        <v>51</v>
      </c>
      <c r="B39" s="307" t="s">
        <v>258</v>
      </c>
      <c r="C39" s="308"/>
      <c r="D39" s="113">
        <v>8.4569732937685451</v>
      </c>
      <c r="E39" s="115">
        <v>456</v>
      </c>
      <c r="F39" s="114">
        <v>326</v>
      </c>
      <c r="G39" s="114">
        <v>631</v>
      </c>
      <c r="H39" s="114">
        <v>485</v>
      </c>
      <c r="I39" s="140">
        <v>448</v>
      </c>
      <c r="J39" s="115">
        <v>8</v>
      </c>
      <c r="K39" s="116">
        <v>1.7857142857142858</v>
      </c>
    </row>
    <row r="40" spans="1:11" ht="14.1" customHeight="1" x14ac:dyDescent="0.2">
      <c r="A40" s="306" t="s">
        <v>259</v>
      </c>
      <c r="B40" s="307" t="s">
        <v>260</v>
      </c>
      <c r="C40" s="308"/>
      <c r="D40" s="113">
        <v>7.4369436201780417</v>
      </c>
      <c r="E40" s="115">
        <v>401</v>
      </c>
      <c r="F40" s="114">
        <v>295</v>
      </c>
      <c r="G40" s="114">
        <v>575</v>
      </c>
      <c r="H40" s="114">
        <v>429</v>
      </c>
      <c r="I40" s="140">
        <v>398</v>
      </c>
      <c r="J40" s="115">
        <v>3</v>
      </c>
      <c r="K40" s="116">
        <v>0.75376884422110557</v>
      </c>
    </row>
    <row r="41" spans="1:11" ht="14.1" customHeight="1" x14ac:dyDescent="0.2">
      <c r="A41" s="306"/>
      <c r="B41" s="307" t="s">
        <v>261</v>
      </c>
      <c r="C41" s="308"/>
      <c r="D41" s="113">
        <v>6.5838278931750738</v>
      </c>
      <c r="E41" s="115">
        <v>355</v>
      </c>
      <c r="F41" s="114">
        <v>241</v>
      </c>
      <c r="G41" s="114">
        <v>460</v>
      </c>
      <c r="H41" s="114">
        <v>380</v>
      </c>
      <c r="I41" s="140">
        <v>348</v>
      </c>
      <c r="J41" s="115">
        <v>7</v>
      </c>
      <c r="K41" s="116">
        <v>2.0114942528735633</v>
      </c>
    </row>
    <row r="42" spans="1:11" ht="14.1" customHeight="1" x14ac:dyDescent="0.2">
      <c r="A42" s="306">
        <v>52</v>
      </c>
      <c r="B42" s="307" t="s">
        <v>262</v>
      </c>
      <c r="C42" s="308"/>
      <c r="D42" s="113">
        <v>7.9005934718100894</v>
      </c>
      <c r="E42" s="115">
        <v>426</v>
      </c>
      <c r="F42" s="114">
        <v>361</v>
      </c>
      <c r="G42" s="114">
        <v>383</v>
      </c>
      <c r="H42" s="114">
        <v>352</v>
      </c>
      <c r="I42" s="140">
        <v>349</v>
      </c>
      <c r="J42" s="115">
        <v>77</v>
      </c>
      <c r="K42" s="116">
        <v>22.063037249283667</v>
      </c>
    </row>
    <row r="43" spans="1:11" ht="14.1" customHeight="1" x14ac:dyDescent="0.2">
      <c r="A43" s="306" t="s">
        <v>263</v>
      </c>
      <c r="B43" s="307" t="s">
        <v>264</v>
      </c>
      <c r="C43" s="308"/>
      <c r="D43" s="113">
        <v>7.1216617210682491</v>
      </c>
      <c r="E43" s="115">
        <v>384</v>
      </c>
      <c r="F43" s="114">
        <v>326</v>
      </c>
      <c r="G43" s="114">
        <v>339</v>
      </c>
      <c r="H43" s="114">
        <v>297</v>
      </c>
      <c r="I43" s="140">
        <v>314</v>
      </c>
      <c r="J43" s="115">
        <v>70</v>
      </c>
      <c r="K43" s="116">
        <v>22.29299363057325</v>
      </c>
    </row>
    <row r="44" spans="1:11" ht="14.1" customHeight="1" x14ac:dyDescent="0.2">
      <c r="A44" s="306">
        <v>53</v>
      </c>
      <c r="B44" s="307" t="s">
        <v>265</v>
      </c>
      <c r="C44" s="308"/>
      <c r="D44" s="113">
        <v>0.79747774480712164</v>
      </c>
      <c r="E44" s="115">
        <v>43</v>
      </c>
      <c r="F44" s="114">
        <v>34</v>
      </c>
      <c r="G44" s="114">
        <v>60</v>
      </c>
      <c r="H44" s="114">
        <v>39</v>
      </c>
      <c r="I44" s="140">
        <v>49</v>
      </c>
      <c r="J44" s="115">
        <v>-6</v>
      </c>
      <c r="K44" s="116">
        <v>-12.244897959183673</v>
      </c>
    </row>
    <row r="45" spans="1:11" ht="14.1" customHeight="1" x14ac:dyDescent="0.2">
      <c r="A45" s="306" t="s">
        <v>266</v>
      </c>
      <c r="B45" s="307" t="s">
        <v>267</v>
      </c>
      <c r="C45" s="308"/>
      <c r="D45" s="113">
        <v>0.77893175074183973</v>
      </c>
      <c r="E45" s="115">
        <v>42</v>
      </c>
      <c r="F45" s="114">
        <v>34</v>
      </c>
      <c r="G45" s="114">
        <v>60</v>
      </c>
      <c r="H45" s="114">
        <v>39</v>
      </c>
      <c r="I45" s="140">
        <v>47</v>
      </c>
      <c r="J45" s="115">
        <v>-5</v>
      </c>
      <c r="K45" s="116">
        <v>-10.638297872340425</v>
      </c>
    </row>
    <row r="46" spans="1:11" ht="14.1" customHeight="1" x14ac:dyDescent="0.2">
      <c r="A46" s="306">
        <v>54</v>
      </c>
      <c r="B46" s="307" t="s">
        <v>268</v>
      </c>
      <c r="C46" s="308"/>
      <c r="D46" s="113">
        <v>4.8034124629080122</v>
      </c>
      <c r="E46" s="115">
        <v>259</v>
      </c>
      <c r="F46" s="114">
        <v>283</v>
      </c>
      <c r="G46" s="114">
        <v>272</v>
      </c>
      <c r="H46" s="114">
        <v>345</v>
      </c>
      <c r="I46" s="140">
        <v>279</v>
      </c>
      <c r="J46" s="115">
        <v>-20</v>
      </c>
      <c r="K46" s="116">
        <v>-7.1684587813620073</v>
      </c>
    </row>
    <row r="47" spans="1:11" ht="14.1" customHeight="1" x14ac:dyDescent="0.2">
      <c r="A47" s="306">
        <v>61</v>
      </c>
      <c r="B47" s="307" t="s">
        <v>269</v>
      </c>
      <c r="C47" s="308"/>
      <c r="D47" s="113">
        <v>1.9658753709198813</v>
      </c>
      <c r="E47" s="115">
        <v>106</v>
      </c>
      <c r="F47" s="114">
        <v>77</v>
      </c>
      <c r="G47" s="114">
        <v>116</v>
      </c>
      <c r="H47" s="114">
        <v>92</v>
      </c>
      <c r="I47" s="140">
        <v>123</v>
      </c>
      <c r="J47" s="115">
        <v>-17</v>
      </c>
      <c r="K47" s="116">
        <v>-13.821138211382113</v>
      </c>
    </row>
    <row r="48" spans="1:11" ht="14.1" customHeight="1" x14ac:dyDescent="0.2">
      <c r="A48" s="306">
        <v>62</v>
      </c>
      <c r="B48" s="307" t="s">
        <v>270</v>
      </c>
      <c r="C48" s="308"/>
      <c r="D48" s="113">
        <v>5.5637982195845694</v>
      </c>
      <c r="E48" s="115">
        <v>300</v>
      </c>
      <c r="F48" s="114">
        <v>337</v>
      </c>
      <c r="G48" s="114">
        <v>494</v>
      </c>
      <c r="H48" s="114">
        <v>348</v>
      </c>
      <c r="I48" s="140">
        <v>363</v>
      </c>
      <c r="J48" s="115">
        <v>-63</v>
      </c>
      <c r="K48" s="116">
        <v>-17.355371900826448</v>
      </c>
    </row>
    <row r="49" spans="1:11" ht="14.1" customHeight="1" x14ac:dyDescent="0.2">
      <c r="A49" s="306">
        <v>63</v>
      </c>
      <c r="B49" s="307" t="s">
        <v>271</v>
      </c>
      <c r="C49" s="308"/>
      <c r="D49" s="113">
        <v>3.4124629080118694</v>
      </c>
      <c r="E49" s="115">
        <v>184</v>
      </c>
      <c r="F49" s="114">
        <v>165</v>
      </c>
      <c r="G49" s="114">
        <v>231</v>
      </c>
      <c r="H49" s="114">
        <v>241</v>
      </c>
      <c r="I49" s="140">
        <v>231</v>
      </c>
      <c r="J49" s="115">
        <v>-47</v>
      </c>
      <c r="K49" s="116">
        <v>-20.346320346320347</v>
      </c>
    </row>
    <row r="50" spans="1:11" ht="14.1" customHeight="1" x14ac:dyDescent="0.2">
      <c r="A50" s="306" t="s">
        <v>272</v>
      </c>
      <c r="B50" s="307" t="s">
        <v>273</v>
      </c>
      <c r="C50" s="308"/>
      <c r="D50" s="113">
        <v>0.37091988130563797</v>
      </c>
      <c r="E50" s="115">
        <v>20</v>
      </c>
      <c r="F50" s="114">
        <v>18</v>
      </c>
      <c r="G50" s="114">
        <v>41</v>
      </c>
      <c r="H50" s="114">
        <v>23</v>
      </c>
      <c r="I50" s="140">
        <v>33</v>
      </c>
      <c r="J50" s="115">
        <v>-13</v>
      </c>
      <c r="K50" s="116">
        <v>-39.393939393939391</v>
      </c>
    </row>
    <row r="51" spans="1:11" ht="14.1" customHeight="1" x14ac:dyDescent="0.2">
      <c r="A51" s="306" t="s">
        <v>274</v>
      </c>
      <c r="B51" s="307" t="s">
        <v>275</v>
      </c>
      <c r="C51" s="308"/>
      <c r="D51" s="113">
        <v>2.9302670623145399</v>
      </c>
      <c r="E51" s="115">
        <v>158</v>
      </c>
      <c r="F51" s="114">
        <v>128</v>
      </c>
      <c r="G51" s="114">
        <v>170</v>
      </c>
      <c r="H51" s="114">
        <v>201</v>
      </c>
      <c r="I51" s="140">
        <v>184</v>
      </c>
      <c r="J51" s="115">
        <v>-26</v>
      </c>
      <c r="K51" s="116">
        <v>-14.130434782608695</v>
      </c>
    </row>
    <row r="52" spans="1:11" ht="14.1" customHeight="1" x14ac:dyDescent="0.2">
      <c r="A52" s="306">
        <v>71</v>
      </c>
      <c r="B52" s="307" t="s">
        <v>276</v>
      </c>
      <c r="C52" s="308"/>
      <c r="D52" s="113">
        <v>8.3456973293768542</v>
      </c>
      <c r="E52" s="115">
        <v>450</v>
      </c>
      <c r="F52" s="114">
        <v>363</v>
      </c>
      <c r="G52" s="114">
        <v>482</v>
      </c>
      <c r="H52" s="114">
        <v>391</v>
      </c>
      <c r="I52" s="140">
        <v>431</v>
      </c>
      <c r="J52" s="115">
        <v>19</v>
      </c>
      <c r="K52" s="116">
        <v>4.4083526682134568</v>
      </c>
    </row>
    <row r="53" spans="1:11" ht="14.1" customHeight="1" x14ac:dyDescent="0.2">
      <c r="A53" s="306" t="s">
        <v>277</v>
      </c>
      <c r="B53" s="307" t="s">
        <v>278</v>
      </c>
      <c r="C53" s="308"/>
      <c r="D53" s="113">
        <v>3.4681008902077153</v>
      </c>
      <c r="E53" s="115">
        <v>187</v>
      </c>
      <c r="F53" s="114">
        <v>165</v>
      </c>
      <c r="G53" s="114">
        <v>205</v>
      </c>
      <c r="H53" s="114">
        <v>154</v>
      </c>
      <c r="I53" s="140">
        <v>163</v>
      </c>
      <c r="J53" s="115">
        <v>24</v>
      </c>
      <c r="K53" s="116">
        <v>14.723926380368098</v>
      </c>
    </row>
    <row r="54" spans="1:11" ht="14.1" customHeight="1" x14ac:dyDescent="0.2">
      <c r="A54" s="306" t="s">
        <v>279</v>
      </c>
      <c r="B54" s="307" t="s">
        <v>280</v>
      </c>
      <c r="C54" s="308"/>
      <c r="D54" s="113">
        <v>3.8390207715133533</v>
      </c>
      <c r="E54" s="115">
        <v>207</v>
      </c>
      <c r="F54" s="114">
        <v>172</v>
      </c>
      <c r="G54" s="114">
        <v>238</v>
      </c>
      <c r="H54" s="114">
        <v>203</v>
      </c>
      <c r="I54" s="140">
        <v>230</v>
      </c>
      <c r="J54" s="115">
        <v>-23</v>
      </c>
      <c r="K54" s="116">
        <v>-10</v>
      </c>
    </row>
    <row r="55" spans="1:11" ht="14.1" customHeight="1" x14ac:dyDescent="0.2">
      <c r="A55" s="306">
        <v>72</v>
      </c>
      <c r="B55" s="307" t="s">
        <v>281</v>
      </c>
      <c r="C55" s="308"/>
      <c r="D55" s="113">
        <v>1.6135014836795252</v>
      </c>
      <c r="E55" s="115">
        <v>87</v>
      </c>
      <c r="F55" s="114">
        <v>75</v>
      </c>
      <c r="G55" s="114">
        <v>89</v>
      </c>
      <c r="H55" s="114">
        <v>56</v>
      </c>
      <c r="I55" s="140">
        <v>97</v>
      </c>
      <c r="J55" s="115">
        <v>-10</v>
      </c>
      <c r="K55" s="116">
        <v>-10.309278350515465</v>
      </c>
    </row>
    <row r="56" spans="1:11" ht="14.1" customHeight="1" x14ac:dyDescent="0.2">
      <c r="A56" s="306" t="s">
        <v>282</v>
      </c>
      <c r="B56" s="307" t="s">
        <v>283</v>
      </c>
      <c r="C56" s="308"/>
      <c r="D56" s="113">
        <v>0.31528189910979226</v>
      </c>
      <c r="E56" s="115">
        <v>17</v>
      </c>
      <c r="F56" s="114">
        <v>21</v>
      </c>
      <c r="G56" s="114">
        <v>27</v>
      </c>
      <c r="H56" s="114">
        <v>8</v>
      </c>
      <c r="I56" s="140">
        <v>20</v>
      </c>
      <c r="J56" s="115">
        <v>-3</v>
      </c>
      <c r="K56" s="116">
        <v>-15</v>
      </c>
    </row>
    <row r="57" spans="1:11" ht="14.1" customHeight="1" x14ac:dyDescent="0.2">
      <c r="A57" s="306" t="s">
        <v>284</v>
      </c>
      <c r="B57" s="307" t="s">
        <v>285</v>
      </c>
      <c r="C57" s="308"/>
      <c r="D57" s="113">
        <v>0.98293768545994065</v>
      </c>
      <c r="E57" s="115">
        <v>53</v>
      </c>
      <c r="F57" s="114">
        <v>43</v>
      </c>
      <c r="G57" s="114">
        <v>47</v>
      </c>
      <c r="H57" s="114">
        <v>39</v>
      </c>
      <c r="I57" s="140">
        <v>52</v>
      </c>
      <c r="J57" s="115">
        <v>1</v>
      </c>
      <c r="K57" s="116">
        <v>1.9230769230769231</v>
      </c>
    </row>
    <row r="58" spans="1:11" ht="14.1" customHeight="1" x14ac:dyDescent="0.2">
      <c r="A58" s="306">
        <v>73</v>
      </c>
      <c r="B58" s="307" t="s">
        <v>286</v>
      </c>
      <c r="C58" s="308"/>
      <c r="D58" s="113">
        <v>0.92729970326409494</v>
      </c>
      <c r="E58" s="115">
        <v>50</v>
      </c>
      <c r="F58" s="114">
        <v>36</v>
      </c>
      <c r="G58" s="114">
        <v>63</v>
      </c>
      <c r="H58" s="114">
        <v>41</v>
      </c>
      <c r="I58" s="140">
        <v>70</v>
      </c>
      <c r="J58" s="115">
        <v>-20</v>
      </c>
      <c r="K58" s="116">
        <v>-28.571428571428573</v>
      </c>
    </row>
    <row r="59" spans="1:11" ht="14.1" customHeight="1" x14ac:dyDescent="0.2">
      <c r="A59" s="306" t="s">
        <v>287</v>
      </c>
      <c r="B59" s="307" t="s">
        <v>288</v>
      </c>
      <c r="C59" s="308"/>
      <c r="D59" s="113">
        <v>0.76038575667655783</v>
      </c>
      <c r="E59" s="115">
        <v>41</v>
      </c>
      <c r="F59" s="114">
        <v>28</v>
      </c>
      <c r="G59" s="114">
        <v>51</v>
      </c>
      <c r="H59" s="114">
        <v>27</v>
      </c>
      <c r="I59" s="140">
        <v>40</v>
      </c>
      <c r="J59" s="115">
        <v>1</v>
      </c>
      <c r="K59" s="116">
        <v>2.5</v>
      </c>
    </row>
    <row r="60" spans="1:11" ht="14.1" customHeight="1" x14ac:dyDescent="0.2">
      <c r="A60" s="306">
        <v>81</v>
      </c>
      <c r="B60" s="307" t="s">
        <v>289</v>
      </c>
      <c r="C60" s="308"/>
      <c r="D60" s="113">
        <v>5.8234421364985165</v>
      </c>
      <c r="E60" s="115">
        <v>314</v>
      </c>
      <c r="F60" s="114">
        <v>258</v>
      </c>
      <c r="G60" s="114">
        <v>428</v>
      </c>
      <c r="H60" s="114">
        <v>276</v>
      </c>
      <c r="I60" s="140">
        <v>429</v>
      </c>
      <c r="J60" s="115">
        <v>-115</v>
      </c>
      <c r="K60" s="116">
        <v>-26.806526806526808</v>
      </c>
    </row>
    <row r="61" spans="1:11" ht="14.1" customHeight="1" x14ac:dyDescent="0.2">
      <c r="A61" s="306" t="s">
        <v>290</v>
      </c>
      <c r="B61" s="307" t="s">
        <v>291</v>
      </c>
      <c r="C61" s="308"/>
      <c r="D61" s="113">
        <v>1.3909495548961424</v>
      </c>
      <c r="E61" s="115">
        <v>75</v>
      </c>
      <c r="F61" s="114">
        <v>48</v>
      </c>
      <c r="G61" s="114">
        <v>86</v>
      </c>
      <c r="H61" s="114">
        <v>82</v>
      </c>
      <c r="I61" s="140">
        <v>101</v>
      </c>
      <c r="J61" s="115">
        <v>-26</v>
      </c>
      <c r="K61" s="116">
        <v>-25.742574257425744</v>
      </c>
    </row>
    <row r="62" spans="1:11" ht="14.1" customHeight="1" x14ac:dyDescent="0.2">
      <c r="A62" s="306" t="s">
        <v>292</v>
      </c>
      <c r="B62" s="307" t="s">
        <v>293</v>
      </c>
      <c r="C62" s="308"/>
      <c r="D62" s="113">
        <v>2.4851632047477743</v>
      </c>
      <c r="E62" s="115">
        <v>134</v>
      </c>
      <c r="F62" s="114">
        <v>95</v>
      </c>
      <c r="G62" s="114">
        <v>216</v>
      </c>
      <c r="H62" s="114">
        <v>95</v>
      </c>
      <c r="I62" s="140">
        <v>182</v>
      </c>
      <c r="J62" s="115">
        <v>-48</v>
      </c>
      <c r="K62" s="116">
        <v>-26.373626373626372</v>
      </c>
    </row>
    <row r="63" spans="1:11" ht="14.1" customHeight="1" x14ac:dyDescent="0.2">
      <c r="A63" s="306"/>
      <c r="B63" s="307" t="s">
        <v>294</v>
      </c>
      <c r="C63" s="308"/>
      <c r="D63" s="113">
        <v>2.0586053412462908</v>
      </c>
      <c r="E63" s="115">
        <v>111</v>
      </c>
      <c r="F63" s="114">
        <v>72</v>
      </c>
      <c r="G63" s="114">
        <v>176</v>
      </c>
      <c r="H63" s="114">
        <v>79</v>
      </c>
      <c r="I63" s="140">
        <v>115</v>
      </c>
      <c r="J63" s="115">
        <v>-4</v>
      </c>
      <c r="K63" s="116">
        <v>-3.4782608695652173</v>
      </c>
    </row>
    <row r="64" spans="1:11" ht="14.1" customHeight="1" x14ac:dyDescent="0.2">
      <c r="A64" s="306" t="s">
        <v>295</v>
      </c>
      <c r="B64" s="307" t="s">
        <v>296</v>
      </c>
      <c r="C64" s="308"/>
      <c r="D64" s="113">
        <v>0.85311572700296734</v>
      </c>
      <c r="E64" s="115">
        <v>46</v>
      </c>
      <c r="F64" s="114">
        <v>37</v>
      </c>
      <c r="G64" s="114">
        <v>42</v>
      </c>
      <c r="H64" s="114">
        <v>52</v>
      </c>
      <c r="I64" s="140">
        <v>61</v>
      </c>
      <c r="J64" s="115">
        <v>-15</v>
      </c>
      <c r="K64" s="116">
        <v>-24.590163934426229</v>
      </c>
    </row>
    <row r="65" spans="1:11" ht="14.1" customHeight="1" x14ac:dyDescent="0.2">
      <c r="A65" s="306" t="s">
        <v>297</v>
      </c>
      <c r="B65" s="307" t="s">
        <v>298</v>
      </c>
      <c r="C65" s="308"/>
      <c r="D65" s="113">
        <v>0.57492581602373882</v>
      </c>
      <c r="E65" s="115">
        <v>31</v>
      </c>
      <c r="F65" s="114">
        <v>44</v>
      </c>
      <c r="G65" s="114">
        <v>49</v>
      </c>
      <c r="H65" s="114">
        <v>24</v>
      </c>
      <c r="I65" s="140">
        <v>51</v>
      </c>
      <c r="J65" s="115">
        <v>-20</v>
      </c>
      <c r="K65" s="116">
        <v>-39.215686274509807</v>
      </c>
    </row>
    <row r="66" spans="1:11" ht="14.1" customHeight="1" x14ac:dyDescent="0.2">
      <c r="A66" s="306">
        <v>82</v>
      </c>
      <c r="B66" s="307" t="s">
        <v>299</v>
      </c>
      <c r="C66" s="308"/>
      <c r="D66" s="113">
        <v>4.8405044510385755</v>
      </c>
      <c r="E66" s="115">
        <v>261</v>
      </c>
      <c r="F66" s="114">
        <v>201</v>
      </c>
      <c r="G66" s="114">
        <v>401</v>
      </c>
      <c r="H66" s="114">
        <v>258</v>
      </c>
      <c r="I66" s="140">
        <v>252</v>
      </c>
      <c r="J66" s="115">
        <v>9</v>
      </c>
      <c r="K66" s="116">
        <v>3.5714285714285716</v>
      </c>
    </row>
    <row r="67" spans="1:11" ht="14.1" customHeight="1" x14ac:dyDescent="0.2">
      <c r="A67" s="306" t="s">
        <v>300</v>
      </c>
      <c r="B67" s="307" t="s">
        <v>301</v>
      </c>
      <c r="C67" s="308"/>
      <c r="D67" s="113">
        <v>3.857566765578635</v>
      </c>
      <c r="E67" s="115">
        <v>208</v>
      </c>
      <c r="F67" s="114">
        <v>162</v>
      </c>
      <c r="G67" s="114">
        <v>312</v>
      </c>
      <c r="H67" s="114">
        <v>214</v>
      </c>
      <c r="I67" s="140">
        <v>209</v>
      </c>
      <c r="J67" s="115">
        <v>-1</v>
      </c>
      <c r="K67" s="116">
        <v>-0.4784688995215311</v>
      </c>
    </row>
    <row r="68" spans="1:11" ht="14.1" customHeight="1" x14ac:dyDescent="0.2">
      <c r="A68" s="306" t="s">
        <v>302</v>
      </c>
      <c r="B68" s="307" t="s">
        <v>303</v>
      </c>
      <c r="C68" s="308"/>
      <c r="D68" s="113">
        <v>0.76038575667655783</v>
      </c>
      <c r="E68" s="115">
        <v>41</v>
      </c>
      <c r="F68" s="114">
        <v>28</v>
      </c>
      <c r="G68" s="114">
        <v>53</v>
      </c>
      <c r="H68" s="114">
        <v>21</v>
      </c>
      <c r="I68" s="140">
        <v>25</v>
      </c>
      <c r="J68" s="115">
        <v>16</v>
      </c>
      <c r="K68" s="116">
        <v>64</v>
      </c>
    </row>
    <row r="69" spans="1:11" ht="14.1" customHeight="1" x14ac:dyDescent="0.2">
      <c r="A69" s="306">
        <v>83</v>
      </c>
      <c r="B69" s="307" t="s">
        <v>304</v>
      </c>
      <c r="C69" s="308"/>
      <c r="D69" s="113">
        <v>5.9718100890207717</v>
      </c>
      <c r="E69" s="115">
        <v>322</v>
      </c>
      <c r="F69" s="114">
        <v>203</v>
      </c>
      <c r="G69" s="114">
        <v>504</v>
      </c>
      <c r="H69" s="114">
        <v>185</v>
      </c>
      <c r="I69" s="140">
        <v>289</v>
      </c>
      <c r="J69" s="115">
        <v>33</v>
      </c>
      <c r="K69" s="116">
        <v>11.418685121107266</v>
      </c>
    </row>
    <row r="70" spans="1:11" ht="14.1" customHeight="1" x14ac:dyDescent="0.2">
      <c r="A70" s="306" t="s">
        <v>305</v>
      </c>
      <c r="B70" s="307" t="s">
        <v>306</v>
      </c>
      <c r="C70" s="308"/>
      <c r="D70" s="113">
        <v>5.0816023738872405</v>
      </c>
      <c r="E70" s="115">
        <v>274</v>
      </c>
      <c r="F70" s="114">
        <v>176</v>
      </c>
      <c r="G70" s="114">
        <v>452</v>
      </c>
      <c r="H70" s="114">
        <v>134</v>
      </c>
      <c r="I70" s="140">
        <v>240</v>
      </c>
      <c r="J70" s="115">
        <v>34</v>
      </c>
      <c r="K70" s="116">
        <v>14.166666666666666</v>
      </c>
    </row>
    <row r="71" spans="1:11" ht="14.1" customHeight="1" x14ac:dyDescent="0.2">
      <c r="A71" s="306"/>
      <c r="B71" s="307" t="s">
        <v>307</v>
      </c>
      <c r="C71" s="308"/>
      <c r="D71" s="113">
        <v>2.9302670623145399</v>
      </c>
      <c r="E71" s="115">
        <v>158</v>
      </c>
      <c r="F71" s="114">
        <v>89</v>
      </c>
      <c r="G71" s="114">
        <v>246</v>
      </c>
      <c r="H71" s="114">
        <v>69</v>
      </c>
      <c r="I71" s="140">
        <v>155</v>
      </c>
      <c r="J71" s="115">
        <v>3</v>
      </c>
      <c r="K71" s="116">
        <v>1.935483870967742</v>
      </c>
    </row>
    <row r="72" spans="1:11" ht="14.1" customHeight="1" x14ac:dyDescent="0.2">
      <c r="A72" s="306">
        <v>84</v>
      </c>
      <c r="B72" s="307" t="s">
        <v>308</v>
      </c>
      <c r="C72" s="308"/>
      <c r="D72" s="113">
        <v>1.3724035608308605</v>
      </c>
      <c r="E72" s="115">
        <v>74</v>
      </c>
      <c r="F72" s="114">
        <v>55</v>
      </c>
      <c r="G72" s="114">
        <v>120</v>
      </c>
      <c r="H72" s="114">
        <v>67</v>
      </c>
      <c r="I72" s="140">
        <v>64</v>
      </c>
      <c r="J72" s="115">
        <v>10</v>
      </c>
      <c r="K72" s="116">
        <v>15.625</v>
      </c>
    </row>
    <row r="73" spans="1:11" ht="14.1" customHeight="1" x14ac:dyDescent="0.2">
      <c r="A73" s="306" t="s">
        <v>309</v>
      </c>
      <c r="B73" s="307" t="s">
        <v>310</v>
      </c>
      <c r="C73" s="308"/>
      <c r="D73" s="113">
        <v>0.77893175074183973</v>
      </c>
      <c r="E73" s="115">
        <v>42</v>
      </c>
      <c r="F73" s="114">
        <v>24</v>
      </c>
      <c r="G73" s="114">
        <v>64</v>
      </c>
      <c r="H73" s="114">
        <v>27</v>
      </c>
      <c r="I73" s="140">
        <v>27</v>
      </c>
      <c r="J73" s="115">
        <v>15</v>
      </c>
      <c r="K73" s="116">
        <v>55.555555555555557</v>
      </c>
    </row>
    <row r="74" spans="1:11" ht="14.1" customHeight="1" x14ac:dyDescent="0.2">
      <c r="A74" s="306" t="s">
        <v>311</v>
      </c>
      <c r="B74" s="307" t="s">
        <v>312</v>
      </c>
      <c r="C74" s="308"/>
      <c r="D74" s="113">
        <v>0.16691394658753708</v>
      </c>
      <c r="E74" s="115">
        <v>9</v>
      </c>
      <c r="F74" s="114">
        <v>16</v>
      </c>
      <c r="G74" s="114">
        <v>23</v>
      </c>
      <c r="H74" s="114">
        <v>11</v>
      </c>
      <c r="I74" s="140">
        <v>15</v>
      </c>
      <c r="J74" s="115">
        <v>-6</v>
      </c>
      <c r="K74" s="116">
        <v>-40</v>
      </c>
    </row>
    <row r="75" spans="1:11" ht="14.1" customHeight="1" x14ac:dyDescent="0.2">
      <c r="A75" s="306" t="s">
        <v>313</v>
      </c>
      <c r="B75" s="307" t="s">
        <v>314</v>
      </c>
      <c r="C75" s="308"/>
      <c r="D75" s="113" t="s">
        <v>513</v>
      </c>
      <c r="E75" s="115" t="s">
        <v>513</v>
      </c>
      <c r="F75" s="114" t="s">
        <v>513</v>
      </c>
      <c r="G75" s="114" t="s">
        <v>513</v>
      </c>
      <c r="H75" s="114">
        <v>3</v>
      </c>
      <c r="I75" s="140" t="s">
        <v>513</v>
      </c>
      <c r="J75" s="115" t="s">
        <v>513</v>
      </c>
      <c r="K75" s="116" t="s">
        <v>513</v>
      </c>
    </row>
    <row r="76" spans="1:11" ht="14.1" customHeight="1" x14ac:dyDescent="0.2">
      <c r="A76" s="306">
        <v>91</v>
      </c>
      <c r="B76" s="307" t="s">
        <v>315</v>
      </c>
      <c r="C76" s="308"/>
      <c r="D76" s="113">
        <v>0.12982195845697331</v>
      </c>
      <c r="E76" s="115">
        <v>7</v>
      </c>
      <c r="F76" s="114">
        <v>6</v>
      </c>
      <c r="G76" s="114">
        <v>4</v>
      </c>
      <c r="H76" s="114">
        <v>7</v>
      </c>
      <c r="I76" s="140">
        <v>6</v>
      </c>
      <c r="J76" s="115">
        <v>1</v>
      </c>
      <c r="K76" s="116">
        <v>16.666666666666668</v>
      </c>
    </row>
    <row r="77" spans="1:11" ht="14.1" customHeight="1" x14ac:dyDescent="0.2">
      <c r="A77" s="306">
        <v>92</v>
      </c>
      <c r="B77" s="307" t="s">
        <v>316</v>
      </c>
      <c r="C77" s="308"/>
      <c r="D77" s="113">
        <v>0.35237388724035607</v>
      </c>
      <c r="E77" s="115">
        <v>19</v>
      </c>
      <c r="F77" s="114">
        <v>20</v>
      </c>
      <c r="G77" s="114">
        <v>18</v>
      </c>
      <c r="H77" s="114">
        <v>32</v>
      </c>
      <c r="I77" s="140">
        <v>25</v>
      </c>
      <c r="J77" s="115">
        <v>-6</v>
      </c>
      <c r="K77" s="116">
        <v>-24</v>
      </c>
    </row>
    <row r="78" spans="1:11" ht="14.1" customHeight="1" x14ac:dyDescent="0.2">
      <c r="A78" s="306">
        <v>93</v>
      </c>
      <c r="B78" s="307" t="s">
        <v>317</v>
      </c>
      <c r="C78" s="308"/>
      <c r="D78" s="113">
        <v>9.2729970326409492E-2</v>
      </c>
      <c r="E78" s="115">
        <v>5</v>
      </c>
      <c r="F78" s="114">
        <v>4</v>
      </c>
      <c r="G78" s="114">
        <v>24</v>
      </c>
      <c r="H78" s="114">
        <v>7</v>
      </c>
      <c r="I78" s="140">
        <v>16</v>
      </c>
      <c r="J78" s="115">
        <v>-11</v>
      </c>
      <c r="K78" s="116">
        <v>-68.75</v>
      </c>
    </row>
    <row r="79" spans="1:11" ht="14.1" customHeight="1" x14ac:dyDescent="0.2">
      <c r="A79" s="306">
        <v>94</v>
      </c>
      <c r="B79" s="307" t="s">
        <v>318</v>
      </c>
      <c r="C79" s="308"/>
      <c r="D79" s="113">
        <v>1.0942136498516319</v>
      </c>
      <c r="E79" s="115">
        <v>59</v>
      </c>
      <c r="F79" s="114">
        <v>73</v>
      </c>
      <c r="G79" s="114">
        <v>132</v>
      </c>
      <c r="H79" s="114">
        <v>164</v>
      </c>
      <c r="I79" s="140">
        <v>33</v>
      </c>
      <c r="J79" s="115">
        <v>26</v>
      </c>
      <c r="K79" s="116">
        <v>78.787878787878782</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0.11127596439169139</v>
      </c>
      <c r="E81" s="143">
        <v>6</v>
      </c>
      <c r="F81" s="144">
        <v>6</v>
      </c>
      <c r="G81" s="144">
        <v>27</v>
      </c>
      <c r="H81" s="144">
        <v>5</v>
      </c>
      <c r="I81" s="145">
        <v>6</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6130</v>
      </c>
      <c r="E11" s="114">
        <v>5424</v>
      </c>
      <c r="F11" s="114">
        <v>6118</v>
      </c>
      <c r="G11" s="114">
        <v>4874</v>
      </c>
      <c r="H11" s="140">
        <v>6381</v>
      </c>
      <c r="I11" s="115">
        <v>-251</v>
      </c>
      <c r="J11" s="116">
        <v>-3.9335527346810846</v>
      </c>
    </row>
    <row r="12" spans="1:15" s="110" customFormat="1" ht="24.95" customHeight="1" x14ac:dyDescent="0.2">
      <c r="A12" s="193" t="s">
        <v>132</v>
      </c>
      <c r="B12" s="194" t="s">
        <v>133</v>
      </c>
      <c r="C12" s="113">
        <v>2.7895595432300162</v>
      </c>
      <c r="D12" s="115">
        <v>171</v>
      </c>
      <c r="E12" s="114">
        <v>275</v>
      </c>
      <c r="F12" s="114">
        <v>254</v>
      </c>
      <c r="G12" s="114">
        <v>165</v>
      </c>
      <c r="H12" s="140">
        <v>163</v>
      </c>
      <c r="I12" s="115">
        <v>8</v>
      </c>
      <c r="J12" s="116">
        <v>4.9079754601226995</v>
      </c>
    </row>
    <row r="13" spans="1:15" s="110" customFormat="1" ht="24.95" customHeight="1" x14ac:dyDescent="0.2">
      <c r="A13" s="193" t="s">
        <v>134</v>
      </c>
      <c r="B13" s="199" t="s">
        <v>214</v>
      </c>
      <c r="C13" s="113">
        <v>2.1207177814029365</v>
      </c>
      <c r="D13" s="115">
        <v>130</v>
      </c>
      <c r="E13" s="114">
        <v>70</v>
      </c>
      <c r="F13" s="114">
        <v>56</v>
      </c>
      <c r="G13" s="114">
        <v>74</v>
      </c>
      <c r="H13" s="140">
        <v>66</v>
      </c>
      <c r="I13" s="115">
        <v>64</v>
      </c>
      <c r="J13" s="116">
        <v>96.969696969696969</v>
      </c>
    </row>
    <row r="14" spans="1:15" s="287" customFormat="1" ht="24.95" customHeight="1" x14ac:dyDescent="0.2">
      <c r="A14" s="193" t="s">
        <v>215</v>
      </c>
      <c r="B14" s="199" t="s">
        <v>137</v>
      </c>
      <c r="C14" s="113">
        <v>20.440456769983687</v>
      </c>
      <c r="D14" s="115">
        <v>1253</v>
      </c>
      <c r="E14" s="114">
        <v>1125</v>
      </c>
      <c r="F14" s="114">
        <v>1117</v>
      </c>
      <c r="G14" s="114">
        <v>908</v>
      </c>
      <c r="H14" s="140">
        <v>1234</v>
      </c>
      <c r="I14" s="115">
        <v>19</v>
      </c>
      <c r="J14" s="116">
        <v>1.5397082658022689</v>
      </c>
      <c r="K14" s="110"/>
      <c r="L14" s="110"/>
      <c r="M14" s="110"/>
      <c r="N14" s="110"/>
      <c r="O14" s="110"/>
    </row>
    <row r="15" spans="1:15" s="110" customFormat="1" ht="24.95" customHeight="1" x14ac:dyDescent="0.2">
      <c r="A15" s="193" t="s">
        <v>216</v>
      </c>
      <c r="B15" s="199" t="s">
        <v>217</v>
      </c>
      <c r="C15" s="113">
        <v>4.7308319738988578</v>
      </c>
      <c r="D15" s="115">
        <v>290</v>
      </c>
      <c r="E15" s="114">
        <v>241</v>
      </c>
      <c r="F15" s="114">
        <v>328</v>
      </c>
      <c r="G15" s="114">
        <v>241</v>
      </c>
      <c r="H15" s="140">
        <v>307</v>
      </c>
      <c r="I15" s="115">
        <v>-17</v>
      </c>
      <c r="J15" s="116">
        <v>-5.5374592833876219</v>
      </c>
    </row>
    <row r="16" spans="1:15" s="287" customFormat="1" ht="24.95" customHeight="1" x14ac:dyDescent="0.2">
      <c r="A16" s="193" t="s">
        <v>218</v>
      </c>
      <c r="B16" s="199" t="s">
        <v>141</v>
      </c>
      <c r="C16" s="113">
        <v>8.9885807504078308</v>
      </c>
      <c r="D16" s="115">
        <v>551</v>
      </c>
      <c r="E16" s="114">
        <v>575</v>
      </c>
      <c r="F16" s="114">
        <v>497</v>
      </c>
      <c r="G16" s="114">
        <v>427</v>
      </c>
      <c r="H16" s="140">
        <v>631</v>
      </c>
      <c r="I16" s="115">
        <v>-80</v>
      </c>
      <c r="J16" s="116">
        <v>-12.678288431061807</v>
      </c>
      <c r="K16" s="110"/>
      <c r="L16" s="110"/>
      <c r="M16" s="110"/>
      <c r="N16" s="110"/>
      <c r="O16" s="110"/>
    </row>
    <row r="17" spans="1:15" s="110" customFormat="1" ht="24.95" customHeight="1" x14ac:dyDescent="0.2">
      <c r="A17" s="193" t="s">
        <v>142</v>
      </c>
      <c r="B17" s="199" t="s">
        <v>220</v>
      </c>
      <c r="C17" s="113">
        <v>6.7210440456769982</v>
      </c>
      <c r="D17" s="115">
        <v>412</v>
      </c>
      <c r="E17" s="114">
        <v>309</v>
      </c>
      <c r="F17" s="114">
        <v>292</v>
      </c>
      <c r="G17" s="114">
        <v>240</v>
      </c>
      <c r="H17" s="140">
        <v>296</v>
      </c>
      <c r="I17" s="115">
        <v>116</v>
      </c>
      <c r="J17" s="116">
        <v>39.189189189189186</v>
      </c>
    </row>
    <row r="18" spans="1:15" s="287" customFormat="1" ht="24.95" customHeight="1" x14ac:dyDescent="0.2">
      <c r="A18" s="201" t="s">
        <v>144</v>
      </c>
      <c r="B18" s="202" t="s">
        <v>145</v>
      </c>
      <c r="C18" s="113">
        <v>8.2544861337683528</v>
      </c>
      <c r="D18" s="115">
        <v>506</v>
      </c>
      <c r="E18" s="114">
        <v>505</v>
      </c>
      <c r="F18" s="114">
        <v>577</v>
      </c>
      <c r="G18" s="114">
        <v>399</v>
      </c>
      <c r="H18" s="140">
        <v>528</v>
      </c>
      <c r="I18" s="115">
        <v>-22</v>
      </c>
      <c r="J18" s="116">
        <v>-4.166666666666667</v>
      </c>
      <c r="K18" s="110"/>
      <c r="L18" s="110"/>
      <c r="M18" s="110"/>
      <c r="N18" s="110"/>
      <c r="O18" s="110"/>
    </row>
    <row r="19" spans="1:15" s="110" customFormat="1" ht="24.95" customHeight="1" x14ac:dyDescent="0.2">
      <c r="A19" s="193" t="s">
        <v>146</v>
      </c>
      <c r="B19" s="199" t="s">
        <v>147</v>
      </c>
      <c r="C19" s="113">
        <v>11.027732463295269</v>
      </c>
      <c r="D19" s="115">
        <v>676</v>
      </c>
      <c r="E19" s="114">
        <v>556</v>
      </c>
      <c r="F19" s="114">
        <v>617</v>
      </c>
      <c r="G19" s="114">
        <v>606</v>
      </c>
      <c r="H19" s="140">
        <v>707</v>
      </c>
      <c r="I19" s="115">
        <v>-31</v>
      </c>
      <c r="J19" s="116">
        <v>-4.3847241867043847</v>
      </c>
    </row>
    <row r="20" spans="1:15" s="287" customFormat="1" ht="24.95" customHeight="1" x14ac:dyDescent="0.2">
      <c r="A20" s="193" t="s">
        <v>148</v>
      </c>
      <c r="B20" s="199" t="s">
        <v>149</v>
      </c>
      <c r="C20" s="113">
        <v>8.6296900489396418</v>
      </c>
      <c r="D20" s="115">
        <v>529</v>
      </c>
      <c r="E20" s="114">
        <v>444</v>
      </c>
      <c r="F20" s="114">
        <v>449</v>
      </c>
      <c r="G20" s="114">
        <v>360</v>
      </c>
      <c r="H20" s="140">
        <v>499</v>
      </c>
      <c r="I20" s="115">
        <v>30</v>
      </c>
      <c r="J20" s="116">
        <v>6.0120240480961922</v>
      </c>
      <c r="K20" s="110"/>
      <c r="L20" s="110"/>
      <c r="M20" s="110"/>
      <c r="N20" s="110"/>
      <c r="O20" s="110"/>
    </row>
    <row r="21" spans="1:15" s="110" customFormat="1" ht="24.95" customHeight="1" x14ac:dyDescent="0.2">
      <c r="A21" s="201" t="s">
        <v>150</v>
      </c>
      <c r="B21" s="202" t="s">
        <v>151</v>
      </c>
      <c r="C21" s="113">
        <v>5.9053833605220225</v>
      </c>
      <c r="D21" s="115">
        <v>362</v>
      </c>
      <c r="E21" s="114">
        <v>353</v>
      </c>
      <c r="F21" s="114">
        <v>332</v>
      </c>
      <c r="G21" s="114">
        <v>269</v>
      </c>
      <c r="H21" s="140">
        <v>377</v>
      </c>
      <c r="I21" s="115">
        <v>-15</v>
      </c>
      <c r="J21" s="116">
        <v>-3.9787798408488064</v>
      </c>
    </row>
    <row r="22" spans="1:15" s="110" customFormat="1" ht="24.95" customHeight="1" x14ac:dyDescent="0.2">
      <c r="A22" s="201" t="s">
        <v>152</v>
      </c>
      <c r="B22" s="199" t="s">
        <v>153</v>
      </c>
      <c r="C22" s="113">
        <v>0.61990212071778139</v>
      </c>
      <c r="D22" s="115">
        <v>38</v>
      </c>
      <c r="E22" s="114">
        <v>29</v>
      </c>
      <c r="F22" s="114">
        <v>30</v>
      </c>
      <c r="G22" s="114">
        <v>37</v>
      </c>
      <c r="H22" s="140">
        <v>41</v>
      </c>
      <c r="I22" s="115">
        <v>-3</v>
      </c>
      <c r="J22" s="116">
        <v>-7.3170731707317076</v>
      </c>
    </row>
    <row r="23" spans="1:15" s="110" customFormat="1" ht="24.95" customHeight="1" x14ac:dyDescent="0.2">
      <c r="A23" s="193" t="s">
        <v>154</v>
      </c>
      <c r="B23" s="199" t="s">
        <v>155</v>
      </c>
      <c r="C23" s="113">
        <v>0.70146818923327892</v>
      </c>
      <c r="D23" s="115">
        <v>43</v>
      </c>
      <c r="E23" s="114">
        <v>48</v>
      </c>
      <c r="F23" s="114">
        <v>47</v>
      </c>
      <c r="G23" s="114">
        <v>29</v>
      </c>
      <c r="H23" s="140">
        <v>43</v>
      </c>
      <c r="I23" s="115">
        <v>0</v>
      </c>
      <c r="J23" s="116">
        <v>0</v>
      </c>
    </row>
    <row r="24" spans="1:15" s="110" customFormat="1" ht="24.95" customHeight="1" x14ac:dyDescent="0.2">
      <c r="A24" s="193" t="s">
        <v>156</v>
      </c>
      <c r="B24" s="199" t="s">
        <v>221</v>
      </c>
      <c r="C24" s="113">
        <v>3.7846655791190864</v>
      </c>
      <c r="D24" s="115">
        <v>232</v>
      </c>
      <c r="E24" s="114">
        <v>185</v>
      </c>
      <c r="F24" s="114">
        <v>185</v>
      </c>
      <c r="G24" s="114">
        <v>178</v>
      </c>
      <c r="H24" s="140">
        <v>243</v>
      </c>
      <c r="I24" s="115">
        <v>-11</v>
      </c>
      <c r="J24" s="116">
        <v>-4.5267489711934159</v>
      </c>
    </row>
    <row r="25" spans="1:15" s="110" customFormat="1" ht="24.95" customHeight="1" x14ac:dyDescent="0.2">
      <c r="A25" s="193" t="s">
        <v>222</v>
      </c>
      <c r="B25" s="204" t="s">
        <v>159</v>
      </c>
      <c r="C25" s="113">
        <v>5.8890701468189235</v>
      </c>
      <c r="D25" s="115">
        <v>361</v>
      </c>
      <c r="E25" s="114">
        <v>431</v>
      </c>
      <c r="F25" s="114">
        <v>337</v>
      </c>
      <c r="G25" s="114">
        <v>277</v>
      </c>
      <c r="H25" s="140">
        <v>350</v>
      </c>
      <c r="I25" s="115">
        <v>11</v>
      </c>
      <c r="J25" s="116">
        <v>3.1428571428571428</v>
      </c>
    </row>
    <row r="26" spans="1:15" s="110" customFormat="1" ht="24.95" customHeight="1" x14ac:dyDescent="0.2">
      <c r="A26" s="201">
        <v>782.78300000000002</v>
      </c>
      <c r="B26" s="203" t="s">
        <v>160</v>
      </c>
      <c r="C26" s="113">
        <v>5.8727569331158236</v>
      </c>
      <c r="D26" s="115">
        <v>360</v>
      </c>
      <c r="E26" s="114">
        <v>368</v>
      </c>
      <c r="F26" s="114">
        <v>409</v>
      </c>
      <c r="G26" s="114">
        <v>376</v>
      </c>
      <c r="H26" s="140">
        <v>327</v>
      </c>
      <c r="I26" s="115">
        <v>33</v>
      </c>
      <c r="J26" s="116">
        <v>10.091743119266056</v>
      </c>
    </row>
    <row r="27" spans="1:15" s="110" customFormat="1" ht="24.95" customHeight="1" x14ac:dyDescent="0.2">
      <c r="A27" s="193" t="s">
        <v>161</v>
      </c>
      <c r="B27" s="199" t="s">
        <v>162</v>
      </c>
      <c r="C27" s="113">
        <v>2.1207177814029365</v>
      </c>
      <c r="D27" s="115">
        <v>130</v>
      </c>
      <c r="E27" s="114">
        <v>117</v>
      </c>
      <c r="F27" s="114">
        <v>141</v>
      </c>
      <c r="G27" s="114">
        <v>107</v>
      </c>
      <c r="H27" s="140">
        <v>184</v>
      </c>
      <c r="I27" s="115">
        <v>-54</v>
      </c>
      <c r="J27" s="116">
        <v>-29.347826086956523</v>
      </c>
    </row>
    <row r="28" spans="1:15" s="110" customFormat="1" ht="24.95" customHeight="1" x14ac:dyDescent="0.2">
      <c r="A28" s="193" t="s">
        <v>163</v>
      </c>
      <c r="B28" s="199" t="s">
        <v>164</v>
      </c>
      <c r="C28" s="113">
        <v>3.3278955954323002</v>
      </c>
      <c r="D28" s="115">
        <v>204</v>
      </c>
      <c r="E28" s="114">
        <v>114</v>
      </c>
      <c r="F28" s="114">
        <v>228</v>
      </c>
      <c r="G28" s="114">
        <v>167</v>
      </c>
      <c r="H28" s="140">
        <v>421</v>
      </c>
      <c r="I28" s="115">
        <v>-217</v>
      </c>
      <c r="J28" s="116">
        <v>-51.543942992874108</v>
      </c>
    </row>
    <row r="29" spans="1:15" s="110" customFormat="1" ht="24.95" customHeight="1" x14ac:dyDescent="0.2">
      <c r="A29" s="193">
        <v>86</v>
      </c>
      <c r="B29" s="199" t="s">
        <v>165</v>
      </c>
      <c r="C29" s="113">
        <v>4.4045676998368677</v>
      </c>
      <c r="D29" s="115">
        <v>270</v>
      </c>
      <c r="E29" s="114">
        <v>191</v>
      </c>
      <c r="F29" s="114">
        <v>259</v>
      </c>
      <c r="G29" s="114">
        <v>243</v>
      </c>
      <c r="H29" s="140">
        <v>375</v>
      </c>
      <c r="I29" s="115">
        <v>-105</v>
      </c>
      <c r="J29" s="116">
        <v>-28</v>
      </c>
    </row>
    <row r="30" spans="1:15" s="110" customFormat="1" ht="24.95" customHeight="1" x14ac:dyDescent="0.2">
      <c r="A30" s="193">
        <v>87.88</v>
      </c>
      <c r="B30" s="204" t="s">
        <v>166</v>
      </c>
      <c r="C30" s="113">
        <v>8.548123980424144</v>
      </c>
      <c r="D30" s="115">
        <v>524</v>
      </c>
      <c r="E30" s="114">
        <v>367</v>
      </c>
      <c r="F30" s="114">
        <v>699</v>
      </c>
      <c r="G30" s="114">
        <v>368</v>
      </c>
      <c r="H30" s="140">
        <v>525</v>
      </c>
      <c r="I30" s="115">
        <v>-1</v>
      </c>
      <c r="J30" s="116">
        <v>-0.19047619047619047</v>
      </c>
    </row>
    <row r="31" spans="1:15" s="110" customFormat="1" ht="24.95" customHeight="1" x14ac:dyDescent="0.2">
      <c r="A31" s="193" t="s">
        <v>167</v>
      </c>
      <c r="B31" s="199" t="s">
        <v>168</v>
      </c>
      <c r="C31" s="113">
        <v>5.5628058727569334</v>
      </c>
      <c r="D31" s="115">
        <v>341</v>
      </c>
      <c r="E31" s="114">
        <v>246</v>
      </c>
      <c r="F31" s="114">
        <v>381</v>
      </c>
      <c r="G31" s="114">
        <v>311</v>
      </c>
      <c r="H31" s="140">
        <v>298</v>
      </c>
      <c r="I31" s="115">
        <v>43</v>
      </c>
      <c r="J31" s="116">
        <v>14.429530201342281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2.7895595432300162</v>
      </c>
      <c r="D34" s="115">
        <v>171</v>
      </c>
      <c r="E34" s="114">
        <v>275</v>
      </c>
      <c r="F34" s="114">
        <v>254</v>
      </c>
      <c r="G34" s="114">
        <v>165</v>
      </c>
      <c r="H34" s="140">
        <v>163</v>
      </c>
      <c r="I34" s="115">
        <v>8</v>
      </c>
      <c r="J34" s="116">
        <v>4.9079754601226995</v>
      </c>
    </row>
    <row r="35" spans="1:10" s="110" customFormat="1" ht="24.95" customHeight="1" x14ac:dyDescent="0.2">
      <c r="A35" s="292" t="s">
        <v>171</v>
      </c>
      <c r="B35" s="293" t="s">
        <v>172</v>
      </c>
      <c r="C35" s="113">
        <v>30.815660685154974</v>
      </c>
      <c r="D35" s="115">
        <v>1889</v>
      </c>
      <c r="E35" s="114">
        <v>1700</v>
      </c>
      <c r="F35" s="114">
        <v>1750</v>
      </c>
      <c r="G35" s="114">
        <v>1381</v>
      </c>
      <c r="H35" s="140">
        <v>1828</v>
      </c>
      <c r="I35" s="115">
        <v>61</v>
      </c>
      <c r="J35" s="116">
        <v>3.3369803063457328</v>
      </c>
    </row>
    <row r="36" spans="1:10" s="110" customFormat="1" ht="24.95" customHeight="1" x14ac:dyDescent="0.2">
      <c r="A36" s="294" t="s">
        <v>173</v>
      </c>
      <c r="B36" s="295" t="s">
        <v>174</v>
      </c>
      <c r="C36" s="125">
        <v>66.394779771615006</v>
      </c>
      <c r="D36" s="143">
        <v>4070</v>
      </c>
      <c r="E36" s="144">
        <v>3449</v>
      </c>
      <c r="F36" s="144">
        <v>4114</v>
      </c>
      <c r="G36" s="144">
        <v>3328</v>
      </c>
      <c r="H36" s="145">
        <v>4390</v>
      </c>
      <c r="I36" s="143">
        <v>-320</v>
      </c>
      <c r="J36" s="146">
        <v>-7.2892938496583142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6130</v>
      </c>
      <c r="F11" s="264">
        <v>5424</v>
      </c>
      <c r="G11" s="264">
        <v>6118</v>
      </c>
      <c r="H11" s="264">
        <v>4874</v>
      </c>
      <c r="I11" s="265">
        <v>6381</v>
      </c>
      <c r="J11" s="263">
        <v>-251</v>
      </c>
      <c r="K11" s="266">
        <v>-3.9335527346810846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21.761827079934747</v>
      </c>
      <c r="E13" s="115">
        <v>1334</v>
      </c>
      <c r="F13" s="114">
        <v>1481</v>
      </c>
      <c r="G13" s="114">
        <v>1537</v>
      </c>
      <c r="H13" s="114">
        <v>1154</v>
      </c>
      <c r="I13" s="140">
        <v>1323</v>
      </c>
      <c r="J13" s="115">
        <v>11</v>
      </c>
      <c r="K13" s="116">
        <v>0.83144368858654571</v>
      </c>
    </row>
    <row r="14" spans="1:17" ht="15.95" customHeight="1" x14ac:dyDescent="0.2">
      <c r="A14" s="306" t="s">
        <v>230</v>
      </c>
      <c r="B14" s="307"/>
      <c r="C14" s="308"/>
      <c r="D14" s="113">
        <v>62.071778140293638</v>
      </c>
      <c r="E14" s="115">
        <v>3805</v>
      </c>
      <c r="F14" s="114">
        <v>3146</v>
      </c>
      <c r="G14" s="114">
        <v>3586</v>
      </c>
      <c r="H14" s="114">
        <v>2929</v>
      </c>
      <c r="I14" s="140">
        <v>3852</v>
      </c>
      <c r="J14" s="115">
        <v>-47</v>
      </c>
      <c r="K14" s="116">
        <v>-1.2201453790238836</v>
      </c>
    </row>
    <row r="15" spans="1:17" ht="15.95" customHeight="1" x14ac:dyDescent="0.2">
      <c r="A15" s="306" t="s">
        <v>231</v>
      </c>
      <c r="B15" s="307"/>
      <c r="C15" s="308"/>
      <c r="D15" s="113">
        <v>7.7977161500815662</v>
      </c>
      <c r="E15" s="115">
        <v>478</v>
      </c>
      <c r="F15" s="114">
        <v>446</v>
      </c>
      <c r="G15" s="114">
        <v>552</v>
      </c>
      <c r="H15" s="114">
        <v>387</v>
      </c>
      <c r="I15" s="140">
        <v>530</v>
      </c>
      <c r="J15" s="115">
        <v>-52</v>
      </c>
      <c r="K15" s="116">
        <v>-9.8113207547169807</v>
      </c>
    </row>
    <row r="16" spans="1:17" ht="15.95" customHeight="1" x14ac:dyDescent="0.2">
      <c r="A16" s="306" t="s">
        <v>232</v>
      </c>
      <c r="B16" s="307"/>
      <c r="C16" s="308"/>
      <c r="D16" s="113">
        <v>8.189233278955955</v>
      </c>
      <c r="E16" s="115">
        <v>502</v>
      </c>
      <c r="F16" s="114">
        <v>350</v>
      </c>
      <c r="G16" s="114">
        <v>425</v>
      </c>
      <c r="H16" s="114">
        <v>395</v>
      </c>
      <c r="I16" s="140">
        <v>667</v>
      </c>
      <c r="J16" s="115">
        <v>-165</v>
      </c>
      <c r="K16" s="116">
        <v>-24.737631184407796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1.6476345840130506</v>
      </c>
      <c r="E18" s="115">
        <v>101</v>
      </c>
      <c r="F18" s="114">
        <v>215</v>
      </c>
      <c r="G18" s="114">
        <v>194</v>
      </c>
      <c r="H18" s="114">
        <v>95</v>
      </c>
      <c r="I18" s="140">
        <v>120</v>
      </c>
      <c r="J18" s="115">
        <v>-19</v>
      </c>
      <c r="K18" s="116">
        <v>-15.833333333333334</v>
      </c>
    </row>
    <row r="19" spans="1:11" ht="14.1" customHeight="1" x14ac:dyDescent="0.2">
      <c r="A19" s="306" t="s">
        <v>235</v>
      </c>
      <c r="B19" s="307" t="s">
        <v>236</v>
      </c>
      <c r="C19" s="308"/>
      <c r="D19" s="113">
        <v>0.86460032626427408</v>
      </c>
      <c r="E19" s="115">
        <v>53</v>
      </c>
      <c r="F19" s="114">
        <v>171</v>
      </c>
      <c r="G19" s="114">
        <v>138</v>
      </c>
      <c r="H19" s="114">
        <v>62</v>
      </c>
      <c r="I19" s="140">
        <v>61</v>
      </c>
      <c r="J19" s="115">
        <v>-8</v>
      </c>
      <c r="K19" s="116">
        <v>-13.114754098360656</v>
      </c>
    </row>
    <row r="20" spans="1:11" ht="14.1" customHeight="1" x14ac:dyDescent="0.2">
      <c r="A20" s="306">
        <v>12</v>
      </c>
      <c r="B20" s="307" t="s">
        <v>237</v>
      </c>
      <c r="C20" s="308"/>
      <c r="D20" s="113">
        <v>1.9249592169657423</v>
      </c>
      <c r="E20" s="115">
        <v>118</v>
      </c>
      <c r="F20" s="114">
        <v>177</v>
      </c>
      <c r="G20" s="114">
        <v>115</v>
      </c>
      <c r="H20" s="114">
        <v>132</v>
      </c>
      <c r="I20" s="140">
        <v>149</v>
      </c>
      <c r="J20" s="115">
        <v>-31</v>
      </c>
      <c r="K20" s="116">
        <v>-20.80536912751678</v>
      </c>
    </row>
    <row r="21" spans="1:11" ht="14.1" customHeight="1" x14ac:dyDescent="0.2">
      <c r="A21" s="306">
        <v>21</v>
      </c>
      <c r="B21" s="307" t="s">
        <v>238</v>
      </c>
      <c r="C21" s="308"/>
      <c r="D21" s="113">
        <v>1.1908646003262642</v>
      </c>
      <c r="E21" s="115">
        <v>73</v>
      </c>
      <c r="F21" s="114">
        <v>56</v>
      </c>
      <c r="G21" s="114">
        <v>53</v>
      </c>
      <c r="H21" s="114">
        <v>64</v>
      </c>
      <c r="I21" s="140">
        <v>65</v>
      </c>
      <c r="J21" s="115">
        <v>8</v>
      </c>
      <c r="K21" s="116">
        <v>12.307692307692308</v>
      </c>
    </row>
    <row r="22" spans="1:11" ht="14.1" customHeight="1" x14ac:dyDescent="0.2">
      <c r="A22" s="306">
        <v>22</v>
      </c>
      <c r="B22" s="307" t="s">
        <v>239</v>
      </c>
      <c r="C22" s="308"/>
      <c r="D22" s="113">
        <v>1.8107667210440457</v>
      </c>
      <c r="E22" s="115">
        <v>111</v>
      </c>
      <c r="F22" s="114">
        <v>140</v>
      </c>
      <c r="G22" s="114">
        <v>120</v>
      </c>
      <c r="H22" s="114">
        <v>95</v>
      </c>
      <c r="I22" s="140">
        <v>83</v>
      </c>
      <c r="J22" s="115">
        <v>28</v>
      </c>
      <c r="K22" s="116">
        <v>33.734939759036145</v>
      </c>
    </row>
    <row r="23" spans="1:11" ht="14.1" customHeight="1" x14ac:dyDescent="0.2">
      <c r="A23" s="306">
        <v>23</v>
      </c>
      <c r="B23" s="307" t="s">
        <v>240</v>
      </c>
      <c r="C23" s="308"/>
      <c r="D23" s="113">
        <v>1.696574225122349</v>
      </c>
      <c r="E23" s="115">
        <v>104</v>
      </c>
      <c r="F23" s="114">
        <v>57</v>
      </c>
      <c r="G23" s="114">
        <v>116</v>
      </c>
      <c r="H23" s="114">
        <v>82</v>
      </c>
      <c r="I23" s="140">
        <v>80</v>
      </c>
      <c r="J23" s="115">
        <v>24</v>
      </c>
      <c r="K23" s="116">
        <v>30</v>
      </c>
    </row>
    <row r="24" spans="1:11" ht="14.1" customHeight="1" x14ac:dyDescent="0.2">
      <c r="A24" s="306">
        <v>24</v>
      </c>
      <c r="B24" s="307" t="s">
        <v>241</v>
      </c>
      <c r="C24" s="308"/>
      <c r="D24" s="113">
        <v>4.99184339314845</v>
      </c>
      <c r="E24" s="115">
        <v>306</v>
      </c>
      <c r="F24" s="114">
        <v>299</v>
      </c>
      <c r="G24" s="114">
        <v>247</v>
      </c>
      <c r="H24" s="114">
        <v>250</v>
      </c>
      <c r="I24" s="140">
        <v>322</v>
      </c>
      <c r="J24" s="115">
        <v>-16</v>
      </c>
      <c r="K24" s="116">
        <v>-4.9689440993788816</v>
      </c>
    </row>
    <row r="25" spans="1:11" ht="14.1" customHeight="1" x14ac:dyDescent="0.2">
      <c r="A25" s="306">
        <v>25</v>
      </c>
      <c r="B25" s="307" t="s">
        <v>242</v>
      </c>
      <c r="C25" s="308"/>
      <c r="D25" s="113">
        <v>5.5954323001631323</v>
      </c>
      <c r="E25" s="115">
        <v>343</v>
      </c>
      <c r="F25" s="114">
        <v>263</v>
      </c>
      <c r="G25" s="114">
        <v>258</v>
      </c>
      <c r="H25" s="114">
        <v>256</v>
      </c>
      <c r="I25" s="140">
        <v>368</v>
      </c>
      <c r="J25" s="115">
        <v>-25</v>
      </c>
      <c r="K25" s="116">
        <v>-6.7934782608695654</v>
      </c>
    </row>
    <row r="26" spans="1:11" ht="14.1" customHeight="1" x14ac:dyDescent="0.2">
      <c r="A26" s="306">
        <v>26</v>
      </c>
      <c r="B26" s="307" t="s">
        <v>243</v>
      </c>
      <c r="C26" s="308"/>
      <c r="D26" s="113">
        <v>3.034257748776509</v>
      </c>
      <c r="E26" s="115">
        <v>186</v>
      </c>
      <c r="F26" s="114">
        <v>126</v>
      </c>
      <c r="G26" s="114">
        <v>151</v>
      </c>
      <c r="H26" s="114">
        <v>114</v>
      </c>
      <c r="I26" s="140">
        <v>175</v>
      </c>
      <c r="J26" s="115">
        <v>11</v>
      </c>
      <c r="K26" s="116">
        <v>6.2857142857142856</v>
      </c>
    </row>
    <row r="27" spans="1:11" ht="14.1" customHeight="1" x14ac:dyDescent="0.2">
      <c r="A27" s="306">
        <v>27</v>
      </c>
      <c r="B27" s="307" t="s">
        <v>244</v>
      </c>
      <c r="C27" s="308"/>
      <c r="D27" s="113">
        <v>1.8760195758564437</v>
      </c>
      <c r="E27" s="115">
        <v>115</v>
      </c>
      <c r="F27" s="114">
        <v>127</v>
      </c>
      <c r="G27" s="114">
        <v>96</v>
      </c>
      <c r="H27" s="114">
        <v>102</v>
      </c>
      <c r="I27" s="140">
        <v>114</v>
      </c>
      <c r="J27" s="115">
        <v>1</v>
      </c>
      <c r="K27" s="116">
        <v>0.8771929824561403</v>
      </c>
    </row>
    <row r="28" spans="1:11" ht="14.1" customHeight="1" x14ac:dyDescent="0.2">
      <c r="A28" s="306">
        <v>28</v>
      </c>
      <c r="B28" s="307" t="s">
        <v>245</v>
      </c>
      <c r="C28" s="308"/>
      <c r="D28" s="113">
        <v>0.22838499184339314</v>
      </c>
      <c r="E28" s="115">
        <v>14</v>
      </c>
      <c r="F28" s="114">
        <v>9</v>
      </c>
      <c r="G28" s="114">
        <v>10</v>
      </c>
      <c r="H28" s="114">
        <v>9</v>
      </c>
      <c r="I28" s="140">
        <v>21</v>
      </c>
      <c r="J28" s="115">
        <v>-7</v>
      </c>
      <c r="K28" s="116">
        <v>-33.333333333333336</v>
      </c>
    </row>
    <row r="29" spans="1:11" ht="14.1" customHeight="1" x14ac:dyDescent="0.2">
      <c r="A29" s="306">
        <v>29</v>
      </c>
      <c r="B29" s="307" t="s">
        <v>246</v>
      </c>
      <c r="C29" s="308"/>
      <c r="D29" s="113">
        <v>3.6704730831973897</v>
      </c>
      <c r="E29" s="115">
        <v>225</v>
      </c>
      <c r="F29" s="114">
        <v>198</v>
      </c>
      <c r="G29" s="114">
        <v>217</v>
      </c>
      <c r="H29" s="114">
        <v>174</v>
      </c>
      <c r="I29" s="140">
        <v>225</v>
      </c>
      <c r="J29" s="115">
        <v>0</v>
      </c>
      <c r="K29" s="116">
        <v>0</v>
      </c>
    </row>
    <row r="30" spans="1:11" ht="14.1" customHeight="1" x14ac:dyDescent="0.2">
      <c r="A30" s="306" t="s">
        <v>247</v>
      </c>
      <c r="B30" s="307" t="s">
        <v>248</v>
      </c>
      <c r="C30" s="308"/>
      <c r="D30" s="113">
        <v>1.1745513866231647</v>
      </c>
      <c r="E30" s="115">
        <v>72</v>
      </c>
      <c r="F30" s="114" t="s">
        <v>513</v>
      </c>
      <c r="G30" s="114" t="s">
        <v>513</v>
      </c>
      <c r="H30" s="114" t="s">
        <v>513</v>
      </c>
      <c r="I30" s="140" t="s">
        <v>513</v>
      </c>
      <c r="J30" s="115" t="s">
        <v>513</v>
      </c>
      <c r="K30" s="116" t="s">
        <v>513</v>
      </c>
    </row>
    <row r="31" spans="1:11" ht="14.1" customHeight="1" x14ac:dyDescent="0.2">
      <c r="A31" s="306" t="s">
        <v>249</v>
      </c>
      <c r="B31" s="307" t="s">
        <v>250</v>
      </c>
      <c r="C31" s="308"/>
      <c r="D31" s="113">
        <v>2.4469820554649266</v>
      </c>
      <c r="E31" s="115">
        <v>150</v>
      </c>
      <c r="F31" s="114">
        <v>119</v>
      </c>
      <c r="G31" s="114">
        <v>139</v>
      </c>
      <c r="H31" s="114">
        <v>118</v>
      </c>
      <c r="I31" s="140">
        <v>151</v>
      </c>
      <c r="J31" s="115">
        <v>-1</v>
      </c>
      <c r="K31" s="116">
        <v>-0.66225165562913912</v>
      </c>
    </row>
    <row r="32" spans="1:11" ht="14.1" customHeight="1" x14ac:dyDescent="0.2">
      <c r="A32" s="306">
        <v>31</v>
      </c>
      <c r="B32" s="307" t="s">
        <v>251</v>
      </c>
      <c r="C32" s="308"/>
      <c r="D32" s="113">
        <v>0.48939641109298532</v>
      </c>
      <c r="E32" s="115">
        <v>30</v>
      </c>
      <c r="F32" s="114">
        <v>32</v>
      </c>
      <c r="G32" s="114">
        <v>35</v>
      </c>
      <c r="H32" s="114">
        <v>27</v>
      </c>
      <c r="I32" s="140">
        <v>32</v>
      </c>
      <c r="J32" s="115">
        <v>-2</v>
      </c>
      <c r="K32" s="116">
        <v>-6.25</v>
      </c>
    </row>
    <row r="33" spans="1:11" ht="14.1" customHeight="1" x14ac:dyDescent="0.2">
      <c r="A33" s="306">
        <v>32</v>
      </c>
      <c r="B33" s="307" t="s">
        <v>252</v>
      </c>
      <c r="C33" s="308"/>
      <c r="D33" s="113">
        <v>2.6753670473083195</v>
      </c>
      <c r="E33" s="115">
        <v>164</v>
      </c>
      <c r="F33" s="114">
        <v>239</v>
      </c>
      <c r="G33" s="114">
        <v>245</v>
      </c>
      <c r="H33" s="114">
        <v>178</v>
      </c>
      <c r="I33" s="140">
        <v>215</v>
      </c>
      <c r="J33" s="115">
        <v>-51</v>
      </c>
      <c r="K33" s="116">
        <v>-23.720930232558139</v>
      </c>
    </row>
    <row r="34" spans="1:11" ht="14.1" customHeight="1" x14ac:dyDescent="0.2">
      <c r="A34" s="306">
        <v>33</v>
      </c>
      <c r="B34" s="307" t="s">
        <v>253</v>
      </c>
      <c r="C34" s="308"/>
      <c r="D34" s="113">
        <v>1.7618270799347471</v>
      </c>
      <c r="E34" s="115">
        <v>108</v>
      </c>
      <c r="F34" s="114">
        <v>89</v>
      </c>
      <c r="G34" s="114">
        <v>115</v>
      </c>
      <c r="H34" s="114">
        <v>70</v>
      </c>
      <c r="I34" s="140">
        <v>108</v>
      </c>
      <c r="J34" s="115">
        <v>0</v>
      </c>
      <c r="K34" s="116">
        <v>0</v>
      </c>
    </row>
    <row r="35" spans="1:11" ht="14.1" customHeight="1" x14ac:dyDescent="0.2">
      <c r="A35" s="306">
        <v>34</v>
      </c>
      <c r="B35" s="307" t="s">
        <v>254</v>
      </c>
      <c r="C35" s="308"/>
      <c r="D35" s="113">
        <v>2.4796084828711256</v>
      </c>
      <c r="E35" s="115">
        <v>152</v>
      </c>
      <c r="F35" s="114">
        <v>105</v>
      </c>
      <c r="G35" s="114">
        <v>144</v>
      </c>
      <c r="H35" s="114">
        <v>93</v>
      </c>
      <c r="I35" s="140">
        <v>148</v>
      </c>
      <c r="J35" s="115">
        <v>4</v>
      </c>
      <c r="K35" s="116">
        <v>2.7027027027027026</v>
      </c>
    </row>
    <row r="36" spans="1:11" ht="14.1" customHeight="1" x14ac:dyDescent="0.2">
      <c r="A36" s="306">
        <v>41</v>
      </c>
      <c r="B36" s="307" t="s">
        <v>255</v>
      </c>
      <c r="C36" s="308"/>
      <c r="D36" s="113">
        <v>0.86460032626427408</v>
      </c>
      <c r="E36" s="115">
        <v>53</v>
      </c>
      <c r="F36" s="114">
        <v>25</v>
      </c>
      <c r="G36" s="114">
        <v>38</v>
      </c>
      <c r="H36" s="114">
        <v>26</v>
      </c>
      <c r="I36" s="140">
        <v>69</v>
      </c>
      <c r="J36" s="115">
        <v>-16</v>
      </c>
      <c r="K36" s="116">
        <v>-23.188405797101449</v>
      </c>
    </row>
    <row r="37" spans="1:11" ht="14.1" customHeight="1" x14ac:dyDescent="0.2">
      <c r="A37" s="306">
        <v>42</v>
      </c>
      <c r="B37" s="307" t="s">
        <v>256</v>
      </c>
      <c r="C37" s="308"/>
      <c r="D37" s="113">
        <v>0.13050570962479607</v>
      </c>
      <c r="E37" s="115">
        <v>8</v>
      </c>
      <c r="F37" s="114">
        <v>4</v>
      </c>
      <c r="G37" s="114">
        <v>6</v>
      </c>
      <c r="H37" s="114">
        <v>6</v>
      </c>
      <c r="I37" s="140" t="s">
        <v>513</v>
      </c>
      <c r="J37" s="115" t="s">
        <v>513</v>
      </c>
      <c r="K37" s="116" t="s">
        <v>513</v>
      </c>
    </row>
    <row r="38" spans="1:11" ht="14.1" customHeight="1" x14ac:dyDescent="0.2">
      <c r="A38" s="306">
        <v>43</v>
      </c>
      <c r="B38" s="307" t="s">
        <v>257</v>
      </c>
      <c r="C38" s="308"/>
      <c r="D38" s="113">
        <v>0.61990212071778139</v>
      </c>
      <c r="E38" s="115">
        <v>38</v>
      </c>
      <c r="F38" s="114">
        <v>21</v>
      </c>
      <c r="G38" s="114">
        <v>27</v>
      </c>
      <c r="H38" s="114">
        <v>24</v>
      </c>
      <c r="I38" s="140">
        <v>23</v>
      </c>
      <c r="J38" s="115">
        <v>15</v>
      </c>
      <c r="K38" s="116">
        <v>65.217391304347828</v>
      </c>
    </row>
    <row r="39" spans="1:11" ht="14.1" customHeight="1" x14ac:dyDescent="0.2">
      <c r="A39" s="306">
        <v>51</v>
      </c>
      <c r="B39" s="307" t="s">
        <v>258</v>
      </c>
      <c r="C39" s="308"/>
      <c r="D39" s="113">
        <v>7.8792822185970639</v>
      </c>
      <c r="E39" s="115">
        <v>483</v>
      </c>
      <c r="F39" s="114">
        <v>450</v>
      </c>
      <c r="G39" s="114">
        <v>536</v>
      </c>
      <c r="H39" s="114">
        <v>417</v>
      </c>
      <c r="I39" s="140">
        <v>406</v>
      </c>
      <c r="J39" s="115">
        <v>77</v>
      </c>
      <c r="K39" s="116">
        <v>18.96551724137931</v>
      </c>
    </row>
    <row r="40" spans="1:11" ht="14.1" customHeight="1" x14ac:dyDescent="0.2">
      <c r="A40" s="306" t="s">
        <v>259</v>
      </c>
      <c r="B40" s="307" t="s">
        <v>260</v>
      </c>
      <c r="C40" s="308"/>
      <c r="D40" s="113">
        <v>7.0146818923327894</v>
      </c>
      <c r="E40" s="115">
        <v>430</v>
      </c>
      <c r="F40" s="114">
        <v>397</v>
      </c>
      <c r="G40" s="114">
        <v>490</v>
      </c>
      <c r="H40" s="114">
        <v>375</v>
      </c>
      <c r="I40" s="140">
        <v>360</v>
      </c>
      <c r="J40" s="115">
        <v>70</v>
      </c>
      <c r="K40" s="116">
        <v>19.444444444444443</v>
      </c>
    </row>
    <row r="41" spans="1:11" ht="14.1" customHeight="1" x14ac:dyDescent="0.2">
      <c r="A41" s="306"/>
      <c r="B41" s="307" t="s">
        <v>261</v>
      </c>
      <c r="C41" s="308"/>
      <c r="D41" s="113">
        <v>5.9053833605220225</v>
      </c>
      <c r="E41" s="115">
        <v>362</v>
      </c>
      <c r="F41" s="114">
        <v>340</v>
      </c>
      <c r="G41" s="114">
        <v>384</v>
      </c>
      <c r="H41" s="114">
        <v>326</v>
      </c>
      <c r="I41" s="140">
        <v>291</v>
      </c>
      <c r="J41" s="115">
        <v>71</v>
      </c>
      <c r="K41" s="116">
        <v>24.398625429553263</v>
      </c>
    </row>
    <row r="42" spans="1:11" ht="14.1" customHeight="1" x14ac:dyDescent="0.2">
      <c r="A42" s="306">
        <v>52</v>
      </c>
      <c r="B42" s="307" t="s">
        <v>262</v>
      </c>
      <c r="C42" s="308"/>
      <c r="D42" s="113">
        <v>7.112561174551387</v>
      </c>
      <c r="E42" s="115">
        <v>436</v>
      </c>
      <c r="F42" s="114">
        <v>380</v>
      </c>
      <c r="G42" s="114">
        <v>300</v>
      </c>
      <c r="H42" s="114">
        <v>290</v>
      </c>
      <c r="I42" s="140">
        <v>394</v>
      </c>
      <c r="J42" s="115">
        <v>42</v>
      </c>
      <c r="K42" s="116">
        <v>10.659898477157361</v>
      </c>
    </row>
    <row r="43" spans="1:11" ht="14.1" customHeight="1" x14ac:dyDescent="0.2">
      <c r="A43" s="306" t="s">
        <v>263</v>
      </c>
      <c r="B43" s="307" t="s">
        <v>264</v>
      </c>
      <c r="C43" s="308"/>
      <c r="D43" s="113">
        <v>6.2642740619902124</v>
      </c>
      <c r="E43" s="115">
        <v>384</v>
      </c>
      <c r="F43" s="114">
        <v>312</v>
      </c>
      <c r="G43" s="114">
        <v>264</v>
      </c>
      <c r="H43" s="114">
        <v>247</v>
      </c>
      <c r="I43" s="140">
        <v>363</v>
      </c>
      <c r="J43" s="115">
        <v>21</v>
      </c>
      <c r="K43" s="116">
        <v>5.785123966942149</v>
      </c>
    </row>
    <row r="44" spans="1:11" ht="14.1" customHeight="1" x14ac:dyDescent="0.2">
      <c r="A44" s="306">
        <v>53</v>
      </c>
      <c r="B44" s="307" t="s">
        <v>265</v>
      </c>
      <c r="C44" s="308"/>
      <c r="D44" s="113">
        <v>0.84828711256117451</v>
      </c>
      <c r="E44" s="115">
        <v>52</v>
      </c>
      <c r="F44" s="114">
        <v>34</v>
      </c>
      <c r="G44" s="114">
        <v>60</v>
      </c>
      <c r="H44" s="114">
        <v>40</v>
      </c>
      <c r="I44" s="140">
        <v>53</v>
      </c>
      <c r="J44" s="115">
        <v>-1</v>
      </c>
      <c r="K44" s="116">
        <v>-1.8867924528301887</v>
      </c>
    </row>
    <row r="45" spans="1:11" ht="14.1" customHeight="1" x14ac:dyDescent="0.2">
      <c r="A45" s="306" t="s">
        <v>266</v>
      </c>
      <c r="B45" s="307" t="s">
        <v>267</v>
      </c>
      <c r="C45" s="308"/>
      <c r="D45" s="113">
        <v>0.81566068515497558</v>
      </c>
      <c r="E45" s="115">
        <v>50</v>
      </c>
      <c r="F45" s="114">
        <v>33</v>
      </c>
      <c r="G45" s="114">
        <v>59</v>
      </c>
      <c r="H45" s="114">
        <v>38</v>
      </c>
      <c r="I45" s="140">
        <v>51</v>
      </c>
      <c r="J45" s="115">
        <v>-1</v>
      </c>
      <c r="K45" s="116">
        <v>-1.9607843137254901</v>
      </c>
    </row>
    <row r="46" spans="1:11" ht="14.1" customHeight="1" x14ac:dyDescent="0.2">
      <c r="A46" s="306">
        <v>54</v>
      </c>
      <c r="B46" s="307" t="s">
        <v>268</v>
      </c>
      <c r="C46" s="308"/>
      <c r="D46" s="113">
        <v>4.4861337683523654</v>
      </c>
      <c r="E46" s="115">
        <v>275</v>
      </c>
      <c r="F46" s="114">
        <v>287</v>
      </c>
      <c r="G46" s="114">
        <v>267</v>
      </c>
      <c r="H46" s="114">
        <v>283</v>
      </c>
      <c r="I46" s="140">
        <v>233</v>
      </c>
      <c r="J46" s="115">
        <v>42</v>
      </c>
      <c r="K46" s="116">
        <v>18.025751072961373</v>
      </c>
    </row>
    <row r="47" spans="1:11" ht="14.1" customHeight="1" x14ac:dyDescent="0.2">
      <c r="A47" s="306">
        <v>61</v>
      </c>
      <c r="B47" s="307" t="s">
        <v>269</v>
      </c>
      <c r="C47" s="308"/>
      <c r="D47" s="113">
        <v>1.7128874388254487</v>
      </c>
      <c r="E47" s="115">
        <v>105</v>
      </c>
      <c r="F47" s="114">
        <v>107</v>
      </c>
      <c r="G47" s="114">
        <v>126</v>
      </c>
      <c r="H47" s="114">
        <v>105</v>
      </c>
      <c r="I47" s="140">
        <v>128</v>
      </c>
      <c r="J47" s="115">
        <v>-23</v>
      </c>
      <c r="K47" s="116">
        <v>-17.96875</v>
      </c>
    </row>
    <row r="48" spans="1:11" ht="14.1" customHeight="1" x14ac:dyDescent="0.2">
      <c r="A48" s="306">
        <v>62</v>
      </c>
      <c r="B48" s="307" t="s">
        <v>270</v>
      </c>
      <c r="C48" s="308"/>
      <c r="D48" s="113">
        <v>6.8678629690048938</v>
      </c>
      <c r="E48" s="115">
        <v>421</v>
      </c>
      <c r="F48" s="114">
        <v>411</v>
      </c>
      <c r="G48" s="114">
        <v>400</v>
      </c>
      <c r="H48" s="114">
        <v>356</v>
      </c>
      <c r="I48" s="140">
        <v>427</v>
      </c>
      <c r="J48" s="115">
        <v>-6</v>
      </c>
      <c r="K48" s="116">
        <v>-1.405152224824356</v>
      </c>
    </row>
    <row r="49" spans="1:11" ht="14.1" customHeight="1" x14ac:dyDescent="0.2">
      <c r="A49" s="306">
        <v>63</v>
      </c>
      <c r="B49" s="307" t="s">
        <v>271</v>
      </c>
      <c r="C49" s="308"/>
      <c r="D49" s="113">
        <v>3.7030995106035891</v>
      </c>
      <c r="E49" s="115">
        <v>227</v>
      </c>
      <c r="F49" s="114">
        <v>237</v>
      </c>
      <c r="G49" s="114">
        <v>241</v>
      </c>
      <c r="H49" s="114">
        <v>148</v>
      </c>
      <c r="I49" s="140">
        <v>257</v>
      </c>
      <c r="J49" s="115">
        <v>-30</v>
      </c>
      <c r="K49" s="116">
        <v>-11.673151750972762</v>
      </c>
    </row>
    <row r="50" spans="1:11" ht="14.1" customHeight="1" x14ac:dyDescent="0.2">
      <c r="A50" s="306" t="s">
        <v>272</v>
      </c>
      <c r="B50" s="307" t="s">
        <v>273</v>
      </c>
      <c r="C50" s="308"/>
      <c r="D50" s="113">
        <v>0.61990212071778139</v>
      </c>
      <c r="E50" s="115">
        <v>38</v>
      </c>
      <c r="F50" s="114">
        <v>24</v>
      </c>
      <c r="G50" s="114">
        <v>37</v>
      </c>
      <c r="H50" s="114">
        <v>17</v>
      </c>
      <c r="I50" s="140">
        <v>36</v>
      </c>
      <c r="J50" s="115">
        <v>2</v>
      </c>
      <c r="K50" s="116">
        <v>5.5555555555555554</v>
      </c>
    </row>
    <row r="51" spans="1:11" ht="14.1" customHeight="1" x14ac:dyDescent="0.2">
      <c r="A51" s="306" t="s">
        <v>274</v>
      </c>
      <c r="B51" s="307" t="s">
        <v>275</v>
      </c>
      <c r="C51" s="308"/>
      <c r="D51" s="113">
        <v>2.8221859706362151</v>
      </c>
      <c r="E51" s="115">
        <v>173</v>
      </c>
      <c r="F51" s="114">
        <v>189</v>
      </c>
      <c r="G51" s="114">
        <v>185</v>
      </c>
      <c r="H51" s="114">
        <v>117</v>
      </c>
      <c r="I51" s="140">
        <v>201</v>
      </c>
      <c r="J51" s="115">
        <v>-28</v>
      </c>
      <c r="K51" s="116">
        <v>-13.930348258706468</v>
      </c>
    </row>
    <row r="52" spans="1:11" ht="14.1" customHeight="1" x14ac:dyDescent="0.2">
      <c r="A52" s="306">
        <v>71</v>
      </c>
      <c r="B52" s="307" t="s">
        <v>276</v>
      </c>
      <c r="C52" s="308"/>
      <c r="D52" s="113">
        <v>7.8303425774877651</v>
      </c>
      <c r="E52" s="115">
        <v>480</v>
      </c>
      <c r="F52" s="114">
        <v>355</v>
      </c>
      <c r="G52" s="114">
        <v>398</v>
      </c>
      <c r="H52" s="114">
        <v>387</v>
      </c>
      <c r="I52" s="140">
        <v>478</v>
      </c>
      <c r="J52" s="115">
        <v>2</v>
      </c>
      <c r="K52" s="116">
        <v>0.41841004184100417</v>
      </c>
    </row>
    <row r="53" spans="1:11" ht="14.1" customHeight="1" x14ac:dyDescent="0.2">
      <c r="A53" s="306" t="s">
        <v>277</v>
      </c>
      <c r="B53" s="307" t="s">
        <v>278</v>
      </c>
      <c r="C53" s="308"/>
      <c r="D53" s="113">
        <v>2.9853181076672106</v>
      </c>
      <c r="E53" s="115">
        <v>183</v>
      </c>
      <c r="F53" s="114">
        <v>146</v>
      </c>
      <c r="G53" s="114">
        <v>148</v>
      </c>
      <c r="H53" s="114">
        <v>153</v>
      </c>
      <c r="I53" s="140">
        <v>185</v>
      </c>
      <c r="J53" s="115">
        <v>-2</v>
      </c>
      <c r="K53" s="116">
        <v>-1.0810810810810811</v>
      </c>
    </row>
    <row r="54" spans="1:11" ht="14.1" customHeight="1" x14ac:dyDescent="0.2">
      <c r="A54" s="306" t="s">
        <v>279</v>
      </c>
      <c r="B54" s="307" t="s">
        <v>280</v>
      </c>
      <c r="C54" s="308"/>
      <c r="D54" s="113">
        <v>4.0456769983686787</v>
      </c>
      <c r="E54" s="115">
        <v>248</v>
      </c>
      <c r="F54" s="114">
        <v>179</v>
      </c>
      <c r="G54" s="114">
        <v>212</v>
      </c>
      <c r="H54" s="114">
        <v>203</v>
      </c>
      <c r="I54" s="140">
        <v>251</v>
      </c>
      <c r="J54" s="115">
        <v>-3</v>
      </c>
      <c r="K54" s="116">
        <v>-1.1952191235059761</v>
      </c>
    </row>
    <row r="55" spans="1:11" ht="14.1" customHeight="1" x14ac:dyDescent="0.2">
      <c r="A55" s="306">
        <v>72</v>
      </c>
      <c r="B55" s="307" t="s">
        <v>281</v>
      </c>
      <c r="C55" s="308"/>
      <c r="D55" s="113">
        <v>1.8433931484502446</v>
      </c>
      <c r="E55" s="115">
        <v>113</v>
      </c>
      <c r="F55" s="114">
        <v>86</v>
      </c>
      <c r="G55" s="114">
        <v>105</v>
      </c>
      <c r="H55" s="114">
        <v>75</v>
      </c>
      <c r="I55" s="140">
        <v>114</v>
      </c>
      <c r="J55" s="115">
        <v>-1</v>
      </c>
      <c r="K55" s="116">
        <v>-0.8771929824561403</v>
      </c>
    </row>
    <row r="56" spans="1:11" ht="14.1" customHeight="1" x14ac:dyDescent="0.2">
      <c r="A56" s="306" t="s">
        <v>282</v>
      </c>
      <c r="B56" s="307" t="s">
        <v>283</v>
      </c>
      <c r="C56" s="308"/>
      <c r="D56" s="113">
        <v>0.37520391517128876</v>
      </c>
      <c r="E56" s="115">
        <v>23</v>
      </c>
      <c r="F56" s="114">
        <v>37</v>
      </c>
      <c r="G56" s="114">
        <v>35</v>
      </c>
      <c r="H56" s="114">
        <v>23</v>
      </c>
      <c r="I56" s="140">
        <v>27</v>
      </c>
      <c r="J56" s="115">
        <v>-4</v>
      </c>
      <c r="K56" s="116">
        <v>-14.814814814814815</v>
      </c>
    </row>
    <row r="57" spans="1:11" ht="14.1" customHeight="1" x14ac:dyDescent="0.2">
      <c r="A57" s="306" t="s">
        <v>284</v>
      </c>
      <c r="B57" s="307" t="s">
        <v>285</v>
      </c>
      <c r="C57" s="308"/>
      <c r="D57" s="113">
        <v>1.1092985318107667</v>
      </c>
      <c r="E57" s="115">
        <v>68</v>
      </c>
      <c r="F57" s="114">
        <v>41</v>
      </c>
      <c r="G57" s="114">
        <v>54</v>
      </c>
      <c r="H57" s="114">
        <v>36</v>
      </c>
      <c r="I57" s="140">
        <v>58</v>
      </c>
      <c r="J57" s="115">
        <v>10</v>
      </c>
      <c r="K57" s="116">
        <v>17.241379310344829</v>
      </c>
    </row>
    <row r="58" spans="1:11" ht="14.1" customHeight="1" x14ac:dyDescent="0.2">
      <c r="A58" s="306">
        <v>73</v>
      </c>
      <c r="B58" s="307" t="s">
        <v>286</v>
      </c>
      <c r="C58" s="308"/>
      <c r="D58" s="113">
        <v>0.91353996737357257</v>
      </c>
      <c r="E58" s="115">
        <v>56</v>
      </c>
      <c r="F58" s="114">
        <v>34</v>
      </c>
      <c r="G58" s="114">
        <v>54</v>
      </c>
      <c r="H58" s="114">
        <v>50</v>
      </c>
      <c r="I58" s="140">
        <v>75</v>
      </c>
      <c r="J58" s="115">
        <v>-19</v>
      </c>
      <c r="K58" s="116">
        <v>-25.333333333333332</v>
      </c>
    </row>
    <row r="59" spans="1:11" ht="14.1" customHeight="1" x14ac:dyDescent="0.2">
      <c r="A59" s="306" t="s">
        <v>287</v>
      </c>
      <c r="B59" s="307" t="s">
        <v>288</v>
      </c>
      <c r="C59" s="308"/>
      <c r="D59" s="113">
        <v>0.60358890701468193</v>
      </c>
      <c r="E59" s="115">
        <v>37</v>
      </c>
      <c r="F59" s="114">
        <v>25</v>
      </c>
      <c r="G59" s="114">
        <v>41</v>
      </c>
      <c r="H59" s="114">
        <v>33</v>
      </c>
      <c r="I59" s="140">
        <v>48</v>
      </c>
      <c r="J59" s="115">
        <v>-11</v>
      </c>
      <c r="K59" s="116">
        <v>-22.916666666666668</v>
      </c>
    </row>
    <row r="60" spans="1:11" ht="14.1" customHeight="1" x14ac:dyDescent="0.2">
      <c r="A60" s="306">
        <v>81</v>
      </c>
      <c r="B60" s="307" t="s">
        <v>289</v>
      </c>
      <c r="C60" s="308"/>
      <c r="D60" s="113">
        <v>5.5954323001631323</v>
      </c>
      <c r="E60" s="115">
        <v>343</v>
      </c>
      <c r="F60" s="114">
        <v>261</v>
      </c>
      <c r="G60" s="114">
        <v>313</v>
      </c>
      <c r="H60" s="114">
        <v>306</v>
      </c>
      <c r="I60" s="140">
        <v>462</v>
      </c>
      <c r="J60" s="115">
        <v>-119</v>
      </c>
      <c r="K60" s="116">
        <v>-25.757575757575758</v>
      </c>
    </row>
    <row r="61" spans="1:11" ht="14.1" customHeight="1" x14ac:dyDescent="0.2">
      <c r="A61" s="306" t="s">
        <v>290</v>
      </c>
      <c r="B61" s="307" t="s">
        <v>291</v>
      </c>
      <c r="C61" s="308"/>
      <c r="D61" s="113">
        <v>1.4029363784665578</v>
      </c>
      <c r="E61" s="115">
        <v>86</v>
      </c>
      <c r="F61" s="114">
        <v>56</v>
      </c>
      <c r="G61" s="114">
        <v>56</v>
      </c>
      <c r="H61" s="114">
        <v>113</v>
      </c>
      <c r="I61" s="140">
        <v>105</v>
      </c>
      <c r="J61" s="115">
        <v>-19</v>
      </c>
      <c r="K61" s="116">
        <v>-18.095238095238095</v>
      </c>
    </row>
    <row r="62" spans="1:11" ht="14.1" customHeight="1" x14ac:dyDescent="0.2">
      <c r="A62" s="306" t="s">
        <v>292</v>
      </c>
      <c r="B62" s="307" t="s">
        <v>293</v>
      </c>
      <c r="C62" s="308"/>
      <c r="D62" s="113">
        <v>2.5122349102773245</v>
      </c>
      <c r="E62" s="115">
        <v>154</v>
      </c>
      <c r="F62" s="114">
        <v>109</v>
      </c>
      <c r="G62" s="114">
        <v>154</v>
      </c>
      <c r="H62" s="114">
        <v>92</v>
      </c>
      <c r="I62" s="140">
        <v>227</v>
      </c>
      <c r="J62" s="115">
        <v>-73</v>
      </c>
      <c r="K62" s="116">
        <v>-32.158590308370044</v>
      </c>
    </row>
    <row r="63" spans="1:11" ht="14.1" customHeight="1" x14ac:dyDescent="0.2">
      <c r="A63" s="306"/>
      <c r="B63" s="307" t="s">
        <v>294</v>
      </c>
      <c r="C63" s="308"/>
      <c r="D63" s="113">
        <v>2.1533442088091355</v>
      </c>
      <c r="E63" s="115">
        <v>132</v>
      </c>
      <c r="F63" s="114">
        <v>94</v>
      </c>
      <c r="G63" s="114">
        <v>130</v>
      </c>
      <c r="H63" s="114">
        <v>82</v>
      </c>
      <c r="I63" s="140">
        <v>136</v>
      </c>
      <c r="J63" s="115">
        <v>-4</v>
      </c>
      <c r="K63" s="116">
        <v>-2.9411764705882355</v>
      </c>
    </row>
    <row r="64" spans="1:11" ht="14.1" customHeight="1" x14ac:dyDescent="0.2">
      <c r="A64" s="306" t="s">
        <v>295</v>
      </c>
      <c r="B64" s="307" t="s">
        <v>296</v>
      </c>
      <c r="C64" s="308"/>
      <c r="D64" s="113">
        <v>0.76672104404567698</v>
      </c>
      <c r="E64" s="115">
        <v>47</v>
      </c>
      <c r="F64" s="114">
        <v>30</v>
      </c>
      <c r="G64" s="114">
        <v>34</v>
      </c>
      <c r="H64" s="114">
        <v>42</v>
      </c>
      <c r="I64" s="140">
        <v>51</v>
      </c>
      <c r="J64" s="115">
        <v>-4</v>
      </c>
      <c r="K64" s="116">
        <v>-7.8431372549019605</v>
      </c>
    </row>
    <row r="65" spans="1:11" ht="14.1" customHeight="1" x14ac:dyDescent="0.2">
      <c r="A65" s="306" t="s">
        <v>297</v>
      </c>
      <c r="B65" s="307" t="s">
        <v>298</v>
      </c>
      <c r="C65" s="308"/>
      <c r="D65" s="113">
        <v>0.44045676998368677</v>
      </c>
      <c r="E65" s="115">
        <v>27</v>
      </c>
      <c r="F65" s="114">
        <v>32</v>
      </c>
      <c r="G65" s="114">
        <v>38</v>
      </c>
      <c r="H65" s="114">
        <v>30</v>
      </c>
      <c r="I65" s="140">
        <v>47</v>
      </c>
      <c r="J65" s="115">
        <v>-20</v>
      </c>
      <c r="K65" s="116">
        <v>-42.553191489361701</v>
      </c>
    </row>
    <row r="66" spans="1:11" ht="14.1" customHeight="1" x14ac:dyDescent="0.2">
      <c r="A66" s="306">
        <v>82</v>
      </c>
      <c r="B66" s="307" t="s">
        <v>299</v>
      </c>
      <c r="C66" s="308"/>
      <c r="D66" s="113">
        <v>4.4698205546492655</v>
      </c>
      <c r="E66" s="115">
        <v>274</v>
      </c>
      <c r="F66" s="114">
        <v>220</v>
      </c>
      <c r="G66" s="114">
        <v>329</v>
      </c>
      <c r="H66" s="114">
        <v>214</v>
      </c>
      <c r="I66" s="140">
        <v>292</v>
      </c>
      <c r="J66" s="115">
        <v>-18</v>
      </c>
      <c r="K66" s="116">
        <v>-6.1643835616438354</v>
      </c>
    </row>
    <row r="67" spans="1:11" ht="14.1" customHeight="1" x14ac:dyDescent="0.2">
      <c r="A67" s="306" t="s">
        <v>300</v>
      </c>
      <c r="B67" s="307" t="s">
        <v>301</v>
      </c>
      <c r="C67" s="308"/>
      <c r="D67" s="113">
        <v>3.5399673735725936</v>
      </c>
      <c r="E67" s="115">
        <v>217</v>
      </c>
      <c r="F67" s="114">
        <v>171</v>
      </c>
      <c r="G67" s="114">
        <v>253</v>
      </c>
      <c r="H67" s="114">
        <v>166</v>
      </c>
      <c r="I67" s="140">
        <v>227</v>
      </c>
      <c r="J67" s="115">
        <v>-10</v>
      </c>
      <c r="K67" s="116">
        <v>-4.4052863436123344</v>
      </c>
    </row>
    <row r="68" spans="1:11" ht="14.1" customHeight="1" x14ac:dyDescent="0.2">
      <c r="A68" s="306" t="s">
        <v>302</v>
      </c>
      <c r="B68" s="307" t="s">
        <v>303</v>
      </c>
      <c r="C68" s="308"/>
      <c r="D68" s="113">
        <v>0.73409461663947795</v>
      </c>
      <c r="E68" s="115">
        <v>45</v>
      </c>
      <c r="F68" s="114">
        <v>40</v>
      </c>
      <c r="G68" s="114">
        <v>48</v>
      </c>
      <c r="H68" s="114">
        <v>24</v>
      </c>
      <c r="I68" s="140">
        <v>43</v>
      </c>
      <c r="J68" s="115">
        <v>2</v>
      </c>
      <c r="K68" s="116">
        <v>4.6511627906976747</v>
      </c>
    </row>
    <row r="69" spans="1:11" ht="14.1" customHeight="1" x14ac:dyDescent="0.2">
      <c r="A69" s="306">
        <v>83</v>
      </c>
      <c r="B69" s="307" t="s">
        <v>304</v>
      </c>
      <c r="C69" s="308"/>
      <c r="D69" s="113">
        <v>4.99184339314845</v>
      </c>
      <c r="E69" s="115">
        <v>306</v>
      </c>
      <c r="F69" s="114">
        <v>162</v>
      </c>
      <c r="G69" s="114">
        <v>409</v>
      </c>
      <c r="H69" s="114">
        <v>174</v>
      </c>
      <c r="I69" s="140">
        <v>303</v>
      </c>
      <c r="J69" s="115">
        <v>3</v>
      </c>
      <c r="K69" s="116">
        <v>0.99009900990099009</v>
      </c>
    </row>
    <row r="70" spans="1:11" ht="14.1" customHeight="1" x14ac:dyDescent="0.2">
      <c r="A70" s="306" t="s">
        <v>305</v>
      </c>
      <c r="B70" s="307" t="s">
        <v>306</v>
      </c>
      <c r="C70" s="308"/>
      <c r="D70" s="113">
        <v>4.5024469820554653</v>
      </c>
      <c r="E70" s="115">
        <v>276</v>
      </c>
      <c r="F70" s="114">
        <v>138</v>
      </c>
      <c r="G70" s="114">
        <v>362</v>
      </c>
      <c r="H70" s="114">
        <v>155</v>
      </c>
      <c r="I70" s="140">
        <v>268</v>
      </c>
      <c r="J70" s="115">
        <v>8</v>
      </c>
      <c r="K70" s="116">
        <v>2.9850746268656718</v>
      </c>
    </row>
    <row r="71" spans="1:11" ht="14.1" customHeight="1" x14ac:dyDescent="0.2">
      <c r="A71" s="306"/>
      <c r="B71" s="307" t="s">
        <v>307</v>
      </c>
      <c r="C71" s="308"/>
      <c r="D71" s="113">
        <v>2.8874388254486134</v>
      </c>
      <c r="E71" s="115">
        <v>177</v>
      </c>
      <c r="F71" s="114">
        <v>64</v>
      </c>
      <c r="G71" s="114">
        <v>151</v>
      </c>
      <c r="H71" s="114">
        <v>76</v>
      </c>
      <c r="I71" s="140">
        <v>181</v>
      </c>
      <c r="J71" s="115">
        <v>-4</v>
      </c>
      <c r="K71" s="116">
        <v>-2.2099447513812156</v>
      </c>
    </row>
    <row r="72" spans="1:11" ht="14.1" customHeight="1" x14ac:dyDescent="0.2">
      <c r="A72" s="306">
        <v>84</v>
      </c>
      <c r="B72" s="307" t="s">
        <v>308</v>
      </c>
      <c r="C72" s="308"/>
      <c r="D72" s="113">
        <v>1.9412724306688418</v>
      </c>
      <c r="E72" s="115">
        <v>119</v>
      </c>
      <c r="F72" s="114">
        <v>86</v>
      </c>
      <c r="G72" s="114">
        <v>156</v>
      </c>
      <c r="H72" s="114">
        <v>139</v>
      </c>
      <c r="I72" s="140">
        <v>313</v>
      </c>
      <c r="J72" s="115">
        <v>-194</v>
      </c>
      <c r="K72" s="116">
        <v>-61.980830670926515</v>
      </c>
    </row>
    <row r="73" spans="1:11" ht="14.1" customHeight="1" x14ac:dyDescent="0.2">
      <c r="A73" s="306" t="s">
        <v>309</v>
      </c>
      <c r="B73" s="307" t="s">
        <v>310</v>
      </c>
      <c r="C73" s="308"/>
      <c r="D73" s="113">
        <v>1.1745513866231647</v>
      </c>
      <c r="E73" s="115">
        <v>72</v>
      </c>
      <c r="F73" s="114">
        <v>51</v>
      </c>
      <c r="G73" s="114">
        <v>104</v>
      </c>
      <c r="H73" s="114">
        <v>116</v>
      </c>
      <c r="I73" s="140">
        <v>256</v>
      </c>
      <c r="J73" s="115">
        <v>-184</v>
      </c>
      <c r="K73" s="116">
        <v>-71.875</v>
      </c>
    </row>
    <row r="74" spans="1:11" ht="14.1" customHeight="1" x14ac:dyDescent="0.2">
      <c r="A74" s="306" t="s">
        <v>311</v>
      </c>
      <c r="B74" s="307" t="s">
        <v>312</v>
      </c>
      <c r="C74" s="308"/>
      <c r="D74" s="113">
        <v>0.3099510603588907</v>
      </c>
      <c r="E74" s="115">
        <v>19</v>
      </c>
      <c r="F74" s="114">
        <v>22</v>
      </c>
      <c r="G74" s="114">
        <v>22</v>
      </c>
      <c r="H74" s="114">
        <v>11</v>
      </c>
      <c r="I74" s="140">
        <v>38</v>
      </c>
      <c r="J74" s="115">
        <v>-19</v>
      </c>
      <c r="K74" s="116">
        <v>-50</v>
      </c>
    </row>
    <row r="75" spans="1:11" ht="14.1" customHeight="1" x14ac:dyDescent="0.2">
      <c r="A75" s="306" t="s">
        <v>313</v>
      </c>
      <c r="B75" s="307" t="s">
        <v>314</v>
      </c>
      <c r="C75" s="308"/>
      <c r="D75" s="113">
        <v>4.8939641109298535E-2</v>
      </c>
      <c r="E75" s="115">
        <v>3</v>
      </c>
      <c r="F75" s="114">
        <v>0</v>
      </c>
      <c r="G75" s="114">
        <v>0</v>
      </c>
      <c r="H75" s="114" t="s">
        <v>513</v>
      </c>
      <c r="I75" s="140" t="s">
        <v>513</v>
      </c>
      <c r="J75" s="115" t="s">
        <v>513</v>
      </c>
      <c r="K75" s="116" t="s">
        <v>513</v>
      </c>
    </row>
    <row r="76" spans="1:11" ht="14.1" customHeight="1" x14ac:dyDescent="0.2">
      <c r="A76" s="306">
        <v>91</v>
      </c>
      <c r="B76" s="307" t="s">
        <v>315</v>
      </c>
      <c r="C76" s="308"/>
      <c r="D76" s="113" t="s">
        <v>513</v>
      </c>
      <c r="E76" s="115" t="s">
        <v>513</v>
      </c>
      <c r="F76" s="114">
        <v>5</v>
      </c>
      <c r="G76" s="114" t="s">
        <v>513</v>
      </c>
      <c r="H76" s="114" t="s">
        <v>513</v>
      </c>
      <c r="I76" s="140">
        <v>5</v>
      </c>
      <c r="J76" s="115" t="s">
        <v>513</v>
      </c>
      <c r="K76" s="116" t="s">
        <v>513</v>
      </c>
    </row>
    <row r="77" spans="1:11" ht="14.1" customHeight="1" x14ac:dyDescent="0.2">
      <c r="A77" s="306">
        <v>92</v>
      </c>
      <c r="B77" s="307" t="s">
        <v>316</v>
      </c>
      <c r="C77" s="308"/>
      <c r="D77" s="113">
        <v>0.45676998368678629</v>
      </c>
      <c r="E77" s="115">
        <v>28</v>
      </c>
      <c r="F77" s="114">
        <v>29</v>
      </c>
      <c r="G77" s="114">
        <v>31</v>
      </c>
      <c r="H77" s="114">
        <v>33</v>
      </c>
      <c r="I77" s="140">
        <v>37</v>
      </c>
      <c r="J77" s="115">
        <v>-9</v>
      </c>
      <c r="K77" s="116">
        <v>-24.324324324324323</v>
      </c>
    </row>
    <row r="78" spans="1:11" ht="14.1" customHeight="1" x14ac:dyDescent="0.2">
      <c r="A78" s="306">
        <v>93</v>
      </c>
      <c r="B78" s="307" t="s">
        <v>317</v>
      </c>
      <c r="C78" s="308"/>
      <c r="D78" s="113">
        <v>0.61990212071778139</v>
      </c>
      <c r="E78" s="115">
        <v>38</v>
      </c>
      <c r="F78" s="114">
        <v>14</v>
      </c>
      <c r="G78" s="114">
        <v>32</v>
      </c>
      <c r="H78" s="114">
        <v>15</v>
      </c>
      <c r="I78" s="140">
        <v>29</v>
      </c>
      <c r="J78" s="115">
        <v>9</v>
      </c>
      <c r="K78" s="116">
        <v>31.03448275862069</v>
      </c>
    </row>
    <row r="79" spans="1:11" ht="14.1" customHeight="1" x14ac:dyDescent="0.2">
      <c r="A79" s="306">
        <v>94</v>
      </c>
      <c r="B79" s="307" t="s">
        <v>318</v>
      </c>
      <c r="C79" s="308"/>
      <c r="D79" s="113">
        <v>1.7455138662316476</v>
      </c>
      <c r="E79" s="115">
        <v>107</v>
      </c>
      <c r="F79" s="114">
        <v>83</v>
      </c>
      <c r="G79" s="114">
        <v>152</v>
      </c>
      <c r="H79" s="114">
        <v>31</v>
      </c>
      <c r="I79" s="140">
        <v>45</v>
      </c>
      <c r="J79" s="115">
        <v>62</v>
      </c>
      <c r="K79" s="116">
        <v>137.77777777777777</v>
      </c>
    </row>
    <row r="80" spans="1:11" ht="14.1" customHeight="1" x14ac:dyDescent="0.2">
      <c r="A80" s="306" t="s">
        <v>319</v>
      </c>
      <c r="B80" s="307" t="s">
        <v>320</v>
      </c>
      <c r="C80" s="308"/>
      <c r="D80" s="113" t="s">
        <v>513</v>
      </c>
      <c r="E80" s="115" t="s">
        <v>513</v>
      </c>
      <c r="F80" s="114">
        <v>0</v>
      </c>
      <c r="G80" s="114" t="s">
        <v>513</v>
      </c>
      <c r="H80" s="114" t="s">
        <v>513</v>
      </c>
      <c r="I80" s="140" t="s">
        <v>513</v>
      </c>
      <c r="J80" s="115" t="s">
        <v>513</v>
      </c>
      <c r="K80" s="116" t="s">
        <v>513</v>
      </c>
    </row>
    <row r="81" spans="1:11" ht="14.1" customHeight="1" x14ac:dyDescent="0.2">
      <c r="A81" s="310" t="s">
        <v>321</v>
      </c>
      <c r="B81" s="311" t="s">
        <v>333</v>
      </c>
      <c r="C81" s="312"/>
      <c r="D81" s="125">
        <v>0.17944535073409462</v>
      </c>
      <c r="E81" s="143">
        <v>11</v>
      </c>
      <c r="F81" s="144" t="s">
        <v>513</v>
      </c>
      <c r="G81" s="144">
        <v>18</v>
      </c>
      <c r="H81" s="144">
        <v>9</v>
      </c>
      <c r="I81" s="145">
        <v>9</v>
      </c>
      <c r="J81" s="143">
        <v>2</v>
      </c>
      <c r="K81" s="146">
        <v>22.222222222222221</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80016</v>
      </c>
      <c r="C10" s="114">
        <v>42493</v>
      </c>
      <c r="D10" s="114">
        <v>37523</v>
      </c>
      <c r="E10" s="114">
        <v>63552</v>
      </c>
      <c r="F10" s="114">
        <v>15697</v>
      </c>
      <c r="G10" s="114">
        <v>8758</v>
      </c>
      <c r="H10" s="114">
        <v>24465</v>
      </c>
      <c r="I10" s="115">
        <v>11231</v>
      </c>
      <c r="J10" s="114">
        <v>9207</v>
      </c>
      <c r="K10" s="114">
        <v>2024</v>
      </c>
      <c r="L10" s="423">
        <v>5298</v>
      </c>
      <c r="M10" s="424">
        <v>5898</v>
      </c>
    </row>
    <row r="11" spans="1:13" ht="11.1" customHeight="1" x14ac:dyDescent="0.2">
      <c r="A11" s="422" t="s">
        <v>387</v>
      </c>
      <c r="B11" s="115">
        <v>81715</v>
      </c>
      <c r="C11" s="114">
        <v>43861</v>
      </c>
      <c r="D11" s="114">
        <v>37854</v>
      </c>
      <c r="E11" s="114">
        <v>65096</v>
      </c>
      <c r="F11" s="114">
        <v>15843</v>
      </c>
      <c r="G11" s="114">
        <v>8643</v>
      </c>
      <c r="H11" s="114">
        <v>25228</v>
      </c>
      <c r="I11" s="115">
        <v>11398</v>
      </c>
      <c r="J11" s="114">
        <v>9229</v>
      </c>
      <c r="K11" s="114">
        <v>2169</v>
      </c>
      <c r="L11" s="423">
        <v>6187</v>
      </c>
      <c r="M11" s="424">
        <v>4427</v>
      </c>
    </row>
    <row r="12" spans="1:13" ht="11.1" customHeight="1" x14ac:dyDescent="0.2">
      <c r="A12" s="422" t="s">
        <v>388</v>
      </c>
      <c r="B12" s="115">
        <v>82898</v>
      </c>
      <c r="C12" s="114">
        <v>44636</v>
      </c>
      <c r="D12" s="114">
        <v>38262</v>
      </c>
      <c r="E12" s="114">
        <v>66311</v>
      </c>
      <c r="F12" s="114">
        <v>15749</v>
      </c>
      <c r="G12" s="114">
        <v>9226</v>
      </c>
      <c r="H12" s="114">
        <v>25602</v>
      </c>
      <c r="I12" s="115">
        <v>11484</v>
      </c>
      <c r="J12" s="114">
        <v>9186</v>
      </c>
      <c r="K12" s="114">
        <v>2298</v>
      </c>
      <c r="L12" s="423">
        <v>6995</v>
      </c>
      <c r="M12" s="424">
        <v>5873</v>
      </c>
    </row>
    <row r="13" spans="1:13" s="110" customFormat="1" ht="11.1" customHeight="1" x14ac:dyDescent="0.2">
      <c r="A13" s="422" t="s">
        <v>389</v>
      </c>
      <c r="B13" s="115">
        <v>81270</v>
      </c>
      <c r="C13" s="114">
        <v>43497</v>
      </c>
      <c r="D13" s="114">
        <v>37773</v>
      </c>
      <c r="E13" s="114">
        <v>64792</v>
      </c>
      <c r="F13" s="114">
        <v>15643</v>
      </c>
      <c r="G13" s="114">
        <v>8615</v>
      </c>
      <c r="H13" s="114">
        <v>25552</v>
      </c>
      <c r="I13" s="115">
        <v>11568</v>
      </c>
      <c r="J13" s="114">
        <v>9331</v>
      </c>
      <c r="K13" s="114">
        <v>2237</v>
      </c>
      <c r="L13" s="423">
        <v>3852</v>
      </c>
      <c r="M13" s="424">
        <v>5714</v>
      </c>
    </row>
    <row r="14" spans="1:13" ht="15" customHeight="1" x14ac:dyDescent="0.2">
      <c r="A14" s="422" t="s">
        <v>390</v>
      </c>
      <c r="B14" s="115">
        <v>80686</v>
      </c>
      <c r="C14" s="114">
        <v>43247</v>
      </c>
      <c r="D14" s="114">
        <v>37439</v>
      </c>
      <c r="E14" s="114">
        <v>62706</v>
      </c>
      <c r="F14" s="114">
        <v>17276</v>
      </c>
      <c r="G14" s="114">
        <v>8121</v>
      </c>
      <c r="H14" s="114">
        <v>25752</v>
      </c>
      <c r="I14" s="115">
        <v>11343</v>
      </c>
      <c r="J14" s="114">
        <v>9165</v>
      </c>
      <c r="K14" s="114">
        <v>2178</v>
      </c>
      <c r="L14" s="423">
        <v>5983</v>
      </c>
      <c r="M14" s="424">
        <v>6431</v>
      </c>
    </row>
    <row r="15" spans="1:13" ht="11.1" customHeight="1" x14ac:dyDescent="0.2">
      <c r="A15" s="422" t="s">
        <v>387</v>
      </c>
      <c r="B15" s="115">
        <v>82082</v>
      </c>
      <c r="C15" s="114">
        <v>44351</v>
      </c>
      <c r="D15" s="114">
        <v>37731</v>
      </c>
      <c r="E15" s="114">
        <v>63530</v>
      </c>
      <c r="F15" s="114">
        <v>17870</v>
      </c>
      <c r="G15" s="114">
        <v>7992</v>
      </c>
      <c r="H15" s="114">
        <v>26423</v>
      </c>
      <c r="I15" s="115">
        <v>11332</v>
      </c>
      <c r="J15" s="114">
        <v>9029</v>
      </c>
      <c r="K15" s="114">
        <v>2303</v>
      </c>
      <c r="L15" s="423">
        <v>5748</v>
      </c>
      <c r="M15" s="424">
        <v>4371</v>
      </c>
    </row>
    <row r="16" spans="1:13" ht="11.1" customHeight="1" x14ac:dyDescent="0.2">
      <c r="A16" s="422" t="s">
        <v>388</v>
      </c>
      <c r="B16" s="115">
        <v>83127</v>
      </c>
      <c r="C16" s="114">
        <v>45123</v>
      </c>
      <c r="D16" s="114">
        <v>38004</v>
      </c>
      <c r="E16" s="114">
        <v>64442</v>
      </c>
      <c r="F16" s="114">
        <v>18208</v>
      </c>
      <c r="G16" s="114">
        <v>8466</v>
      </c>
      <c r="H16" s="114">
        <v>26711</v>
      </c>
      <c r="I16" s="115">
        <v>11357</v>
      </c>
      <c r="J16" s="114">
        <v>9026</v>
      </c>
      <c r="K16" s="114">
        <v>2331</v>
      </c>
      <c r="L16" s="423">
        <v>6790</v>
      </c>
      <c r="M16" s="424">
        <v>5863</v>
      </c>
    </row>
    <row r="17" spans="1:13" s="110" customFormat="1" ht="11.1" customHeight="1" x14ac:dyDescent="0.2">
      <c r="A17" s="422" t="s">
        <v>389</v>
      </c>
      <c r="B17" s="115">
        <v>82323</v>
      </c>
      <c r="C17" s="114">
        <v>44488</v>
      </c>
      <c r="D17" s="114">
        <v>37835</v>
      </c>
      <c r="E17" s="114">
        <v>64108</v>
      </c>
      <c r="F17" s="114">
        <v>18165</v>
      </c>
      <c r="G17" s="114">
        <v>8090</v>
      </c>
      <c r="H17" s="114">
        <v>26917</v>
      </c>
      <c r="I17" s="115">
        <v>11402</v>
      </c>
      <c r="J17" s="114">
        <v>9012</v>
      </c>
      <c r="K17" s="114">
        <v>2390</v>
      </c>
      <c r="L17" s="423">
        <v>4160</v>
      </c>
      <c r="M17" s="424">
        <v>5115</v>
      </c>
    </row>
    <row r="18" spans="1:13" ht="15" customHeight="1" x14ac:dyDescent="0.2">
      <c r="A18" s="422" t="s">
        <v>391</v>
      </c>
      <c r="B18" s="115">
        <v>82382</v>
      </c>
      <c r="C18" s="114">
        <v>44564</v>
      </c>
      <c r="D18" s="114">
        <v>37818</v>
      </c>
      <c r="E18" s="114">
        <v>63648</v>
      </c>
      <c r="F18" s="114">
        <v>18671</v>
      </c>
      <c r="G18" s="114">
        <v>7815</v>
      </c>
      <c r="H18" s="114">
        <v>27146</v>
      </c>
      <c r="I18" s="115">
        <v>11313</v>
      </c>
      <c r="J18" s="114">
        <v>8949</v>
      </c>
      <c r="K18" s="114">
        <v>2364</v>
      </c>
      <c r="L18" s="423">
        <v>6095</v>
      </c>
      <c r="M18" s="424">
        <v>6105</v>
      </c>
    </row>
    <row r="19" spans="1:13" ht="11.1" customHeight="1" x14ac:dyDescent="0.2">
      <c r="A19" s="422" t="s">
        <v>387</v>
      </c>
      <c r="B19" s="115">
        <v>83662</v>
      </c>
      <c r="C19" s="114">
        <v>45534</v>
      </c>
      <c r="D19" s="114">
        <v>38128</v>
      </c>
      <c r="E19" s="114">
        <v>64455</v>
      </c>
      <c r="F19" s="114">
        <v>19152</v>
      </c>
      <c r="G19" s="114">
        <v>7579</v>
      </c>
      <c r="H19" s="114">
        <v>27991</v>
      </c>
      <c r="I19" s="115">
        <v>11471</v>
      </c>
      <c r="J19" s="114">
        <v>8955</v>
      </c>
      <c r="K19" s="114">
        <v>2516</v>
      </c>
      <c r="L19" s="423">
        <v>5107</v>
      </c>
      <c r="M19" s="424">
        <v>3921</v>
      </c>
    </row>
    <row r="20" spans="1:13" ht="11.1" customHeight="1" x14ac:dyDescent="0.2">
      <c r="A20" s="422" t="s">
        <v>388</v>
      </c>
      <c r="B20" s="115">
        <v>85075</v>
      </c>
      <c r="C20" s="114">
        <v>46535</v>
      </c>
      <c r="D20" s="114">
        <v>38540</v>
      </c>
      <c r="E20" s="114">
        <v>65507</v>
      </c>
      <c r="F20" s="114">
        <v>19521</v>
      </c>
      <c r="G20" s="114">
        <v>8009</v>
      </c>
      <c r="H20" s="114">
        <v>28483</v>
      </c>
      <c r="I20" s="115">
        <v>11543</v>
      </c>
      <c r="J20" s="114">
        <v>8902</v>
      </c>
      <c r="K20" s="114">
        <v>2641</v>
      </c>
      <c r="L20" s="423">
        <v>7020</v>
      </c>
      <c r="M20" s="424">
        <v>5777</v>
      </c>
    </row>
    <row r="21" spans="1:13" s="110" customFormat="1" ht="11.1" customHeight="1" x14ac:dyDescent="0.2">
      <c r="A21" s="422" t="s">
        <v>389</v>
      </c>
      <c r="B21" s="115">
        <v>83732</v>
      </c>
      <c r="C21" s="114">
        <v>45452</v>
      </c>
      <c r="D21" s="114">
        <v>38280</v>
      </c>
      <c r="E21" s="114">
        <v>64456</v>
      </c>
      <c r="F21" s="114">
        <v>19249</v>
      </c>
      <c r="G21" s="114">
        <v>7495</v>
      </c>
      <c r="H21" s="114">
        <v>28413</v>
      </c>
      <c r="I21" s="115">
        <v>11589</v>
      </c>
      <c r="J21" s="114">
        <v>8986</v>
      </c>
      <c r="K21" s="114">
        <v>2603</v>
      </c>
      <c r="L21" s="423">
        <v>3737</v>
      </c>
      <c r="M21" s="424">
        <v>5249</v>
      </c>
    </row>
    <row r="22" spans="1:13" ht="15" customHeight="1" x14ac:dyDescent="0.2">
      <c r="A22" s="422" t="s">
        <v>392</v>
      </c>
      <c r="B22" s="115">
        <v>83113</v>
      </c>
      <c r="C22" s="114">
        <v>45030</v>
      </c>
      <c r="D22" s="114">
        <v>38083</v>
      </c>
      <c r="E22" s="114">
        <v>63944</v>
      </c>
      <c r="F22" s="114">
        <v>19087</v>
      </c>
      <c r="G22" s="114">
        <v>7094</v>
      </c>
      <c r="H22" s="114">
        <v>28622</v>
      </c>
      <c r="I22" s="115">
        <v>11494</v>
      </c>
      <c r="J22" s="114">
        <v>8968</v>
      </c>
      <c r="K22" s="114">
        <v>2526</v>
      </c>
      <c r="L22" s="423">
        <v>6356</v>
      </c>
      <c r="M22" s="424">
        <v>6991</v>
      </c>
    </row>
    <row r="23" spans="1:13" ht="11.1" customHeight="1" x14ac:dyDescent="0.2">
      <c r="A23" s="422" t="s">
        <v>387</v>
      </c>
      <c r="B23" s="115">
        <v>84519</v>
      </c>
      <c r="C23" s="114">
        <v>46204</v>
      </c>
      <c r="D23" s="114">
        <v>38315</v>
      </c>
      <c r="E23" s="114">
        <v>64933</v>
      </c>
      <c r="F23" s="114">
        <v>19481</v>
      </c>
      <c r="G23" s="114">
        <v>6794</v>
      </c>
      <c r="H23" s="114">
        <v>29452</v>
      </c>
      <c r="I23" s="115">
        <v>11475</v>
      </c>
      <c r="J23" s="114">
        <v>8821</v>
      </c>
      <c r="K23" s="114">
        <v>2654</v>
      </c>
      <c r="L23" s="423">
        <v>5164</v>
      </c>
      <c r="M23" s="424">
        <v>3752</v>
      </c>
    </row>
    <row r="24" spans="1:13" ht="11.1" customHeight="1" x14ac:dyDescent="0.2">
      <c r="A24" s="422" t="s">
        <v>388</v>
      </c>
      <c r="B24" s="115">
        <v>86169</v>
      </c>
      <c r="C24" s="114">
        <v>47325</v>
      </c>
      <c r="D24" s="114">
        <v>38844</v>
      </c>
      <c r="E24" s="114">
        <v>65662</v>
      </c>
      <c r="F24" s="114">
        <v>19809</v>
      </c>
      <c r="G24" s="114">
        <v>7251</v>
      </c>
      <c r="H24" s="114">
        <v>30136</v>
      </c>
      <c r="I24" s="115">
        <v>11558</v>
      </c>
      <c r="J24" s="114">
        <v>8777</v>
      </c>
      <c r="K24" s="114">
        <v>2781</v>
      </c>
      <c r="L24" s="423">
        <v>6478</v>
      </c>
      <c r="M24" s="424">
        <v>5321</v>
      </c>
    </row>
    <row r="25" spans="1:13" s="110" customFormat="1" ht="11.1" customHeight="1" x14ac:dyDescent="0.2">
      <c r="A25" s="422" t="s">
        <v>389</v>
      </c>
      <c r="B25" s="115">
        <v>84508</v>
      </c>
      <c r="C25" s="114">
        <v>46094</v>
      </c>
      <c r="D25" s="114">
        <v>38414</v>
      </c>
      <c r="E25" s="114">
        <v>64053</v>
      </c>
      <c r="F25" s="114">
        <v>19703</v>
      </c>
      <c r="G25" s="114">
        <v>6735</v>
      </c>
      <c r="H25" s="114">
        <v>30018</v>
      </c>
      <c r="I25" s="115">
        <v>11604</v>
      </c>
      <c r="J25" s="114">
        <v>8844</v>
      </c>
      <c r="K25" s="114">
        <v>2760</v>
      </c>
      <c r="L25" s="423">
        <v>3649</v>
      </c>
      <c r="M25" s="424">
        <v>5364</v>
      </c>
    </row>
    <row r="26" spans="1:13" ht="15" customHeight="1" x14ac:dyDescent="0.2">
      <c r="A26" s="422" t="s">
        <v>393</v>
      </c>
      <c r="B26" s="115">
        <v>84549</v>
      </c>
      <c r="C26" s="114">
        <v>46116</v>
      </c>
      <c r="D26" s="114">
        <v>38433</v>
      </c>
      <c r="E26" s="114">
        <v>64034</v>
      </c>
      <c r="F26" s="114">
        <v>19762</v>
      </c>
      <c r="G26" s="114">
        <v>6334</v>
      </c>
      <c r="H26" s="114">
        <v>30373</v>
      </c>
      <c r="I26" s="115">
        <v>11451</v>
      </c>
      <c r="J26" s="114">
        <v>8739</v>
      </c>
      <c r="K26" s="114">
        <v>2712</v>
      </c>
      <c r="L26" s="423">
        <v>5702</v>
      </c>
      <c r="M26" s="424">
        <v>5691</v>
      </c>
    </row>
    <row r="27" spans="1:13" ht="11.1" customHeight="1" x14ac:dyDescent="0.2">
      <c r="A27" s="422" t="s">
        <v>387</v>
      </c>
      <c r="B27" s="115">
        <v>85691</v>
      </c>
      <c r="C27" s="114">
        <v>46964</v>
      </c>
      <c r="D27" s="114">
        <v>38727</v>
      </c>
      <c r="E27" s="114">
        <v>64849</v>
      </c>
      <c r="F27" s="114">
        <v>20094</v>
      </c>
      <c r="G27" s="114">
        <v>6009</v>
      </c>
      <c r="H27" s="114">
        <v>31128</v>
      </c>
      <c r="I27" s="115">
        <v>11749</v>
      </c>
      <c r="J27" s="114">
        <v>8847</v>
      </c>
      <c r="K27" s="114">
        <v>2902</v>
      </c>
      <c r="L27" s="423">
        <v>4977</v>
      </c>
      <c r="M27" s="424">
        <v>3907</v>
      </c>
    </row>
    <row r="28" spans="1:13" ht="11.1" customHeight="1" x14ac:dyDescent="0.2">
      <c r="A28" s="422" t="s">
        <v>388</v>
      </c>
      <c r="B28" s="115">
        <v>86934</v>
      </c>
      <c r="C28" s="114">
        <v>47664</v>
      </c>
      <c r="D28" s="114">
        <v>39270</v>
      </c>
      <c r="E28" s="114">
        <v>66176</v>
      </c>
      <c r="F28" s="114">
        <v>20447</v>
      </c>
      <c r="G28" s="114">
        <v>6546</v>
      </c>
      <c r="H28" s="114">
        <v>31302</v>
      </c>
      <c r="I28" s="115">
        <v>11781</v>
      </c>
      <c r="J28" s="114">
        <v>8862</v>
      </c>
      <c r="K28" s="114">
        <v>2919</v>
      </c>
      <c r="L28" s="423">
        <v>6363</v>
      </c>
      <c r="M28" s="424">
        <v>5457</v>
      </c>
    </row>
    <row r="29" spans="1:13" s="110" customFormat="1" ht="11.1" customHeight="1" x14ac:dyDescent="0.2">
      <c r="A29" s="422" t="s">
        <v>389</v>
      </c>
      <c r="B29" s="115">
        <v>85151</v>
      </c>
      <c r="C29" s="114">
        <v>46332</v>
      </c>
      <c r="D29" s="114">
        <v>38819</v>
      </c>
      <c r="E29" s="114">
        <v>64725</v>
      </c>
      <c r="F29" s="114">
        <v>20370</v>
      </c>
      <c r="G29" s="114">
        <v>6169</v>
      </c>
      <c r="H29" s="114">
        <v>30955</v>
      </c>
      <c r="I29" s="115">
        <v>11596</v>
      </c>
      <c r="J29" s="114">
        <v>8743</v>
      </c>
      <c r="K29" s="114">
        <v>2853</v>
      </c>
      <c r="L29" s="423">
        <v>3432</v>
      </c>
      <c r="M29" s="424">
        <v>5274</v>
      </c>
    </row>
    <row r="30" spans="1:13" ht="15" customHeight="1" x14ac:dyDescent="0.2">
      <c r="A30" s="422" t="s">
        <v>394</v>
      </c>
      <c r="B30" s="115">
        <v>85543</v>
      </c>
      <c r="C30" s="114">
        <v>46536</v>
      </c>
      <c r="D30" s="114">
        <v>39007</v>
      </c>
      <c r="E30" s="114">
        <v>64578</v>
      </c>
      <c r="F30" s="114">
        <v>20917</v>
      </c>
      <c r="G30" s="114">
        <v>5849</v>
      </c>
      <c r="H30" s="114">
        <v>31233</v>
      </c>
      <c r="I30" s="115">
        <v>10916</v>
      </c>
      <c r="J30" s="114">
        <v>8167</v>
      </c>
      <c r="K30" s="114">
        <v>2749</v>
      </c>
      <c r="L30" s="423">
        <v>6033</v>
      </c>
      <c r="M30" s="424">
        <v>5932</v>
      </c>
    </row>
    <row r="31" spans="1:13" ht="11.1" customHeight="1" x14ac:dyDescent="0.2">
      <c r="A31" s="422" t="s">
        <v>387</v>
      </c>
      <c r="B31" s="115">
        <v>86571</v>
      </c>
      <c r="C31" s="114">
        <v>47342</v>
      </c>
      <c r="D31" s="114">
        <v>39229</v>
      </c>
      <c r="E31" s="114">
        <v>65083</v>
      </c>
      <c r="F31" s="114">
        <v>21448</v>
      </c>
      <c r="G31" s="114">
        <v>5540</v>
      </c>
      <c r="H31" s="114">
        <v>31907</v>
      </c>
      <c r="I31" s="115">
        <v>11170</v>
      </c>
      <c r="J31" s="114">
        <v>8254</v>
      </c>
      <c r="K31" s="114">
        <v>2916</v>
      </c>
      <c r="L31" s="423">
        <v>5263</v>
      </c>
      <c r="M31" s="424">
        <v>4220</v>
      </c>
    </row>
    <row r="32" spans="1:13" ht="11.1" customHeight="1" x14ac:dyDescent="0.2">
      <c r="A32" s="422" t="s">
        <v>388</v>
      </c>
      <c r="B32" s="115">
        <v>87822</v>
      </c>
      <c r="C32" s="114">
        <v>48057</v>
      </c>
      <c r="D32" s="114">
        <v>39765</v>
      </c>
      <c r="E32" s="114">
        <v>65842</v>
      </c>
      <c r="F32" s="114">
        <v>21970</v>
      </c>
      <c r="G32" s="114">
        <v>6135</v>
      </c>
      <c r="H32" s="114">
        <v>32189</v>
      </c>
      <c r="I32" s="115">
        <v>11162</v>
      </c>
      <c r="J32" s="114">
        <v>8167</v>
      </c>
      <c r="K32" s="114">
        <v>2995</v>
      </c>
      <c r="L32" s="423">
        <v>8126</v>
      </c>
      <c r="M32" s="424">
        <v>7034</v>
      </c>
    </row>
    <row r="33" spans="1:13" s="110" customFormat="1" ht="11.1" customHeight="1" x14ac:dyDescent="0.2">
      <c r="A33" s="422" t="s">
        <v>389</v>
      </c>
      <c r="B33" s="115">
        <v>86668</v>
      </c>
      <c r="C33" s="114">
        <v>47192</v>
      </c>
      <c r="D33" s="114">
        <v>39476</v>
      </c>
      <c r="E33" s="114">
        <v>64680</v>
      </c>
      <c r="F33" s="114">
        <v>21980</v>
      </c>
      <c r="G33" s="114">
        <v>5805</v>
      </c>
      <c r="H33" s="114">
        <v>31957</v>
      </c>
      <c r="I33" s="115">
        <v>11194</v>
      </c>
      <c r="J33" s="114">
        <v>8172</v>
      </c>
      <c r="K33" s="114">
        <v>3022</v>
      </c>
      <c r="L33" s="423">
        <v>3682</v>
      </c>
      <c r="M33" s="424">
        <v>4944</v>
      </c>
    </row>
    <row r="34" spans="1:13" ht="15" customHeight="1" x14ac:dyDescent="0.2">
      <c r="A34" s="422" t="s">
        <v>395</v>
      </c>
      <c r="B34" s="115">
        <v>86866</v>
      </c>
      <c r="C34" s="114">
        <v>47094</v>
      </c>
      <c r="D34" s="114">
        <v>39772</v>
      </c>
      <c r="E34" s="114">
        <v>64659</v>
      </c>
      <c r="F34" s="114">
        <v>22199</v>
      </c>
      <c r="G34" s="114">
        <v>5578</v>
      </c>
      <c r="H34" s="114">
        <v>32267</v>
      </c>
      <c r="I34" s="115">
        <v>10988</v>
      </c>
      <c r="J34" s="114">
        <v>8055</v>
      </c>
      <c r="K34" s="114">
        <v>2933</v>
      </c>
      <c r="L34" s="423">
        <v>6119</v>
      </c>
      <c r="M34" s="424">
        <v>6301</v>
      </c>
    </row>
    <row r="35" spans="1:13" ht="11.1" customHeight="1" x14ac:dyDescent="0.2">
      <c r="A35" s="422" t="s">
        <v>387</v>
      </c>
      <c r="B35" s="115">
        <v>87570</v>
      </c>
      <c r="C35" s="114">
        <v>47675</v>
      </c>
      <c r="D35" s="114">
        <v>39895</v>
      </c>
      <c r="E35" s="114">
        <v>64937</v>
      </c>
      <c r="F35" s="114">
        <v>22626</v>
      </c>
      <c r="G35" s="114">
        <v>5394</v>
      </c>
      <c r="H35" s="114">
        <v>32723</v>
      </c>
      <c r="I35" s="115">
        <v>11088</v>
      </c>
      <c r="J35" s="114">
        <v>8029</v>
      </c>
      <c r="K35" s="114">
        <v>3059</v>
      </c>
      <c r="L35" s="423">
        <v>5314</v>
      </c>
      <c r="M35" s="424">
        <v>4537</v>
      </c>
    </row>
    <row r="36" spans="1:13" ht="11.1" customHeight="1" x14ac:dyDescent="0.2">
      <c r="A36" s="422" t="s">
        <v>388</v>
      </c>
      <c r="B36" s="115">
        <v>89270</v>
      </c>
      <c r="C36" s="114">
        <v>48870</v>
      </c>
      <c r="D36" s="114">
        <v>40400</v>
      </c>
      <c r="E36" s="114">
        <v>66261</v>
      </c>
      <c r="F36" s="114">
        <v>23007</v>
      </c>
      <c r="G36" s="114">
        <v>6234</v>
      </c>
      <c r="H36" s="114">
        <v>32985</v>
      </c>
      <c r="I36" s="115">
        <v>11250</v>
      </c>
      <c r="J36" s="114">
        <v>8078</v>
      </c>
      <c r="K36" s="114">
        <v>3172</v>
      </c>
      <c r="L36" s="423">
        <v>7311</v>
      </c>
      <c r="M36" s="424">
        <v>5739</v>
      </c>
    </row>
    <row r="37" spans="1:13" s="110" customFormat="1" ht="11.1" customHeight="1" x14ac:dyDescent="0.2">
      <c r="A37" s="422" t="s">
        <v>389</v>
      </c>
      <c r="B37" s="115">
        <v>88368</v>
      </c>
      <c r="C37" s="114">
        <v>48277</v>
      </c>
      <c r="D37" s="114">
        <v>40091</v>
      </c>
      <c r="E37" s="114">
        <v>65398</v>
      </c>
      <c r="F37" s="114">
        <v>22970</v>
      </c>
      <c r="G37" s="114">
        <v>5997</v>
      </c>
      <c r="H37" s="114">
        <v>32871</v>
      </c>
      <c r="I37" s="115">
        <v>11266</v>
      </c>
      <c r="J37" s="114">
        <v>8117</v>
      </c>
      <c r="K37" s="114">
        <v>3149</v>
      </c>
      <c r="L37" s="423">
        <v>3902</v>
      </c>
      <c r="M37" s="424">
        <v>5050</v>
      </c>
    </row>
    <row r="38" spans="1:13" ht="15" customHeight="1" x14ac:dyDescent="0.2">
      <c r="A38" s="425" t="s">
        <v>396</v>
      </c>
      <c r="B38" s="115">
        <v>88679</v>
      </c>
      <c r="C38" s="114">
        <v>48396</v>
      </c>
      <c r="D38" s="114">
        <v>40283</v>
      </c>
      <c r="E38" s="114">
        <v>65451</v>
      </c>
      <c r="F38" s="114">
        <v>23228</v>
      </c>
      <c r="G38" s="114">
        <v>5884</v>
      </c>
      <c r="H38" s="114">
        <v>33099</v>
      </c>
      <c r="I38" s="115">
        <v>11164</v>
      </c>
      <c r="J38" s="114">
        <v>8125</v>
      </c>
      <c r="K38" s="114">
        <v>3039</v>
      </c>
      <c r="L38" s="423">
        <v>6470</v>
      </c>
      <c r="M38" s="424">
        <v>6324</v>
      </c>
    </row>
    <row r="39" spans="1:13" ht="11.1" customHeight="1" x14ac:dyDescent="0.2">
      <c r="A39" s="422" t="s">
        <v>387</v>
      </c>
      <c r="B39" s="115">
        <v>88865</v>
      </c>
      <c r="C39" s="114">
        <v>48298</v>
      </c>
      <c r="D39" s="114">
        <v>40567</v>
      </c>
      <c r="E39" s="114">
        <v>65169</v>
      </c>
      <c r="F39" s="114">
        <v>23696</v>
      </c>
      <c r="G39" s="114">
        <v>5740</v>
      </c>
      <c r="H39" s="114">
        <v>33609</v>
      </c>
      <c r="I39" s="115">
        <v>11366</v>
      </c>
      <c r="J39" s="114">
        <v>8190</v>
      </c>
      <c r="K39" s="114">
        <v>3176</v>
      </c>
      <c r="L39" s="423">
        <v>5751</v>
      </c>
      <c r="M39" s="424">
        <v>4698</v>
      </c>
    </row>
    <row r="40" spans="1:13" ht="11.1" customHeight="1" x14ac:dyDescent="0.2">
      <c r="A40" s="425" t="s">
        <v>388</v>
      </c>
      <c r="B40" s="115">
        <v>90300</v>
      </c>
      <c r="C40" s="114">
        <v>49272</v>
      </c>
      <c r="D40" s="114">
        <v>41028</v>
      </c>
      <c r="E40" s="114">
        <v>66217</v>
      </c>
      <c r="F40" s="114">
        <v>24083</v>
      </c>
      <c r="G40" s="114">
        <v>6649</v>
      </c>
      <c r="H40" s="114">
        <v>33808</v>
      </c>
      <c r="I40" s="115">
        <v>11439</v>
      </c>
      <c r="J40" s="114">
        <v>8120</v>
      </c>
      <c r="K40" s="114">
        <v>3319</v>
      </c>
      <c r="L40" s="423">
        <v>7452</v>
      </c>
      <c r="M40" s="424">
        <v>6292</v>
      </c>
    </row>
    <row r="41" spans="1:13" s="110" customFormat="1" ht="11.1" customHeight="1" x14ac:dyDescent="0.2">
      <c r="A41" s="422" t="s">
        <v>389</v>
      </c>
      <c r="B41" s="115">
        <v>89178</v>
      </c>
      <c r="C41" s="114">
        <v>48515</v>
      </c>
      <c r="D41" s="114">
        <v>40663</v>
      </c>
      <c r="E41" s="114">
        <v>65229</v>
      </c>
      <c r="F41" s="114">
        <v>23949</v>
      </c>
      <c r="G41" s="114">
        <v>6392</v>
      </c>
      <c r="H41" s="114">
        <v>33621</v>
      </c>
      <c r="I41" s="115">
        <v>11460</v>
      </c>
      <c r="J41" s="114">
        <v>8195</v>
      </c>
      <c r="K41" s="114">
        <v>3265</v>
      </c>
      <c r="L41" s="423">
        <v>3945</v>
      </c>
      <c r="M41" s="424">
        <v>4897</v>
      </c>
    </row>
    <row r="42" spans="1:13" ht="15" customHeight="1" x14ac:dyDescent="0.2">
      <c r="A42" s="422" t="s">
        <v>397</v>
      </c>
      <c r="B42" s="115">
        <v>88947</v>
      </c>
      <c r="C42" s="114">
        <v>48296</v>
      </c>
      <c r="D42" s="114">
        <v>40651</v>
      </c>
      <c r="E42" s="114">
        <v>64946</v>
      </c>
      <c r="F42" s="114">
        <v>24001</v>
      </c>
      <c r="G42" s="114">
        <v>6238</v>
      </c>
      <c r="H42" s="114">
        <v>33616</v>
      </c>
      <c r="I42" s="115">
        <v>11346</v>
      </c>
      <c r="J42" s="114">
        <v>8143</v>
      </c>
      <c r="K42" s="114">
        <v>3203</v>
      </c>
      <c r="L42" s="423">
        <v>6000</v>
      </c>
      <c r="M42" s="424">
        <v>6234</v>
      </c>
    </row>
    <row r="43" spans="1:13" ht="11.1" customHeight="1" x14ac:dyDescent="0.2">
      <c r="A43" s="422" t="s">
        <v>387</v>
      </c>
      <c r="B43" s="115">
        <v>89715</v>
      </c>
      <c r="C43" s="114">
        <v>48922</v>
      </c>
      <c r="D43" s="114">
        <v>40793</v>
      </c>
      <c r="E43" s="114">
        <v>65347</v>
      </c>
      <c r="F43" s="114">
        <v>24368</v>
      </c>
      <c r="G43" s="114">
        <v>6093</v>
      </c>
      <c r="H43" s="114">
        <v>34204</v>
      </c>
      <c r="I43" s="115">
        <v>11726</v>
      </c>
      <c r="J43" s="114">
        <v>8306</v>
      </c>
      <c r="K43" s="114">
        <v>3420</v>
      </c>
      <c r="L43" s="423">
        <v>5411</v>
      </c>
      <c r="M43" s="424">
        <v>4683</v>
      </c>
    </row>
    <row r="44" spans="1:13" ht="11.1" customHeight="1" x14ac:dyDescent="0.2">
      <c r="A44" s="422" t="s">
        <v>388</v>
      </c>
      <c r="B44" s="115">
        <v>91261</v>
      </c>
      <c r="C44" s="114">
        <v>49872</v>
      </c>
      <c r="D44" s="114">
        <v>41389</v>
      </c>
      <c r="E44" s="114">
        <v>66395</v>
      </c>
      <c r="F44" s="114">
        <v>24866</v>
      </c>
      <c r="G44" s="114">
        <v>7061</v>
      </c>
      <c r="H44" s="114">
        <v>34457</v>
      </c>
      <c r="I44" s="115">
        <v>11680</v>
      </c>
      <c r="J44" s="114">
        <v>8119</v>
      </c>
      <c r="K44" s="114">
        <v>3561</v>
      </c>
      <c r="L44" s="423">
        <v>7250</v>
      </c>
      <c r="M44" s="424">
        <v>6001</v>
      </c>
    </row>
    <row r="45" spans="1:13" s="110" customFormat="1" ht="11.1" customHeight="1" x14ac:dyDescent="0.2">
      <c r="A45" s="422" t="s">
        <v>389</v>
      </c>
      <c r="B45" s="115">
        <v>90298</v>
      </c>
      <c r="C45" s="114">
        <v>49120</v>
      </c>
      <c r="D45" s="114">
        <v>41178</v>
      </c>
      <c r="E45" s="114">
        <v>65419</v>
      </c>
      <c r="F45" s="114">
        <v>24879</v>
      </c>
      <c r="G45" s="114">
        <v>6902</v>
      </c>
      <c r="H45" s="114">
        <v>34187</v>
      </c>
      <c r="I45" s="115">
        <v>11607</v>
      </c>
      <c r="J45" s="114">
        <v>8059</v>
      </c>
      <c r="K45" s="114">
        <v>3548</v>
      </c>
      <c r="L45" s="423">
        <v>4146</v>
      </c>
      <c r="M45" s="424">
        <v>5140</v>
      </c>
    </row>
    <row r="46" spans="1:13" ht="15" customHeight="1" x14ac:dyDescent="0.2">
      <c r="A46" s="422" t="s">
        <v>398</v>
      </c>
      <c r="B46" s="115">
        <v>89852</v>
      </c>
      <c r="C46" s="114">
        <v>48967</v>
      </c>
      <c r="D46" s="114">
        <v>40885</v>
      </c>
      <c r="E46" s="114">
        <v>64904</v>
      </c>
      <c r="F46" s="114">
        <v>24948</v>
      </c>
      <c r="G46" s="114">
        <v>6686</v>
      </c>
      <c r="H46" s="114">
        <v>34123</v>
      </c>
      <c r="I46" s="115">
        <v>11534</v>
      </c>
      <c r="J46" s="114">
        <v>8062</v>
      </c>
      <c r="K46" s="114">
        <v>3472</v>
      </c>
      <c r="L46" s="423">
        <v>5835</v>
      </c>
      <c r="M46" s="424">
        <v>6381</v>
      </c>
    </row>
    <row r="47" spans="1:13" ht="11.1" customHeight="1" x14ac:dyDescent="0.2">
      <c r="A47" s="422" t="s">
        <v>387</v>
      </c>
      <c r="B47" s="115">
        <v>90385</v>
      </c>
      <c r="C47" s="114">
        <v>49412</v>
      </c>
      <c r="D47" s="114">
        <v>40973</v>
      </c>
      <c r="E47" s="114">
        <v>64919</v>
      </c>
      <c r="F47" s="114">
        <v>25466</v>
      </c>
      <c r="G47" s="114">
        <v>6582</v>
      </c>
      <c r="H47" s="114">
        <v>34528</v>
      </c>
      <c r="I47" s="115">
        <v>11864</v>
      </c>
      <c r="J47" s="114">
        <v>8198</v>
      </c>
      <c r="K47" s="114">
        <v>3666</v>
      </c>
      <c r="L47" s="423">
        <v>5396</v>
      </c>
      <c r="M47" s="424">
        <v>4874</v>
      </c>
    </row>
    <row r="48" spans="1:13" ht="11.1" customHeight="1" x14ac:dyDescent="0.2">
      <c r="A48" s="422" t="s">
        <v>388</v>
      </c>
      <c r="B48" s="115">
        <v>91220</v>
      </c>
      <c r="C48" s="114">
        <v>49908</v>
      </c>
      <c r="D48" s="114">
        <v>41312</v>
      </c>
      <c r="E48" s="114">
        <v>65348</v>
      </c>
      <c r="F48" s="114">
        <v>25872</v>
      </c>
      <c r="G48" s="114">
        <v>7401</v>
      </c>
      <c r="H48" s="114">
        <v>34639</v>
      </c>
      <c r="I48" s="115">
        <v>11838</v>
      </c>
      <c r="J48" s="114">
        <v>8106</v>
      </c>
      <c r="K48" s="114">
        <v>3732</v>
      </c>
      <c r="L48" s="423">
        <v>6958</v>
      </c>
      <c r="M48" s="424">
        <v>6118</v>
      </c>
    </row>
    <row r="49" spans="1:17" s="110" customFormat="1" ht="11.1" customHeight="1" x14ac:dyDescent="0.2">
      <c r="A49" s="422" t="s">
        <v>389</v>
      </c>
      <c r="B49" s="115">
        <v>90080</v>
      </c>
      <c r="C49" s="114">
        <v>49080</v>
      </c>
      <c r="D49" s="114">
        <v>41000</v>
      </c>
      <c r="E49" s="114">
        <v>64313</v>
      </c>
      <c r="F49" s="114">
        <v>25767</v>
      </c>
      <c r="G49" s="114">
        <v>7211</v>
      </c>
      <c r="H49" s="114">
        <v>34367</v>
      </c>
      <c r="I49" s="115">
        <v>11696</v>
      </c>
      <c r="J49" s="114">
        <v>7966</v>
      </c>
      <c r="K49" s="114">
        <v>3730</v>
      </c>
      <c r="L49" s="423">
        <v>4129</v>
      </c>
      <c r="M49" s="424">
        <v>5424</v>
      </c>
    </row>
    <row r="50" spans="1:17" ht="15" customHeight="1" x14ac:dyDescent="0.2">
      <c r="A50" s="422" t="s">
        <v>399</v>
      </c>
      <c r="B50" s="143">
        <v>89388</v>
      </c>
      <c r="C50" s="144">
        <v>48689</v>
      </c>
      <c r="D50" s="144">
        <v>40699</v>
      </c>
      <c r="E50" s="144">
        <v>63577</v>
      </c>
      <c r="F50" s="144">
        <v>25811</v>
      </c>
      <c r="G50" s="144">
        <v>7058</v>
      </c>
      <c r="H50" s="144">
        <v>34288</v>
      </c>
      <c r="I50" s="143">
        <v>11153</v>
      </c>
      <c r="J50" s="144">
        <v>7643</v>
      </c>
      <c r="K50" s="144">
        <v>3510</v>
      </c>
      <c r="L50" s="426">
        <v>5392</v>
      </c>
      <c r="M50" s="427">
        <v>6130</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-0.51640475448515333</v>
      </c>
      <c r="C6" s="480">
        <f>'Tabelle 3.3'!J11</f>
        <v>-3.3032772672099879</v>
      </c>
      <c r="D6" s="481">
        <f t="shared" ref="D6:E9" si="0">IF(OR(AND(B6&gt;=-50,B6&lt;=50),ISNUMBER(B6)=FALSE),B6,"")</f>
        <v>-0.51640475448515333</v>
      </c>
      <c r="E6" s="481">
        <f t="shared" si="0"/>
        <v>-3.3032772672099879</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0.53902318103720548</v>
      </c>
      <c r="C7" s="480">
        <f>'Tabelle 3.1'!J23</f>
        <v>-3.5996476124832824</v>
      </c>
      <c r="D7" s="481">
        <f t="shared" si="0"/>
        <v>0.53902318103720548</v>
      </c>
      <c r="E7" s="481">
        <f>IF(OR(AND(C7&gt;=-50,C7&lt;=50),ISNUMBER(C7)=FALSE),C7,"")</f>
        <v>-3.5996476124832824</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-0.51640475448515333</v>
      </c>
      <c r="C14" s="480">
        <f>'Tabelle 3.3'!J11</f>
        <v>-3.3032772672099879</v>
      </c>
      <c r="D14" s="481">
        <f>IF(OR(AND(B14&gt;=-50,B14&lt;=50),ISNUMBER(B14)=FALSE),B14,"")</f>
        <v>-0.51640475448515333</v>
      </c>
      <c r="E14" s="481">
        <f>IF(OR(AND(C14&gt;=-50,C14&lt;=50),ISNUMBER(C14)=FALSE),C14,"")</f>
        <v>-3.3032772672099879</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-4.2790697674418601</v>
      </c>
      <c r="C15" s="480">
        <f>'Tabelle 3.3'!J12</f>
        <v>-10.311750599520384</v>
      </c>
      <c r="D15" s="481">
        <f t="shared" ref="D15:E45" si="3">IF(OR(AND(B15&gt;=-50,B15&lt;=50),ISNUMBER(B15)=FALSE),B15,"")</f>
        <v>-4.2790697674418601</v>
      </c>
      <c r="E15" s="481">
        <f t="shared" si="3"/>
        <v>-10.311750599520384</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-0.93622001170275015</v>
      </c>
      <c r="C16" s="480">
        <f>'Tabelle 3.3'!J13</f>
        <v>17.391304347826086</v>
      </c>
      <c r="D16" s="481">
        <f t="shared" si="3"/>
        <v>-0.93622001170275015</v>
      </c>
      <c r="E16" s="481">
        <f t="shared" si="3"/>
        <v>17.391304347826086</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-3.6759821072678154</v>
      </c>
      <c r="C17" s="480">
        <f>'Tabelle 3.3'!J14</f>
        <v>-3.8204393505253105</v>
      </c>
      <c r="D17" s="481">
        <f t="shared" si="3"/>
        <v>-3.6759821072678154</v>
      </c>
      <c r="E17" s="481">
        <f t="shared" si="3"/>
        <v>-3.8204393505253105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-5.4631828978622332</v>
      </c>
      <c r="C18" s="480">
        <f>'Tabelle 3.3'!J15</f>
        <v>-10.354223433242506</v>
      </c>
      <c r="D18" s="481">
        <f t="shared" si="3"/>
        <v>-5.4631828978622332</v>
      </c>
      <c r="E18" s="481">
        <f t="shared" si="3"/>
        <v>-10.354223433242506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-3.1978031712286294</v>
      </c>
      <c r="C19" s="480">
        <f>'Tabelle 3.3'!J16</f>
        <v>0</v>
      </c>
      <c r="D19" s="481">
        <f t="shared" si="3"/>
        <v>-3.1978031712286294</v>
      </c>
      <c r="E19" s="481">
        <f t="shared" si="3"/>
        <v>0</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-3.3757062146892656</v>
      </c>
      <c r="C20" s="480">
        <f>'Tabelle 3.3'!J17</f>
        <v>-1.2738853503184713</v>
      </c>
      <c r="D20" s="481">
        <f t="shared" si="3"/>
        <v>-3.3757062146892656</v>
      </c>
      <c r="E20" s="481">
        <f t="shared" si="3"/>
        <v>-1.2738853503184713</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-5.3106744556558685E-2</v>
      </c>
      <c r="C21" s="480">
        <f>'Tabelle 3.3'!J18</f>
        <v>1.5132408575031526</v>
      </c>
      <c r="D21" s="481">
        <f t="shared" si="3"/>
        <v>-5.3106744556558685E-2</v>
      </c>
      <c r="E21" s="481">
        <f t="shared" si="3"/>
        <v>1.5132408575031526</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0.55763562495021113</v>
      </c>
      <c r="C22" s="480">
        <f>'Tabelle 3.3'!J19</f>
        <v>-1.5058561070831009</v>
      </c>
      <c r="D22" s="481">
        <f t="shared" si="3"/>
        <v>0.55763562495021113</v>
      </c>
      <c r="E22" s="481">
        <f t="shared" si="3"/>
        <v>-1.5058561070831009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2.1916565900846434</v>
      </c>
      <c r="C23" s="480">
        <f>'Tabelle 3.3'!J20</f>
        <v>-5.4696789536266346</v>
      </c>
      <c r="D23" s="481">
        <f t="shared" si="3"/>
        <v>2.1916565900846434</v>
      </c>
      <c r="E23" s="481">
        <f t="shared" si="3"/>
        <v>-5.4696789536266346</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v>
      </c>
      <c r="C24" s="480">
        <f>'Tabelle 3.3'!J21</f>
        <v>-7.0503597122302155</v>
      </c>
      <c r="D24" s="481">
        <f t="shared" si="3"/>
        <v>0</v>
      </c>
      <c r="E24" s="481">
        <f t="shared" si="3"/>
        <v>-7.0503597122302155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-8.0071174377224192</v>
      </c>
      <c r="C25" s="480">
        <f>'Tabelle 3.3'!J22</f>
        <v>15.267175572519085</v>
      </c>
      <c r="D25" s="481">
        <f t="shared" si="3"/>
        <v>-8.0071174377224192</v>
      </c>
      <c r="E25" s="481">
        <f t="shared" si="3"/>
        <v>15.267175572519085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-1.7671517671517671</v>
      </c>
      <c r="C26" s="480">
        <f>'Tabelle 3.3'!J23</f>
        <v>9.67741935483871</v>
      </c>
      <c r="D26" s="481">
        <f t="shared" si="3"/>
        <v>-1.7671517671517671</v>
      </c>
      <c r="E26" s="481">
        <f t="shared" si="3"/>
        <v>9.67741935483871</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2.0408163265306123</v>
      </c>
      <c r="C27" s="480">
        <f>'Tabelle 3.3'!J24</f>
        <v>-3.2573289902280131</v>
      </c>
      <c r="D27" s="481">
        <f t="shared" si="3"/>
        <v>2.0408163265306123</v>
      </c>
      <c r="E27" s="481">
        <f t="shared" si="3"/>
        <v>-3.2573289902280131</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3.0234529528115286</v>
      </c>
      <c r="C28" s="480">
        <f>'Tabelle 3.3'!J25</f>
        <v>-5.61377245508982</v>
      </c>
      <c r="D28" s="481">
        <f t="shared" si="3"/>
        <v>3.0234529528115286</v>
      </c>
      <c r="E28" s="481">
        <f t="shared" si="3"/>
        <v>-5.61377245508982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-17.642276422764226</v>
      </c>
      <c r="C29" s="480">
        <f>'Tabelle 3.3'!J26</f>
        <v>-10.204081632653061</v>
      </c>
      <c r="D29" s="481">
        <f t="shared" si="3"/>
        <v>-17.642276422764226</v>
      </c>
      <c r="E29" s="481">
        <f t="shared" si="3"/>
        <v>-10.204081632653061</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2.82977797126687</v>
      </c>
      <c r="C30" s="480">
        <f>'Tabelle 3.3'!J27</f>
        <v>0</v>
      </c>
      <c r="D30" s="481">
        <f t="shared" si="3"/>
        <v>2.82977797126687</v>
      </c>
      <c r="E30" s="481">
        <f t="shared" si="3"/>
        <v>0</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-2.2949974213512121</v>
      </c>
      <c r="C31" s="480">
        <f>'Tabelle 3.3'!J28</f>
        <v>-2.2857142857142856</v>
      </c>
      <c r="D31" s="481">
        <f t="shared" si="3"/>
        <v>-2.2949974213512121</v>
      </c>
      <c r="E31" s="481">
        <f t="shared" si="3"/>
        <v>-2.2857142857142856</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2.2310183519251527</v>
      </c>
      <c r="C32" s="480">
        <f>'Tabelle 3.3'!J29</f>
        <v>2.5</v>
      </c>
      <c r="D32" s="481">
        <f t="shared" si="3"/>
        <v>2.2310183519251527</v>
      </c>
      <c r="E32" s="481">
        <f t="shared" si="3"/>
        <v>2.5</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1.8846851877704873</v>
      </c>
      <c r="C33" s="480">
        <f>'Tabelle 3.3'!J30</f>
        <v>-0.23809523809523808</v>
      </c>
      <c r="D33" s="481">
        <f t="shared" si="3"/>
        <v>1.8846851877704873</v>
      </c>
      <c r="E33" s="481">
        <f t="shared" si="3"/>
        <v>-0.23809523809523808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2.1694915254237288</v>
      </c>
      <c r="C34" s="480">
        <f>'Tabelle 3.3'!J31</f>
        <v>-6.5547561950439652</v>
      </c>
      <c r="D34" s="481">
        <f t="shared" si="3"/>
        <v>2.1694915254237288</v>
      </c>
      <c r="E34" s="481">
        <f t="shared" si="3"/>
        <v>-6.5547561950439652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-4.2790697674418601</v>
      </c>
      <c r="C37" s="480">
        <f>'Tabelle 3.3'!J34</f>
        <v>-10.311750599520384</v>
      </c>
      <c r="D37" s="481">
        <f t="shared" si="3"/>
        <v>-4.2790697674418601</v>
      </c>
      <c r="E37" s="481">
        <f t="shared" si="3"/>
        <v>-10.311750599520384</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-2.6712759270898805</v>
      </c>
      <c r="C38" s="480">
        <f>'Tabelle 3.3'!J35</f>
        <v>-0.83813514929282351</v>
      </c>
      <c r="D38" s="481">
        <f t="shared" si="3"/>
        <v>-2.6712759270898805</v>
      </c>
      <c r="E38" s="481">
        <f t="shared" si="3"/>
        <v>-0.83813514929282351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0.85537382341362156</v>
      </c>
      <c r="C39" s="480">
        <f>'Tabelle 3.3'!J36</f>
        <v>-3.4969591659426587</v>
      </c>
      <c r="D39" s="481">
        <f t="shared" si="3"/>
        <v>0.85537382341362156</v>
      </c>
      <c r="E39" s="481">
        <f t="shared" si="3"/>
        <v>-3.4969591659426587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0.85537382341362156</v>
      </c>
      <c r="C45" s="480">
        <f>'Tabelle 3.3'!J36</f>
        <v>-3.4969591659426587</v>
      </c>
      <c r="D45" s="481">
        <f t="shared" si="3"/>
        <v>0.85537382341362156</v>
      </c>
      <c r="E45" s="481">
        <f t="shared" si="3"/>
        <v>-3.4969591659426587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84549</v>
      </c>
      <c r="C51" s="487">
        <v>8739</v>
      </c>
      <c r="D51" s="487">
        <v>2712</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85691</v>
      </c>
      <c r="C52" s="487">
        <v>8847</v>
      </c>
      <c r="D52" s="487">
        <v>2902</v>
      </c>
      <c r="E52" s="488">
        <f t="shared" ref="E52:G70" si="11">IF($A$51=37802,IF(COUNTBLANK(B$51:B$70)&gt;0,#N/A,B52/B$51*100),IF(COUNTBLANK(B$51:B$75)&gt;0,#N/A,B52/B$51*100))</f>
        <v>101.35069604607978</v>
      </c>
      <c r="F52" s="488">
        <f t="shared" si="11"/>
        <v>101.23583934088569</v>
      </c>
      <c r="G52" s="488">
        <f t="shared" si="11"/>
        <v>107.00589970501476</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86934</v>
      </c>
      <c r="C53" s="487">
        <v>8862</v>
      </c>
      <c r="D53" s="487">
        <v>2919</v>
      </c>
      <c r="E53" s="488">
        <f t="shared" si="11"/>
        <v>102.82084944824894</v>
      </c>
      <c r="F53" s="488">
        <f t="shared" si="11"/>
        <v>101.40748369378647</v>
      </c>
      <c r="G53" s="488">
        <f t="shared" si="11"/>
        <v>107.63274336283186</v>
      </c>
      <c r="H53" s="489">
        <f>IF(ISERROR(L53)=TRUE,IF(MONTH(A53)=MONTH(MAX(A$51:A$75)),A53,""),"")</f>
        <v>41883</v>
      </c>
      <c r="I53" s="488">
        <f t="shared" si="12"/>
        <v>102.82084944824894</v>
      </c>
      <c r="J53" s="488">
        <f t="shared" si="10"/>
        <v>101.40748369378647</v>
      </c>
      <c r="K53" s="488">
        <f t="shared" si="10"/>
        <v>107.63274336283186</v>
      </c>
      <c r="L53" s="488" t="e">
        <f t="shared" si="13"/>
        <v>#N/A</v>
      </c>
    </row>
    <row r="54" spans="1:14" ht="15" customHeight="1" x14ac:dyDescent="0.2">
      <c r="A54" s="490" t="s">
        <v>462</v>
      </c>
      <c r="B54" s="487">
        <v>85151</v>
      </c>
      <c r="C54" s="487">
        <v>8743</v>
      </c>
      <c r="D54" s="487">
        <v>2853</v>
      </c>
      <c r="E54" s="488">
        <f t="shared" si="11"/>
        <v>100.71201315213662</v>
      </c>
      <c r="F54" s="488">
        <f t="shared" si="11"/>
        <v>100.04577182744021</v>
      </c>
      <c r="G54" s="488">
        <f t="shared" si="11"/>
        <v>105.19911504424779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85543</v>
      </c>
      <c r="C55" s="487">
        <v>8167</v>
      </c>
      <c r="D55" s="487">
        <v>2749</v>
      </c>
      <c r="E55" s="488">
        <f t="shared" si="11"/>
        <v>101.17564962329537</v>
      </c>
      <c r="F55" s="488">
        <f t="shared" si="11"/>
        <v>93.454628676049893</v>
      </c>
      <c r="G55" s="488">
        <f t="shared" si="11"/>
        <v>101.36430678466077</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86571</v>
      </c>
      <c r="C56" s="487">
        <v>8254</v>
      </c>
      <c r="D56" s="487">
        <v>2916</v>
      </c>
      <c r="E56" s="488">
        <f t="shared" si="11"/>
        <v>102.39151261398716</v>
      </c>
      <c r="F56" s="488">
        <f t="shared" si="11"/>
        <v>94.450165922874476</v>
      </c>
      <c r="G56" s="488">
        <f t="shared" si="11"/>
        <v>107.52212389380531</v>
      </c>
      <c r="H56" s="489" t="str">
        <f t="shared" si="14"/>
        <v/>
      </c>
      <c r="I56" s="488" t="str">
        <f t="shared" si="12"/>
        <v/>
      </c>
      <c r="J56" s="488" t="str">
        <f t="shared" si="10"/>
        <v/>
      </c>
      <c r="K56" s="488" t="str">
        <f t="shared" si="10"/>
        <v/>
      </c>
      <c r="L56" s="488" t="e">
        <f t="shared" si="13"/>
        <v>#N/A</v>
      </c>
    </row>
    <row r="57" spans="1:14" ht="15" customHeight="1" x14ac:dyDescent="0.2">
      <c r="A57" s="490">
        <v>42248</v>
      </c>
      <c r="B57" s="487">
        <v>87822</v>
      </c>
      <c r="C57" s="487">
        <v>8167</v>
      </c>
      <c r="D57" s="487">
        <v>2995</v>
      </c>
      <c r="E57" s="488">
        <f t="shared" si="11"/>
        <v>103.87112798495548</v>
      </c>
      <c r="F57" s="488">
        <f t="shared" si="11"/>
        <v>93.454628676049893</v>
      </c>
      <c r="G57" s="488">
        <f t="shared" si="11"/>
        <v>110.43510324483776</v>
      </c>
      <c r="H57" s="489">
        <f t="shared" si="14"/>
        <v>42248</v>
      </c>
      <c r="I57" s="488">
        <f t="shared" si="12"/>
        <v>103.87112798495548</v>
      </c>
      <c r="J57" s="488">
        <f t="shared" si="10"/>
        <v>93.454628676049893</v>
      </c>
      <c r="K57" s="488">
        <f t="shared" si="10"/>
        <v>110.43510324483776</v>
      </c>
      <c r="L57" s="488" t="e">
        <f t="shared" si="13"/>
        <v>#N/A</v>
      </c>
    </row>
    <row r="58" spans="1:14" ht="15" customHeight="1" x14ac:dyDescent="0.2">
      <c r="A58" s="490" t="s">
        <v>465</v>
      </c>
      <c r="B58" s="487">
        <v>86668</v>
      </c>
      <c r="C58" s="487">
        <v>8172</v>
      </c>
      <c r="D58" s="487">
        <v>3022</v>
      </c>
      <c r="E58" s="488">
        <f t="shared" si="11"/>
        <v>102.50623898567694</v>
      </c>
      <c r="F58" s="488">
        <f t="shared" si="11"/>
        <v>93.51184346035015</v>
      </c>
      <c r="G58" s="488">
        <f t="shared" si="11"/>
        <v>111.4306784660767</v>
      </c>
      <c r="H58" s="489" t="str">
        <f t="shared" si="14"/>
        <v/>
      </c>
      <c r="I58" s="488" t="str">
        <f t="shared" si="12"/>
        <v/>
      </c>
      <c r="J58" s="488" t="str">
        <f t="shared" si="10"/>
        <v/>
      </c>
      <c r="K58" s="488" t="str">
        <f t="shared" si="10"/>
        <v/>
      </c>
      <c r="L58" s="488" t="e">
        <f t="shared" si="13"/>
        <v>#N/A</v>
      </c>
    </row>
    <row r="59" spans="1:14" ht="15" customHeight="1" x14ac:dyDescent="0.2">
      <c r="A59" s="490" t="s">
        <v>466</v>
      </c>
      <c r="B59" s="487">
        <v>86866</v>
      </c>
      <c r="C59" s="487">
        <v>8055</v>
      </c>
      <c r="D59" s="487">
        <v>2933</v>
      </c>
      <c r="E59" s="488">
        <f t="shared" si="11"/>
        <v>102.7404227134561</v>
      </c>
      <c r="F59" s="488">
        <f t="shared" si="11"/>
        <v>92.173017507723998</v>
      </c>
      <c r="G59" s="488">
        <f t="shared" si="11"/>
        <v>108.14896755162242</v>
      </c>
      <c r="H59" s="489" t="str">
        <f t="shared" si="14"/>
        <v/>
      </c>
      <c r="I59" s="488" t="str">
        <f t="shared" si="12"/>
        <v/>
      </c>
      <c r="J59" s="488" t="str">
        <f t="shared" si="10"/>
        <v/>
      </c>
      <c r="K59" s="488" t="str">
        <f t="shared" si="10"/>
        <v/>
      </c>
      <c r="L59" s="488" t="e">
        <f t="shared" si="13"/>
        <v>#N/A</v>
      </c>
    </row>
    <row r="60" spans="1:14" ht="15" customHeight="1" x14ac:dyDescent="0.2">
      <c r="A60" s="490" t="s">
        <v>467</v>
      </c>
      <c r="B60" s="487">
        <v>87570</v>
      </c>
      <c r="C60" s="487">
        <v>8029</v>
      </c>
      <c r="D60" s="487">
        <v>3059</v>
      </c>
      <c r="E60" s="488">
        <f t="shared" si="11"/>
        <v>103.573075967782</v>
      </c>
      <c r="F60" s="488">
        <f t="shared" si="11"/>
        <v>91.875500629362634</v>
      </c>
      <c r="G60" s="488">
        <f t="shared" si="11"/>
        <v>112.79498525073745</v>
      </c>
      <c r="H60" s="489" t="str">
        <f t="shared" si="14"/>
        <v/>
      </c>
      <c r="I60" s="488" t="str">
        <f t="shared" si="12"/>
        <v/>
      </c>
      <c r="J60" s="488" t="str">
        <f t="shared" si="10"/>
        <v/>
      </c>
      <c r="K60" s="488" t="str">
        <f t="shared" si="10"/>
        <v/>
      </c>
      <c r="L60" s="488" t="e">
        <f t="shared" si="13"/>
        <v>#N/A</v>
      </c>
    </row>
    <row r="61" spans="1:14" ht="15" customHeight="1" x14ac:dyDescent="0.2">
      <c r="A61" s="490">
        <v>42614</v>
      </c>
      <c r="B61" s="487">
        <v>89270</v>
      </c>
      <c r="C61" s="487">
        <v>8078</v>
      </c>
      <c r="D61" s="487">
        <v>3172</v>
      </c>
      <c r="E61" s="488">
        <f t="shared" si="11"/>
        <v>105.58374433760305</v>
      </c>
      <c r="F61" s="488">
        <f t="shared" si="11"/>
        <v>92.436205515505208</v>
      </c>
      <c r="G61" s="488">
        <f t="shared" si="11"/>
        <v>116.96165191740413</v>
      </c>
      <c r="H61" s="489">
        <f t="shared" si="14"/>
        <v>42614</v>
      </c>
      <c r="I61" s="488">
        <f t="shared" si="12"/>
        <v>105.58374433760305</v>
      </c>
      <c r="J61" s="488">
        <f t="shared" si="10"/>
        <v>92.436205515505208</v>
      </c>
      <c r="K61" s="488">
        <f t="shared" si="10"/>
        <v>116.96165191740413</v>
      </c>
      <c r="L61" s="488" t="e">
        <f t="shared" si="13"/>
        <v>#N/A</v>
      </c>
    </row>
    <row r="62" spans="1:14" ht="15" customHeight="1" x14ac:dyDescent="0.2">
      <c r="A62" s="490" t="s">
        <v>468</v>
      </c>
      <c r="B62" s="487">
        <v>88368</v>
      </c>
      <c r="C62" s="487">
        <v>8117</v>
      </c>
      <c r="D62" s="487">
        <v>3149</v>
      </c>
      <c r="E62" s="488">
        <f t="shared" si="11"/>
        <v>104.51690735549799</v>
      </c>
      <c r="F62" s="488">
        <f t="shared" si="11"/>
        <v>92.882480833047254</v>
      </c>
      <c r="G62" s="488">
        <f t="shared" si="11"/>
        <v>116.11356932153392</v>
      </c>
      <c r="H62" s="489" t="str">
        <f t="shared" si="14"/>
        <v/>
      </c>
      <c r="I62" s="488" t="str">
        <f t="shared" si="12"/>
        <v/>
      </c>
      <c r="J62" s="488" t="str">
        <f t="shared" si="10"/>
        <v/>
      </c>
      <c r="K62" s="488" t="str">
        <f t="shared" si="10"/>
        <v/>
      </c>
      <c r="L62" s="488" t="e">
        <f t="shared" si="13"/>
        <v>#N/A</v>
      </c>
    </row>
    <row r="63" spans="1:14" ht="15" customHeight="1" x14ac:dyDescent="0.2">
      <c r="A63" s="490" t="s">
        <v>469</v>
      </c>
      <c r="B63" s="487">
        <v>88679</v>
      </c>
      <c r="C63" s="487">
        <v>8125</v>
      </c>
      <c r="D63" s="487">
        <v>3039</v>
      </c>
      <c r="E63" s="488">
        <f t="shared" si="11"/>
        <v>104.88474139256525</v>
      </c>
      <c r="F63" s="488">
        <f t="shared" si="11"/>
        <v>92.974024487927679</v>
      </c>
      <c r="G63" s="488">
        <f t="shared" si="11"/>
        <v>112.05752212389382</v>
      </c>
      <c r="H63" s="489" t="str">
        <f t="shared" si="14"/>
        <v/>
      </c>
      <c r="I63" s="488" t="str">
        <f t="shared" si="12"/>
        <v/>
      </c>
      <c r="J63" s="488" t="str">
        <f t="shared" si="10"/>
        <v/>
      </c>
      <c r="K63" s="488" t="str">
        <f t="shared" si="10"/>
        <v/>
      </c>
      <c r="L63" s="488" t="e">
        <f t="shared" si="13"/>
        <v>#N/A</v>
      </c>
    </row>
    <row r="64" spans="1:14" ht="15" customHeight="1" x14ac:dyDescent="0.2">
      <c r="A64" s="490" t="s">
        <v>470</v>
      </c>
      <c r="B64" s="487">
        <v>88865</v>
      </c>
      <c r="C64" s="487">
        <v>8190</v>
      </c>
      <c r="D64" s="487">
        <v>3176</v>
      </c>
      <c r="E64" s="488">
        <f t="shared" si="11"/>
        <v>105.10473216714568</v>
      </c>
      <c r="F64" s="488">
        <f t="shared" si="11"/>
        <v>93.717816683831103</v>
      </c>
      <c r="G64" s="488">
        <f t="shared" si="11"/>
        <v>117.10914454277285</v>
      </c>
      <c r="H64" s="489" t="str">
        <f t="shared" si="14"/>
        <v/>
      </c>
      <c r="I64" s="488" t="str">
        <f t="shared" si="12"/>
        <v/>
      </c>
      <c r="J64" s="488" t="str">
        <f t="shared" si="10"/>
        <v/>
      </c>
      <c r="K64" s="488" t="str">
        <f t="shared" si="10"/>
        <v/>
      </c>
      <c r="L64" s="488" t="e">
        <f t="shared" si="13"/>
        <v>#N/A</v>
      </c>
    </row>
    <row r="65" spans="1:12" ht="15" customHeight="1" x14ac:dyDescent="0.2">
      <c r="A65" s="490">
        <v>42979</v>
      </c>
      <c r="B65" s="487">
        <v>90300</v>
      </c>
      <c r="C65" s="487">
        <v>8120</v>
      </c>
      <c r="D65" s="487">
        <v>3319</v>
      </c>
      <c r="E65" s="488">
        <f t="shared" si="11"/>
        <v>106.80197282049461</v>
      </c>
      <c r="F65" s="488">
        <f t="shared" si="11"/>
        <v>92.916809703627408</v>
      </c>
      <c r="G65" s="488">
        <f t="shared" si="11"/>
        <v>122.38200589970501</v>
      </c>
      <c r="H65" s="489">
        <f t="shared" si="14"/>
        <v>42979</v>
      </c>
      <c r="I65" s="488">
        <f t="shared" si="12"/>
        <v>106.80197282049461</v>
      </c>
      <c r="J65" s="488">
        <f t="shared" si="10"/>
        <v>92.916809703627408</v>
      </c>
      <c r="K65" s="488">
        <f t="shared" si="10"/>
        <v>122.38200589970501</v>
      </c>
      <c r="L65" s="488" t="e">
        <f t="shared" si="13"/>
        <v>#N/A</v>
      </c>
    </row>
    <row r="66" spans="1:12" ht="15" customHeight="1" x14ac:dyDescent="0.2">
      <c r="A66" s="490" t="s">
        <v>471</v>
      </c>
      <c r="B66" s="487">
        <v>89178</v>
      </c>
      <c r="C66" s="487">
        <v>8195</v>
      </c>
      <c r="D66" s="487">
        <v>3265</v>
      </c>
      <c r="E66" s="488">
        <f t="shared" si="11"/>
        <v>105.47493169641274</v>
      </c>
      <c r="F66" s="488">
        <f t="shared" si="11"/>
        <v>93.77503146813136</v>
      </c>
      <c r="G66" s="488">
        <f t="shared" si="11"/>
        <v>120.39085545722715</v>
      </c>
      <c r="H66" s="489" t="str">
        <f t="shared" si="14"/>
        <v/>
      </c>
      <c r="I66" s="488" t="str">
        <f t="shared" si="12"/>
        <v/>
      </c>
      <c r="J66" s="488" t="str">
        <f t="shared" si="10"/>
        <v/>
      </c>
      <c r="K66" s="488" t="str">
        <f t="shared" si="10"/>
        <v/>
      </c>
      <c r="L66" s="488" t="e">
        <f t="shared" si="13"/>
        <v>#N/A</v>
      </c>
    </row>
    <row r="67" spans="1:12" ht="15" customHeight="1" x14ac:dyDescent="0.2">
      <c r="A67" s="490" t="s">
        <v>472</v>
      </c>
      <c r="B67" s="487">
        <v>88947</v>
      </c>
      <c r="C67" s="487">
        <v>8143</v>
      </c>
      <c r="D67" s="487">
        <v>3203</v>
      </c>
      <c r="E67" s="488">
        <f t="shared" si="11"/>
        <v>105.20171734733705</v>
      </c>
      <c r="F67" s="488">
        <f t="shared" si="11"/>
        <v>93.179997711408618</v>
      </c>
      <c r="G67" s="488">
        <f t="shared" si="11"/>
        <v>118.1047197640118</v>
      </c>
      <c r="H67" s="489" t="str">
        <f t="shared" si="14"/>
        <v/>
      </c>
      <c r="I67" s="488" t="str">
        <f t="shared" si="12"/>
        <v/>
      </c>
      <c r="J67" s="488" t="str">
        <f t="shared" si="12"/>
        <v/>
      </c>
      <c r="K67" s="488" t="str">
        <f t="shared" si="12"/>
        <v/>
      </c>
      <c r="L67" s="488" t="e">
        <f t="shared" si="13"/>
        <v>#N/A</v>
      </c>
    </row>
    <row r="68" spans="1:12" ht="15" customHeight="1" x14ac:dyDescent="0.2">
      <c r="A68" s="490" t="s">
        <v>473</v>
      </c>
      <c r="B68" s="487">
        <v>89715</v>
      </c>
      <c r="C68" s="487">
        <v>8306</v>
      </c>
      <c r="D68" s="487">
        <v>3420</v>
      </c>
      <c r="E68" s="488">
        <f t="shared" si="11"/>
        <v>106.11006635205619</v>
      </c>
      <c r="F68" s="488">
        <f t="shared" si="11"/>
        <v>95.045199679597204</v>
      </c>
      <c r="G68" s="488">
        <f t="shared" si="11"/>
        <v>126.1061946902655</v>
      </c>
      <c r="H68" s="489" t="str">
        <f t="shared" si="14"/>
        <v/>
      </c>
      <c r="I68" s="488" t="str">
        <f t="shared" si="12"/>
        <v/>
      </c>
      <c r="J68" s="488" t="str">
        <f t="shared" si="12"/>
        <v/>
      </c>
      <c r="K68" s="488" t="str">
        <f t="shared" si="12"/>
        <v/>
      </c>
      <c r="L68" s="488" t="e">
        <f t="shared" si="13"/>
        <v>#N/A</v>
      </c>
    </row>
    <row r="69" spans="1:12" ht="15" customHeight="1" x14ac:dyDescent="0.2">
      <c r="A69" s="490">
        <v>43344</v>
      </c>
      <c r="B69" s="487">
        <v>91261</v>
      </c>
      <c r="C69" s="487">
        <v>8119</v>
      </c>
      <c r="D69" s="487">
        <v>3561</v>
      </c>
      <c r="E69" s="488">
        <f t="shared" si="11"/>
        <v>107.93859182249346</v>
      </c>
      <c r="F69" s="488">
        <f t="shared" si="11"/>
        <v>92.905366746767356</v>
      </c>
      <c r="G69" s="488">
        <f t="shared" si="11"/>
        <v>131.30530973451326</v>
      </c>
      <c r="H69" s="489">
        <f t="shared" si="14"/>
        <v>43344</v>
      </c>
      <c r="I69" s="488">
        <f t="shared" si="12"/>
        <v>107.93859182249346</v>
      </c>
      <c r="J69" s="488">
        <f t="shared" si="12"/>
        <v>92.905366746767356</v>
      </c>
      <c r="K69" s="488">
        <f t="shared" si="12"/>
        <v>131.30530973451326</v>
      </c>
      <c r="L69" s="488" t="e">
        <f t="shared" si="13"/>
        <v>#N/A</v>
      </c>
    </row>
    <row r="70" spans="1:12" ht="15" customHeight="1" x14ac:dyDescent="0.2">
      <c r="A70" s="490" t="s">
        <v>474</v>
      </c>
      <c r="B70" s="487">
        <v>90298</v>
      </c>
      <c r="C70" s="487">
        <v>8059</v>
      </c>
      <c r="D70" s="487">
        <v>3548</v>
      </c>
      <c r="E70" s="488">
        <f t="shared" si="11"/>
        <v>106.79960732829483</v>
      </c>
      <c r="F70" s="488">
        <f t="shared" si="11"/>
        <v>92.218789335164203</v>
      </c>
      <c r="G70" s="488">
        <f t="shared" si="11"/>
        <v>130.8259587020649</v>
      </c>
      <c r="H70" s="489" t="str">
        <f t="shared" si="14"/>
        <v/>
      </c>
      <c r="I70" s="488" t="str">
        <f t="shared" si="12"/>
        <v/>
      </c>
      <c r="J70" s="488" t="str">
        <f t="shared" si="12"/>
        <v/>
      </c>
      <c r="K70" s="488" t="str">
        <f t="shared" si="12"/>
        <v/>
      </c>
      <c r="L70" s="488" t="e">
        <f t="shared" si="13"/>
        <v>#N/A</v>
      </c>
    </row>
    <row r="71" spans="1:12" ht="15" customHeight="1" x14ac:dyDescent="0.2">
      <c r="A71" s="490" t="s">
        <v>475</v>
      </c>
      <c r="B71" s="487">
        <v>89852</v>
      </c>
      <c r="C71" s="487">
        <v>8062</v>
      </c>
      <c r="D71" s="487">
        <v>3472</v>
      </c>
      <c r="E71" s="491">
        <f t="shared" ref="E71:G75" si="15">IF($A$51=37802,IF(COUNTBLANK(B$51:B$70)&gt;0,#N/A,IF(ISBLANK(B71)=FALSE,B71/B$51*100,#N/A)),IF(COUNTBLANK(B$51:B$75)&gt;0,#N/A,B71/B$51*100))</f>
        <v>106.27210256774178</v>
      </c>
      <c r="F71" s="491">
        <f t="shared" si="15"/>
        <v>92.253118205744371</v>
      </c>
      <c r="G71" s="491">
        <f t="shared" si="15"/>
        <v>128.02359882005899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90385</v>
      </c>
      <c r="C72" s="487">
        <v>8198</v>
      </c>
      <c r="D72" s="487">
        <v>3666</v>
      </c>
      <c r="E72" s="491">
        <f t="shared" si="15"/>
        <v>106.90250623898567</v>
      </c>
      <c r="F72" s="491">
        <f t="shared" si="15"/>
        <v>93.809360338711528</v>
      </c>
      <c r="G72" s="491">
        <f t="shared" si="15"/>
        <v>135.17699115044249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91220</v>
      </c>
      <c r="C73" s="487">
        <v>8106</v>
      </c>
      <c r="D73" s="487">
        <v>3732</v>
      </c>
      <c r="E73" s="491">
        <f t="shared" si="15"/>
        <v>107.89009923239779</v>
      </c>
      <c r="F73" s="491">
        <f t="shared" si="15"/>
        <v>92.756608307586689</v>
      </c>
      <c r="G73" s="491">
        <f t="shared" si="15"/>
        <v>137.61061946902655</v>
      </c>
      <c r="H73" s="492">
        <f>IF(A$51=37802,IF(ISERROR(L73)=TRUE,IF(ISBLANK(A73)=FALSE,IF(MONTH(A73)=MONTH(MAX(A$51:A$75)),A73,""),""),""),IF(ISERROR(L73)=TRUE,IF(MONTH(A73)=MONTH(MAX(A$51:A$75)),A73,""),""))</f>
        <v>43709</v>
      </c>
      <c r="I73" s="488">
        <f t="shared" si="12"/>
        <v>107.89009923239779</v>
      </c>
      <c r="J73" s="488">
        <f t="shared" si="12"/>
        <v>92.756608307586689</v>
      </c>
      <c r="K73" s="488">
        <f t="shared" si="12"/>
        <v>137.61061946902655</v>
      </c>
      <c r="L73" s="488" t="e">
        <f t="shared" si="13"/>
        <v>#N/A</v>
      </c>
    </row>
    <row r="74" spans="1:12" ht="15" customHeight="1" x14ac:dyDescent="0.2">
      <c r="A74" s="490" t="s">
        <v>477</v>
      </c>
      <c r="B74" s="487">
        <v>90080</v>
      </c>
      <c r="C74" s="487">
        <v>7966</v>
      </c>
      <c r="D74" s="487">
        <v>3730</v>
      </c>
      <c r="E74" s="491">
        <f t="shared" si="15"/>
        <v>106.54176867851778</v>
      </c>
      <c r="F74" s="491">
        <f t="shared" si="15"/>
        <v>91.154594347179312</v>
      </c>
      <c r="G74" s="491">
        <f t="shared" si="15"/>
        <v>137.53687315634218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89388</v>
      </c>
      <c r="C75" s="493">
        <v>7643</v>
      </c>
      <c r="D75" s="493">
        <v>3510</v>
      </c>
      <c r="E75" s="491">
        <f t="shared" si="15"/>
        <v>105.72330837739064</v>
      </c>
      <c r="F75" s="491">
        <f t="shared" si="15"/>
        <v>87.458519281382308</v>
      </c>
      <c r="G75" s="491">
        <f t="shared" si="15"/>
        <v>129.42477876106196</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107.89009923239779</v>
      </c>
      <c r="J77" s="488">
        <f>IF(J75&lt;&gt;"",J75,IF(J74&lt;&gt;"",J74,IF(J73&lt;&gt;"",J73,IF(J72&lt;&gt;"",J72,IF(J71&lt;&gt;"",J71,IF(J70&lt;&gt;"",J70,""))))))</f>
        <v>92.756608307586689</v>
      </c>
      <c r="K77" s="488">
        <f>IF(K75&lt;&gt;"",K75,IF(K74&lt;&gt;"",K74,IF(K73&lt;&gt;"",K73,IF(K72&lt;&gt;"",K72,IF(K71&lt;&gt;"",K71,IF(K70&lt;&gt;"",K70,""))))))</f>
        <v>137.61061946902655</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+7,9%</v>
      </c>
      <c r="J79" s="488" t="str">
        <f>"GeB - ausschließlich: "&amp;IF(J77&gt;100,"+","")&amp;TEXT(J77-100,"0,0")&amp;"%"</f>
        <v>GeB - ausschließlich: -7,2%</v>
      </c>
      <c r="K79" s="488" t="str">
        <f>"GeB - im Nebenjob: "&amp;IF(K77&gt;100,"+","")&amp;TEXT(K77-100,"0,0")&amp;"%"</f>
        <v>GeB - im Nebenjob: +37,6%</v>
      </c>
    </row>
    <row r="81" spans="9:9" ht="15" customHeight="1" x14ac:dyDescent="0.2">
      <c r="I81" s="488" t="str">
        <f>IF(ISERROR(HLOOKUP(1,I$78:K$79,2,FALSE)),"",HLOOKUP(1,I$78:K$79,2,FALSE))</f>
        <v>GeB - im Nebenjob: +37,6%</v>
      </c>
    </row>
    <row r="82" spans="9:9" ht="15" customHeight="1" x14ac:dyDescent="0.2">
      <c r="I82" s="488" t="str">
        <f>IF(ISERROR(HLOOKUP(2,I$78:K$79,2,FALSE)),"",HLOOKUP(2,I$78:K$79,2,FALSE))</f>
        <v>SvB: +7,9%</v>
      </c>
    </row>
    <row r="83" spans="9:9" ht="15" customHeight="1" x14ac:dyDescent="0.2">
      <c r="I83" s="488" t="str">
        <f>IF(ISERROR(HLOOKUP(3,I$78:K$79,2,FALSE)),"",HLOOKUP(3,I$78:K$79,2,FALSE))</f>
        <v>GeB - ausschließlich: -7,2%</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89388</v>
      </c>
      <c r="E12" s="114">
        <v>90080</v>
      </c>
      <c r="F12" s="114">
        <v>91220</v>
      </c>
      <c r="G12" s="114">
        <v>90385</v>
      </c>
      <c r="H12" s="114">
        <v>89852</v>
      </c>
      <c r="I12" s="115">
        <v>-464</v>
      </c>
      <c r="J12" s="116">
        <v>-0.51640475448515333</v>
      </c>
      <c r="N12" s="117"/>
    </row>
    <row r="13" spans="1:15" s="110" customFormat="1" ht="13.5" customHeight="1" x14ac:dyDescent="0.2">
      <c r="A13" s="118" t="s">
        <v>105</v>
      </c>
      <c r="B13" s="119" t="s">
        <v>106</v>
      </c>
      <c r="C13" s="113">
        <v>54.4692799928402</v>
      </c>
      <c r="D13" s="114">
        <v>48689</v>
      </c>
      <c r="E13" s="114">
        <v>49080</v>
      </c>
      <c r="F13" s="114">
        <v>49908</v>
      </c>
      <c r="G13" s="114">
        <v>49412</v>
      </c>
      <c r="H13" s="114">
        <v>48967</v>
      </c>
      <c r="I13" s="115">
        <v>-278</v>
      </c>
      <c r="J13" s="116">
        <v>-0.56772928707088444</v>
      </c>
    </row>
    <row r="14" spans="1:15" s="110" customFormat="1" ht="13.5" customHeight="1" x14ac:dyDescent="0.2">
      <c r="A14" s="120"/>
      <c r="B14" s="119" t="s">
        <v>107</v>
      </c>
      <c r="C14" s="113">
        <v>45.5307200071598</v>
      </c>
      <c r="D14" s="114">
        <v>40699</v>
      </c>
      <c r="E14" s="114">
        <v>41000</v>
      </c>
      <c r="F14" s="114">
        <v>41312</v>
      </c>
      <c r="G14" s="114">
        <v>40973</v>
      </c>
      <c r="H14" s="114">
        <v>40885</v>
      </c>
      <c r="I14" s="115">
        <v>-186</v>
      </c>
      <c r="J14" s="116">
        <v>-0.45493457258163139</v>
      </c>
    </row>
    <row r="15" spans="1:15" s="110" customFormat="1" ht="13.5" customHeight="1" x14ac:dyDescent="0.2">
      <c r="A15" s="118" t="s">
        <v>105</v>
      </c>
      <c r="B15" s="121" t="s">
        <v>108</v>
      </c>
      <c r="C15" s="113">
        <v>7.8959144404170578</v>
      </c>
      <c r="D15" s="114">
        <v>7058</v>
      </c>
      <c r="E15" s="114">
        <v>7211</v>
      </c>
      <c r="F15" s="114">
        <v>7401</v>
      </c>
      <c r="G15" s="114">
        <v>6582</v>
      </c>
      <c r="H15" s="114">
        <v>6686</v>
      </c>
      <c r="I15" s="115">
        <v>372</v>
      </c>
      <c r="J15" s="116">
        <v>5.5638647921029012</v>
      </c>
    </row>
    <row r="16" spans="1:15" s="110" customFormat="1" ht="13.5" customHeight="1" x14ac:dyDescent="0.2">
      <c r="A16" s="118"/>
      <c r="B16" s="121" t="s">
        <v>109</v>
      </c>
      <c r="C16" s="113">
        <v>66.427260929878727</v>
      </c>
      <c r="D16" s="114">
        <v>59378</v>
      </c>
      <c r="E16" s="114">
        <v>59989</v>
      </c>
      <c r="F16" s="114">
        <v>60897</v>
      </c>
      <c r="G16" s="114">
        <v>61188</v>
      </c>
      <c r="H16" s="114">
        <v>60991</v>
      </c>
      <c r="I16" s="115">
        <v>-1613</v>
      </c>
      <c r="J16" s="116">
        <v>-2.6446524897115968</v>
      </c>
    </row>
    <row r="17" spans="1:10" s="110" customFormat="1" ht="13.5" customHeight="1" x14ac:dyDescent="0.2">
      <c r="A17" s="118"/>
      <c r="B17" s="121" t="s">
        <v>110</v>
      </c>
      <c r="C17" s="113">
        <v>24.826598648588178</v>
      </c>
      <c r="D17" s="114">
        <v>22192</v>
      </c>
      <c r="E17" s="114">
        <v>22087</v>
      </c>
      <c r="F17" s="114">
        <v>22137</v>
      </c>
      <c r="G17" s="114">
        <v>21893</v>
      </c>
      <c r="H17" s="114">
        <v>21509</v>
      </c>
      <c r="I17" s="115">
        <v>683</v>
      </c>
      <c r="J17" s="116">
        <v>3.1754149425821749</v>
      </c>
    </row>
    <row r="18" spans="1:10" s="110" customFormat="1" ht="13.5" customHeight="1" x14ac:dyDescent="0.2">
      <c r="A18" s="120"/>
      <c r="B18" s="121" t="s">
        <v>111</v>
      </c>
      <c r="C18" s="113">
        <v>0.85022598111603342</v>
      </c>
      <c r="D18" s="114">
        <v>760</v>
      </c>
      <c r="E18" s="114">
        <v>793</v>
      </c>
      <c r="F18" s="114">
        <v>785</v>
      </c>
      <c r="G18" s="114">
        <v>722</v>
      </c>
      <c r="H18" s="114">
        <v>666</v>
      </c>
      <c r="I18" s="115">
        <v>94</v>
      </c>
      <c r="J18" s="116">
        <v>14.114114114114114</v>
      </c>
    </row>
    <row r="19" spans="1:10" s="110" customFormat="1" ht="13.5" customHeight="1" x14ac:dyDescent="0.2">
      <c r="A19" s="120"/>
      <c r="B19" s="121" t="s">
        <v>112</v>
      </c>
      <c r="C19" s="113">
        <v>0.27744216225891616</v>
      </c>
      <c r="D19" s="114">
        <v>248</v>
      </c>
      <c r="E19" s="114">
        <v>265</v>
      </c>
      <c r="F19" s="114">
        <v>266</v>
      </c>
      <c r="G19" s="114">
        <v>214</v>
      </c>
      <c r="H19" s="114">
        <v>192</v>
      </c>
      <c r="I19" s="115">
        <v>56</v>
      </c>
      <c r="J19" s="116">
        <v>29.166666666666668</v>
      </c>
    </row>
    <row r="20" spans="1:10" s="110" customFormat="1" ht="13.5" customHeight="1" x14ac:dyDescent="0.2">
      <c r="A20" s="118" t="s">
        <v>113</v>
      </c>
      <c r="B20" s="122" t="s">
        <v>114</v>
      </c>
      <c r="C20" s="113">
        <v>71.12475947554482</v>
      </c>
      <c r="D20" s="114">
        <v>63577</v>
      </c>
      <c r="E20" s="114">
        <v>64313</v>
      </c>
      <c r="F20" s="114">
        <v>65348</v>
      </c>
      <c r="G20" s="114">
        <v>64919</v>
      </c>
      <c r="H20" s="114">
        <v>64904</v>
      </c>
      <c r="I20" s="115">
        <v>-1327</v>
      </c>
      <c r="J20" s="116">
        <v>-2.0445581166029827</v>
      </c>
    </row>
    <row r="21" spans="1:10" s="110" customFormat="1" ht="13.5" customHeight="1" x14ac:dyDescent="0.2">
      <c r="A21" s="120"/>
      <c r="B21" s="122" t="s">
        <v>115</v>
      </c>
      <c r="C21" s="113">
        <v>28.875240524455183</v>
      </c>
      <c r="D21" s="114">
        <v>25811</v>
      </c>
      <c r="E21" s="114">
        <v>25767</v>
      </c>
      <c r="F21" s="114">
        <v>25872</v>
      </c>
      <c r="G21" s="114">
        <v>25466</v>
      </c>
      <c r="H21" s="114">
        <v>24948</v>
      </c>
      <c r="I21" s="115">
        <v>863</v>
      </c>
      <c r="J21" s="116">
        <v>3.4591951258617923</v>
      </c>
    </row>
    <row r="22" spans="1:10" s="110" customFormat="1" ht="13.5" customHeight="1" x14ac:dyDescent="0.2">
      <c r="A22" s="118" t="s">
        <v>113</v>
      </c>
      <c r="B22" s="122" t="s">
        <v>116</v>
      </c>
      <c r="C22" s="113">
        <v>95.845079876493486</v>
      </c>
      <c r="D22" s="114">
        <v>85674</v>
      </c>
      <c r="E22" s="114">
        <v>86404</v>
      </c>
      <c r="F22" s="114">
        <v>87474</v>
      </c>
      <c r="G22" s="114">
        <v>86682</v>
      </c>
      <c r="H22" s="114">
        <v>86429</v>
      </c>
      <c r="I22" s="115">
        <v>-755</v>
      </c>
      <c r="J22" s="116">
        <v>-0.87354938735840981</v>
      </c>
    </row>
    <row r="23" spans="1:10" s="110" customFormat="1" ht="13.5" customHeight="1" x14ac:dyDescent="0.2">
      <c r="A23" s="123"/>
      <c r="B23" s="124" t="s">
        <v>117</v>
      </c>
      <c r="C23" s="125">
        <v>4.1370206291672265</v>
      </c>
      <c r="D23" s="114">
        <v>3698</v>
      </c>
      <c r="E23" s="114">
        <v>3663</v>
      </c>
      <c r="F23" s="114">
        <v>3734</v>
      </c>
      <c r="G23" s="114">
        <v>3690</v>
      </c>
      <c r="H23" s="114">
        <v>3411</v>
      </c>
      <c r="I23" s="115">
        <v>287</v>
      </c>
      <c r="J23" s="116">
        <v>8.4139548519495744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11153</v>
      </c>
      <c r="E26" s="114">
        <v>11696</v>
      </c>
      <c r="F26" s="114">
        <v>11838</v>
      </c>
      <c r="G26" s="114">
        <v>11864</v>
      </c>
      <c r="H26" s="140">
        <v>11534</v>
      </c>
      <c r="I26" s="115">
        <v>-381</v>
      </c>
      <c r="J26" s="116">
        <v>-3.3032772672099879</v>
      </c>
    </row>
    <row r="27" spans="1:10" s="110" customFormat="1" ht="13.5" customHeight="1" x14ac:dyDescent="0.2">
      <c r="A27" s="118" t="s">
        <v>105</v>
      </c>
      <c r="B27" s="119" t="s">
        <v>106</v>
      </c>
      <c r="C27" s="113">
        <v>45.342060432170719</v>
      </c>
      <c r="D27" s="115">
        <v>5057</v>
      </c>
      <c r="E27" s="114">
        <v>5258</v>
      </c>
      <c r="F27" s="114">
        <v>5311</v>
      </c>
      <c r="G27" s="114">
        <v>5314</v>
      </c>
      <c r="H27" s="140">
        <v>5203</v>
      </c>
      <c r="I27" s="115">
        <v>-146</v>
      </c>
      <c r="J27" s="116">
        <v>-2.8060734191812418</v>
      </c>
    </row>
    <row r="28" spans="1:10" s="110" customFormat="1" ht="13.5" customHeight="1" x14ac:dyDescent="0.2">
      <c r="A28" s="120"/>
      <c r="B28" s="119" t="s">
        <v>107</v>
      </c>
      <c r="C28" s="113">
        <v>54.657939567829281</v>
      </c>
      <c r="D28" s="115">
        <v>6096</v>
      </c>
      <c r="E28" s="114">
        <v>6438</v>
      </c>
      <c r="F28" s="114">
        <v>6527</v>
      </c>
      <c r="G28" s="114">
        <v>6550</v>
      </c>
      <c r="H28" s="140">
        <v>6331</v>
      </c>
      <c r="I28" s="115">
        <v>-235</v>
      </c>
      <c r="J28" s="116">
        <v>-3.7118938556310219</v>
      </c>
    </row>
    <row r="29" spans="1:10" s="110" customFormat="1" ht="13.5" customHeight="1" x14ac:dyDescent="0.2">
      <c r="A29" s="118" t="s">
        <v>105</v>
      </c>
      <c r="B29" s="121" t="s">
        <v>108</v>
      </c>
      <c r="C29" s="113">
        <v>13.054783466331928</v>
      </c>
      <c r="D29" s="115">
        <v>1456</v>
      </c>
      <c r="E29" s="114">
        <v>1560</v>
      </c>
      <c r="F29" s="114">
        <v>1626</v>
      </c>
      <c r="G29" s="114">
        <v>1588</v>
      </c>
      <c r="H29" s="140">
        <v>1350</v>
      </c>
      <c r="I29" s="115">
        <v>106</v>
      </c>
      <c r="J29" s="116">
        <v>7.8518518518518521</v>
      </c>
    </row>
    <row r="30" spans="1:10" s="110" customFormat="1" ht="13.5" customHeight="1" x14ac:dyDescent="0.2">
      <c r="A30" s="118"/>
      <c r="B30" s="121" t="s">
        <v>109</v>
      </c>
      <c r="C30" s="113">
        <v>36.653815117008875</v>
      </c>
      <c r="D30" s="115">
        <v>4088</v>
      </c>
      <c r="E30" s="114">
        <v>4347</v>
      </c>
      <c r="F30" s="114">
        <v>4406</v>
      </c>
      <c r="G30" s="114">
        <v>4491</v>
      </c>
      <c r="H30" s="140">
        <v>4452</v>
      </c>
      <c r="I30" s="115">
        <v>-364</v>
      </c>
      <c r="J30" s="116">
        <v>-8.1761006289308185</v>
      </c>
    </row>
    <row r="31" spans="1:10" s="110" customFormat="1" ht="13.5" customHeight="1" x14ac:dyDescent="0.2">
      <c r="A31" s="118"/>
      <c r="B31" s="121" t="s">
        <v>110</v>
      </c>
      <c r="C31" s="113">
        <v>22.334797812247825</v>
      </c>
      <c r="D31" s="115">
        <v>2491</v>
      </c>
      <c r="E31" s="114">
        <v>2580</v>
      </c>
      <c r="F31" s="114">
        <v>2601</v>
      </c>
      <c r="G31" s="114">
        <v>2650</v>
      </c>
      <c r="H31" s="140">
        <v>2699</v>
      </c>
      <c r="I31" s="115">
        <v>-208</v>
      </c>
      <c r="J31" s="116">
        <v>-7.7065579844386809</v>
      </c>
    </row>
    <row r="32" spans="1:10" s="110" customFormat="1" ht="13.5" customHeight="1" x14ac:dyDescent="0.2">
      <c r="A32" s="120"/>
      <c r="B32" s="121" t="s">
        <v>111</v>
      </c>
      <c r="C32" s="113">
        <v>27.95660360441137</v>
      </c>
      <c r="D32" s="115">
        <v>3118</v>
      </c>
      <c r="E32" s="114">
        <v>3209</v>
      </c>
      <c r="F32" s="114">
        <v>3205</v>
      </c>
      <c r="G32" s="114">
        <v>3135</v>
      </c>
      <c r="H32" s="140">
        <v>3033</v>
      </c>
      <c r="I32" s="115">
        <v>85</v>
      </c>
      <c r="J32" s="116">
        <v>2.8025057698648204</v>
      </c>
    </row>
    <row r="33" spans="1:10" s="110" customFormat="1" ht="13.5" customHeight="1" x14ac:dyDescent="0.2">
      <c r="A33" s="120"/>
      <c r="B33" s="121" t="s">
        <v>112</v>
      </c>
      <c r="C33" s="113">
        <v>3.4071550255536627</v>
      </c>
      <c r="D33" s="115">
        <v>380</v>
      </c>
      <c r="E33" s="114">
        <v>392</v>
      </c>
      <c r="F33" s="114">
        <v>379</v>
      </c>
      <c r="G33" s="114">
        <v>316</v>
      </c>
      <c r="H33" s="140">
        <v>304</v>
      </c>
      <c r="I33" s="115">
        <v>76</v>
      </c>
      <c r="J33" s="116">
        <v>25</v>
      </c>
    </row>
    <row r="34" spans="1:10" s="110" customFormat="1" ht="13.5" customHeight="1" x14ac:dyDescent="0.2">
      <c r="A34" s="118" t="s">
        <v>113</v>
      </c>
      <c r="B34" s="122" t="s">
        <v>116</v>
      </c>
      <c r="C34" s="113">
        <v>96.996323859051373</v>
      </c>
      <c r="D34" s="115">
        <v>10818</v>
      </c>
      <c r="E34" s="114">
        <v>11327</v>
      </c>
      <c r="F34" s="114">
        <v>11441</v>
      </c>
      <c r="G34" s="114">
        <v>11473</v>
      </c>
      <c r="H34" s="140">
        <v>11164</v>
      </c>
      <c r="I34" s="115">
        <v>-346</v>
      </c>
      <c r="J34" s="116">
        <v>-3.0992475815120031</v>
      </c>
    </row>
    <row r="35" spans="1:10" s="110" customFormat="1" ht="13.5" customHeight="1" x14ac:dyDescent="0.2">
      <c r="A35" s="118"/>
      <c r="B35" s="119" t="s">
        <v>117</v>
      </c>
      <c r="C35" s="113">
        <v>2.8960817717206133</v>
      </c>
      <c r="D35" s="115">
        <v>323</v>
      </c>
      <c r="E35" s="114">
        <v>352</v>
      </c>
      <c r="F35" s="114">
        <v>376</v>
      </c>
      <c r="G35" s="114">
        <v>373</v>
      </c>
      <c r="H35" s="140">
        <v>354</v>
      </c>
      <c r="I35" s="115">
        <v>-31</v>
      </c>
      <c r="J35" s="116">
        <v>-8.7570621468926557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7643</v>
      </c>
      <c r="E37" s="114">
        <v>7966</v>
      </c>
      <c r="F37" s="114">
        <v>8106</v>
      </c>
      <c r="G37" s="114">
        <v>8198</v>
      </c>
      <c r="H37" s="140">
        <v>8062</v>
      </c>
      <c r="I37" s="115">
        <v>-419</v>
      </c>
      <c r="J37" s="116">
        <v>-5.1972215331183333</v>
      </c>
    </row>
    <row r="38" spans="1:10" s="110" customFormat="1" ht="13.5" customHeight="1" x14ac:dyDescent="0.2">
      <c r="A38" s="118" t="s">
        <v>105</v>
      </c>
      <c r="B38" s="119" t="s">
        <v>106</v>
      </c>
      <c r="C38" s="113">
        <v>47.782284443281434</v>
      </c>
      <c r="D38" s="115">
        <v>3652</v>
      </c>
      <c r="E38" s="114">
        <v>3757</v>
      </c>
      <c r="F38" s="114">
        <v>3849</v>
      </c>
      <c r="G38" s="114">
        <v>3856</v>
      </c>
      <c r="H38" s="140">
        <v>3809</v>
      </c>
      <c r="I38" s="115">
        <v>-157</v>
      </c>
      <c r="J38" s="116">
        <v>-4.1218167498030978</v>
      </c>
    </row>
    <row r="39" spans="1:10" s="110" customFormat="1" ht="13.5" customHeight="1" x14ac:dyDescent="0.2">
      <c r="A39" s="120"/>
      <c r="B39" s="119" t="s">
        <v>107</v>
      </c>
      <c r="C39" s="113">
        <v>52.217715556718566</v>
      </c>
      <c r="D39" s="115">
        <v>3991</v>
      </c>
      <c r="E39" s="114">
        <v>4209</v>
      </c>
      <c r="F39" s="114">
        <v>4257</v>
      </c>
      <c r="G39" s="114">
        <v>4342</v>
      </c>
      <c r="H39" s="140">
        <v>4253</v>
      </c>
      <c r="I39" s="115">
        <v>-262</v>
      </c>
      <c r="J39" s="116">
        <v>-6.1603573947801555</v>
      </c>
    </row>
    <row r="40" spans="1:10" s="110" customFormat="1" ht="13.5" customHeight="1" x14ac:dyDescent="0.2">
      <c r="A40" s="118" t="s">
        <v>105</v>
      </c>
      <c r="B40" s="121" t="s">
        <v>108</v>
      </c>
      <c r="C40" s="113">
        <v>14.339918880020933</v>
      </c>
      <c r="D40" s="115">
        <v>1096</v>
      </c>
      <c r="E40" s="114">
        <v>1132</v>
      </c>
      <c r="F40" s="114">
        <v>1204</v>
      </c>
      <c r="G40" s="114">
        <v>1248</v>
      </c>
      <c r="H40" s="140">
        <v>1042</v>
      </c>
      <c r="I40" s="115">
        <v>54</v>
      </c>
      <c r="J40" s="116">
        <v>5.182341650671785</v>
      </c>
    </row>
    <row r="41" spans="1:10" s="110" customFormat="1" ht="13.5" customHeight="1" x14ac:dyDescent="0.2">
      <c r="A41" s="118"/>
      <c r="B41" s="121" t="s">
        <v>109</v>
      </c>
      <c r="C41" s="113">
        <v>22.111736229229361</v>
      </c>
      <c r="D41" s="115">
        <v>1690</v>
      </c>
      <c r="E41" s="114">
        <v>1820</v>
      </c>
      <c r="F41" s="114">
        <v>1853</v>
      </c>
      <c r="G41" s="114">
        <v>1898</v>
      </c>
      <c r="H41" s="140">
        <v>1987</v>
      </c>
      <c r="I41" s="115">
        <v>-297</v>
      </c>
      <c r="J41" s="116">
        <v>-14.947156517362858</v>
      </c>
    </row>
    <row r="42" spans="1:10" s="110" customFormat="1" ht="13.5" customHeight="1" x14ac:dyDescent="0.2">
      <c r="A42" s="118"/>
      <c r="B42" s="121" t="s">
        <v>110</v>
      </c>
      <c r="C42" s="113">
        <v>23.564045531859218</v>
      </c>
      <c r="D42" s="115">
        <v>1801</v>
      </c>
      <c r="E42" s="114">
        <v>1865</v>
      </c>
      <c r="F42" s="114">
        <v>1896</v>
      </c>
      <c r="G42" s="114">
        <v>1958</v>
      </c>
      <c r="H42" s="140">
        <v>2034</v>
      </c>
      <c r="I42" s="115">
        <v>-233</v>
      </c>
      <c r="J42" s="116">
        <v>-11.455260570304818</v>
      </c>
    </row>
    <row r="43" spans="1:10" s="110" customFormat="1" ht="13.5" customHeight="1" x14ac:dyDescent="0.2">
      <c r="A43" s="120"/>
      <c r="B43" s="121" t="s">
        <v>111</v>
      </c>
      <c r="C43" s="113">
        <v>39.984299358890489</v>
      </c>
      <c r="D43" s="115">
        <v>3056</v>
      </c>
      <c r="E43" s="114">
        <v>3149</v>
      </c>
      <c r="F43" s="114">
        <v>3153</v>
      </c>
      <c r="G43" s="114">
        <v>3094</v>
      </c>
      <c r="H43" s="140">
        <v>2999</v>
      </c>
      <c r="I43" s="115">
        <v>57</v>
      </c>
      <c r="J43" s="116">
        <v>1.9006335445148383</v>
      </c>
    </row>
    <row r="44" spans="1:10" s="110" customFormat="1" ht="13.5" customHeight="1" x14ac:dyDescent="0.2">
      <c r="A44" s="120"/>
      <c r="B44" s="121" t="s">
        <v>112</v>
      </c>
      <c r="C44" s="113">
        <v>4.7232762004448512</v>
      </c>
      <c r="D44" s="115">
        <v>361</v>
      </c>
      <c r="E44" s="114">
        <v>375</v>
      </c>
      <c r="F44" s="114">
        <v>363</v>
      </c>
      <c r="G44" s="114">
        <v>309</v>
      </c>
      <c r="H44" s="140">
        <v>299</v>
      </c>
      <c r="I44" s="115">
        <v>62</v>
      </c>
      <c r="J44" s="116">
        <v>20.735785953177256</v>
      </c>
    </row>
    <row r="45" spans="1:10" s="110" customFormat="1" ht="13.5" customHeight="1" x14ac:dyDescent="0.2">
      <c r="A45" s="118" t="s">
        <v>113</v>
      </c>
      <c r="B45" s="122" t="s">
        <v>116</v>
      </c>
      <c r="C45" s="113">
        <v>96.781368572550051</v>
      </c>
      <c r="D45" s="115">
        <v>7397</v>
      </c>
      <c r="E45" s="114">
        <v>7703</v>
      </c>
      <c r="F45" s="114">
        <v>7802</v>
      </c>
      <c r="G45" s="114">
        <v>7897</v>
      </c>
      <c r="H45" s="140">
        <v>7777</v>
      </c>
      <c r="I45" s="115">
        <v>-380</v>
      </c>
      <c r="J45" s="116">
        <v>-4.8862029060048862</v>
      </c>
    </row>
    <row r="46" spans="1:10" s="110" customFormat="1" ht="13.5" customHeight="1" x14ac:dyDescent="0.2">
      <c r="A46" s="118"/>
      <c r="B46" s="119" t="s">
        <v>117</v>
      </c>
      <c r="C46" s="113">
        <v>3.0616250163548346</v>
      </c>
      <c r="D46" s="115">
        <v>234</v>
      </c>
      <c r="E46" s="114">
        <v>246</v>
      </c>
      <c r="F46" s="114">
        <v>283</v>
      </c>
      <c r="G46" s="114">
        <v>283</v>
      </c>
      <c r="H46" s="140">
        <v>269</v>
      </c>
      <c r="I46" s="115">
        <v>-35</v>
      </c>
      <c r="J46" s="116">
        <v>-13.011152416356877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3510</v>
      </c>
      <c r="E48" s="114">
        <v>3730</v>
      </c>
      <c r="F48" s="114">
        <v>3732</v>
      </c>
      <c r="G48" s="114">
        <v>3666</v>
      </c>
      <c r="H48" s="140">
        <v>3472</v>
      </c>
      <c r="I48" s="115">
        <v>38</v>
      </c>
      <c r="J48" s="116">
        <v>1.0944700460829493</v>
      </c>
    </row>
    <row r="49" spans="1:12" s="110" customFormat="1" ht="13.5" customHeight="1" x14ac:dyDescent="0.2">
      <c r="A49" s="118" t="s">
        <v>105</v>
      </c>
      <c r="B49" s="119" t="s">
        <v>106</v>
      </c>
      <c r="C49" s="113">
        <v>40.028490028490026</v>
      </c>
      <c r="D49" s="115">
        <v>1405</v>
      </c>
      <c r="E49" s="114">
        <v>1501</v>
      </c>
      <c r="F49" s="114">
        <v>1462</v>
      </c>
      <c r="G49" s="114">
        <v>1458</v>
      </c>
      <c r="H49" s="140">
        <v>1394</v>
      </c>
      <c r="I49" s="115">
        <v>11</v>
      </c>
      <c r="J49" s="116">
        <v>0.78909612625538017</v>
      </c>
    </row>
    <row r="50" spans="1:12" s="110" customFormat="1" ht="13.5" customHeight="1" x14ac:dyDescent="0.2">
      <c r="A50" s="120"/>
      <c r="B50" s="119" t="s">
        <v>107</v>
      </c>
      <c r="C50" s="113">
        <v>59.971509971509974</v>
      </c>
      <c r="D50" s="115">
        <v>2105</v>
      </c>
      <c r="E50" s="114">
        <v>2229</v>
      </c>
      <c r="F50" s="114">
        <v>2270</v>
      </c>
      <c r="G50" s="114">
        <v>2208</v>
      </c>
      <c r="H50" s="140">
        <v>2078</v>
      </c>
      <c r="I50" s="115">
        <v>27</v>
      </c>
      <c r="J50" s="116">
        <v>1.2993262752646775</v>
      </c>
    </row>
    <row r="51" spans="1:12" s="110" customFormat="1" ht="13.5" customHeight="1" x14ac:dyDescent="0.2">
      <c r="A51" s="118" t="s">
        <v>105</v>
      </c>
      <c r="B51" s="121" t="s">
        <v>108</v>
      </c>
      <c r="C51" s="113">
        <v>10.256410256410257</v>
      </c>
      <c r="D51" s="115">
        <v>360</v>
      </c>
      <c r="E51" s="114">
        <v>428</v>
      </c>
      <c r="F51" s="114">
        <v>422</v>
      </c>
      <c r="G51" s="114">
        <v>340</v>
      </c>
      <c r="H51" s="140">
        <v>308</v>
      </c>
      <c r="I51" s="115">
        <v>52</v>
      </c>
      <c r="J51" s="116">
        <v>16.883116883116884</v>
      </c>
    </row>
    <row r="52" spans="1:12" s="110" customFormat="1" ht="13.5" customHeight="1" x14ac:dyDescent="0.2">
      <c r="A52" s="118"/>
      <c r="B52" s="121" t="s">
        <v>109</v>
      </c>
      <c r="C52" s="113">
        <v>68.319088319088323</v>
      </c>
      <c r="D52" s="115">
        <v>2398</v>
      </c>
      <c r="E52" s="114">
        <v>2527</v>
      </c>
      <c r="F52" s="114">
        <v>2553</v>
      </c>
      <c r="G52" s="114">
        <v>2593</v>
      </c>
      <c r="H52" s="140">
        <v>2465</v>
      </c>
      <c r="I52" s="115">
        <v>-67</v>
      </c>
      <c r="J52" s="116">
        <v>-2.7180527383367141</v>
      </c>
    </row>
    <row r="53" spans="1:12" s="110" customFormat="1" ht="13.5" customHeight="1" x14ac:dyDescent="0.2">
      <c r="A53" s="118"/>
      <c r="B53" s="121" t="s">
        <v>110</v>
      </c>
      <c r="C53" s="113">
        <v>19.658119658119659</v>
      </c>
      <c r="D53" s="115">
        <v>690</v>
      </c>
      <c r="E53" s="114">
        <v>715</v>
      </c>
      <c r="F53" s="114">
        <v>705</v>
      </c>
      <c r="G53" s="114">
        <v>692</v>
      </c>
      <c r="H53" s="140">
        <v>665</v>
      </c>
      <c r="I53" s="115">
        <v>25</v>
      </c>
      <c r="J53" s="116">
        <v>3.7593984962406015</v>
      </c>
    </row>
    <row r="54" spans="1:12" s="110" customFormat="1" ht="13.5" customHeight="1" x14ac:dyDescent="0.2">
      <c r="A54" s="120"/>
      <c r="B54" s="121" t="s">
        <v>111</v>
      </c>
      <c r="C54" s="113">
        <v>1.7663817663817665</v>
      </c>
      <c r="D54" s="115">
        <v>62</v>
      </c>
      <c r="E54" s="114">
        <v>60</v>
      </c>
      <c r="F54" s="114">
        <v>52</v>
      </c>
      <c r="G54" s="114">
        <v>41</v>
      </c>
      <c r="H54" s="140">
        <v>34</v>
      </c>
      <c r="I54" s="115">
        <v>28</v>
      </c>
      <c r="J54" s="116">
        <v>82.352941176470594</v>
      </c>
    </row>
    <row r="55" spans="1:12" s="110" customFormat="1" ht="13.5" customHeight="1" x14ac:dyDescent="0.2">
      <c r="A55" s="120"/>
      <c r="B55" s="121" t="s">
        <v>112</v>
      </c>
      <c r="C55" s="113">
        <v>0.54131054131054135</v>
      </c>
      <c r="D55" s="115">
        <v>19</v>
      </c>
      <c r="E55" s="114">
        <v>17</v>
      </c>
      <c r="F55" s="114">
        <v>16</v>
      </c>
      <c r="G55" s="114">
        <v>7</v>
      </c>
      <c r="H55" s="140">
        <v>5</v>
      </c>
      <c r="I55" s="115">
        <v>14</v>
      </c>
      <c r="J55" s="116" t="s">
        <v>514</v>
      </c>
    </row>
    <row r="56" spans="1:12" s="110" customFormat="1" ht="13.5" customHeight="1" x14ac:dyDescent="0.2">
      <c r="A56" s="118" t="s">
        <v>113</v>
      </c>
      <c r="B56" s="122" t="s">
        <v>116</v>
      </c>
      <c r="C56" s="113">
        <v>97.464387464387471</v>
      </c>
      <c r="D56" s="115">
        <v>3421</v>
      </c>
      <c r="E56" s="114">
        <v>3624</v>
      </c>
      <c r="F56" s="114">
        <v>3639</v>
      </c>
      <c r="G56" s="114">
        <v>3576</v>
      </c>
      <c r="H56" s="140">
        <v>3387</v>
      </c>
      <c r="I56" s="115">
        <v>34</v>
      </c>
      <c r="J56" s="116">
        <v>1.0038382049010923</v>
      </c>
    </row>
    <row r="57" spans="1:12" s="110" customFormat="1" ht="13.5" customHeight="1" x14ac:dyDescent="0.2">
      <c r="A57" s="142"/>
      <c r="B57" s="124" t="s">
        <v>117</v>
      </c>
      <c r="C57" s="125">
        <v>2.5356125356125356</v>
      </c>
      <c r="D57" s="143">
        <v>89</v>
      </c>
      <c r="E57" s="144">
        <v>106</v>
      </c>
      <c r="F57" s="144">
        <v>93</v>
      </c>
      <c r="G57" s="144">
        <v>90</v>
      </c>
      <c r="H57" s="145">
        <v>85</v>
      </c>
      <c r="I57" s="143">
        <v>4</v>
      </c>
      <c r="J57" s="146">
        <v>4.7058823529411766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89388</v>
      </c>
      <c r="E12" s="236">
        <v>90080</v>
      </c>
      <c r="F12" s="114">
        <v>91220</v>
      </c>
      <c r="G12" s="114">
        <v>90385</v>
      </c>
      <c r="H12" s="140">
        <v>89852</v>
      </c>
      <c r="I12" s="115">
        <v>-464</v>
      </c>
      <c r="J12" s="116">
        <v>-0.51640475448515333</v>
      </c>
    </row>
    <row r="13" spans="1:15" s="110" customFormat="1" ht="12" customHeight="1" x14ac:dyDescent="0.2">
      <c r="A13" s="118" t="s">
        <v>105</v>
      </c>
      <c r="B13" s="119" t="s">
        <v>106</v>
      </c>
      <c r="C13" s="113">
        <v>54.4692799928402</v>
      </c>
      <c r="D13" s="115">
        <v>48689</v>
      </c>
      <c r="E13" s="114">
        <v>49080</v>
      </c>
      <c r="F13" s="114">
        <v>49908</v>
      </c>
      <c r="G13" s="114">
        <v>49412</v>
      </c>
      <c r="H13" s="140">
        <v>48967</v>
      </c>
      <c r="I13" s="115">
        <v>-278</v>
      </c>
      <c r="J13" s="116">
        <v>-0.56772928707088444</v>
      </c>
    </row>
    <row r="14" spans="1:15" s="110" customFormat="1" ht="12" customHeight="1" x14ac:dyDescent="0.2">
      <c r="A14" s="118"/>
      <c r="B14" s="119" t="s">
        <v>107</v>
      </c>
      <c r="C14" s="113">
        <v>45.5307200071598</v>
      </c>
      <c r="D14" s="115">
        <v>40699</v>
      </c>
      <c r="E14" s="114">
        <v>41000</v>
      </c>
      <c r="F14" s="114">
        <v>41312</v>
      </c>
      <c r="G14" s="114">
        <v>40973</v>
      </c>
      <c r="H14" s="140">
        <v>40885</v>
      </c>
      <c r="I14" s="115">
        <v>-186</v>
      </c>
      <c r="J14" s="116">
        <v>-0.45493457258163139</v>
      </c>
    </row>
    <row r="15" spans="1:15" s="110" customFormat="1" ht="12" customHeight="1" x14ac:dyDescent="0.2">
      <c r="A15" s="118" t="s">
        <v>105</v>
      </c>
      <c r="B15" s="121" t="s">
        <v>108</v>
      </c>
      <c r="C15" s="113">
        <v>7.8959144404170578</v>
      </c>
      <c r="D15" s="115">
        <v>7058</v>
      </c>
      <c r="E15" s="114">
        <v>7211</v>
      </c>
      <c r="F15" s="114">
        <v>7401</v>
      </c>
      <c r="G15" s="114">
        <v>6582</v>
      </c>
      <c r="H15" s="140">
        <v>6686</v>
      </c>
      <c r="I15" s="115">
        <v>372</v>
      </c>
      <c r="J15" s="116">
        <v>5.5638647921029012</v>
      </c>
    </row>
    <row r="16" spans="1:15" s="110" customFormat="1" ht="12" customHeight="1" x14ac:dyDescent="0.2">
      <c r="A16" s="118"/>
      <c r="B16" s="121" t="s">
        <v>109</v>
      </c>
      <c r="C16" s="113">
        <v>66.427260929878727</v>
      </c>
      <c r="D16" s="115">
        <v>59378</v>
      </c>
      <c r="E16" s="114">
        <v>59989</v>
      </c>
      <c r="F16" s="114">
        <v>60897</v>
      </c>
      <c r="G16" s="114">
        <v>61188</v>
      </c>
      <c r="H16" s="140">
        <v>60991</v>
      </c>
      <c r="I16" s="115">
        <v>-1613</v>
      </c>
      <c r="J16" s="116">
        <v>-2.6446524897115968</v>
      </c>
    </row>
    <row r="17" spans="1:10" s="110" customFormat="1" ht="12" customHeight="1" x14ac:dyDescent="0.2">
      <c r="A17" s="118"/>
      <c r="B17" s="121" t="s">
        <v>110</v>
      </c>
      <c r="C17" s="113">
        <v>24.826598648588178</v>
      </c>
      <c r="D17" s="115">
        <v>22192</v>
      </c>
      <c r="E17" s="114">
        <v>22087</v>
      </c>
      <c r="F17" s="114">
        <v>22137</v>
      </c>
      <c r="G17" s="114">
        <v>21893</v>
      </c>
      <c r="H17" s="140">
        <v>21509</v>
      </c>
      <c r="I17" s="115">
        <v>683</v>
      </c>
      <c r="J17" s="116">
        <v>3.1754149425821749</v>
      </c>
    </row>
    <row r="18" spans="1:10" s="110" customFormat="1" ht="12" customHeight="1" x14ac:dyDescent="0.2">
      <c r="A18" s="120"/>
      <c r="B18" s="121" t="s">
        <v>111</v>
      </c>
      <c r="C18" s="113">
        <v>0.85022598111603342</v>
      </c>
      <c r="D18" s="115">
        <v>760</v>
      </c>
      <c r="E18" s="114">
        <v>793</v>
      </c>
      <c r="F18" s="114">
        <v>785</v>
      </c>
      <c r="G18" s="114">
        <v>722</v>
      </c>
      <c r="H18" s="140">
        <v>666</v>
      </c>
      <c r="I18" s="115">
        <v>94</v>
      </c>
      <c r="J18" s="116">
        <v>14.114114114114114</v>
      </c>
    </row>
    <row r="19" spans="1:10" s="110" customFormat="1" ht="12" customHeight="1" x14ac:dyDescent="0.2">
      <c r="A19" s="120"/>
      <c r="B19" s="121" t="s">
        <v>112</v>
      </c>
      <c r="C19" s="113">
        <v>0.27744216225891616</v>
      </c>
      <c r="D19" s="115">
        <v>248</v>
      </c>
      <c r="E19" s="114">
        <v>265</v>
      </c>
      <c r="F19" s="114">
        <v>266</v>
      </c>
      <c r="G19" s="114">
        <v>214</v>
      </c>
      <c r="H19" s="140">
        <v>192</v>
      </c>
      <c r="I19" s="115">
        <v>56</v>
      </c>
      <c r="J19" s="116">
        <v>29.166666666666668</v>
      </c>
    </row>
    <row r="20" spans="1:10" s="110" customFormat="1" ht="12" customHeight="1" x14ac:dyDescent="0.2">
      <c r="A20" s="118" t="s">
        <v>113</v>
      </c>
      <c r="B20" s="119" t="s">
        <v>181</v>
      </c>
      <c r="C20" s="113">
        <v>71.12475947554482</v>
      </c>
      <c r="D20" s="115">
        <v>63577</v>
      </c>
      <c r="E20" s="114">
        <v>64313</v>
      </c>
      <c r="F20" s="114">
        <v>65348</v>
      </c>
      <c r="G20" s="114">
        <v>64919</v>
      </c>
      <c r="H20" s="140">
        <v>64904</v>
      </c>
      <c r="I20" s="115">
        <v>-1327</v>
      </c>
      <c r="J20" s="116">
        <v>-2.0445581166029827</v>
      </c>
    </row>
    <row r="21" spans="1:10" s="110" customFormat="1" ht="12" customHeight="1" x14ac:dyDescent="0.2">
      <c r="A21" s="118"/>
      <c r="B21" s="119" t="s">
        <v>182</v>
      </c>
      <c r="C21" s="113">
        <v>28.875240524455183</v>
      </c>
      <c r="D21" s="115">
        <v>25811</v>
      </c>
      <c r="E21" s="114">
        <v>25767</v>
      </c>
      <c r="F21" s="114">
        <v>25872</v>
      </c>
      <c r="G21" s="114">
        <v>25466</v>
      </c>
      <c r="H21" s="140">
        <v>24948</v>
      </c>
      <c r="I21" s="115">
        <v>863</v>
      </c>
      <c r="J21" s="116">
        <v>3.4591951258617923</v>
      </c>
    </row>
    <row r="22" spans="1:10" s="110" customFormat="1" ht="12" customHeight="1" x14ac:dyDescent="0.2">
      <c r="A22" s="118" t="s">
        <v>113</v>
      </c>
      <c r="B22" s="119" t="s">
        <v>116</v>
      </c>
      <c r="C22" s="113">
        <v>95.845079876493486</v>
      </c>
      <c r="D22" s="115">
        <v>85674</v>
      </c>
      <c r="E22" s="114">
        <v>86404</v>
      </c>
      <c r="F22" s="114">
        <v>87474</v>
      </c>
      <c r="G22" s="114">
        <v>86682</v>
      </c>
      <c r="H22" s="140">
        <v>86429</v>
      </c>
      <c r="I22" s="115">
        <v>-755</v>
      </c>
      <c r="J22" s="116">
        <v>-0.87354938735840981</v>
      </c>
    </row>
    <row r="23" spans="1:10" s="110" customFormat="1" ht="12" customHeight="1" x14ac:dyDescent="0.2">
      <c r="A23" s="118"/>
      <c r="B23" s="119" t="s">
        <v>117</v>
      </c>
      <c r="C23" s="113">
        <v>4.1370206291672265</v>
      </c>
      <c r="D23" s="115">
        <v>3698</v>
      </c>
      <c r="E23" s="114">
        <v>3663</v>
      </c>
      <c r="F23" s="114">
        <v>3734</v>
      </c>
      <c r="G23" s="114">
        <v>3690</v>
      </c>
      <c r="H23" s="140">
        <v>3411</v>
      </c>
      <c r="I23" s="115">
        <v>287</v>
      </c>
      <c r="J23" s="116">
        <v>8.4139548519495744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1620306</v>
      </c>
      <c r="E25" s="236">
        <v>1629804</v>
      </c>
      <c r="F25" s="236">
        <v>1639872</v>
      </c>
      <c r="G25" s="236">
        <v>1617162</v>
      </c>
      <c r="H25" s="241">
        <v>1611619</v>
      </c>
      <c r="I25" s="235">
        <v>8687</v>
      </c>
      <c r="J25" s="116">
        <v>0.53902318103720548</v>
      </c>
    </row>
    <row r="26" spans="1:10" s="110" customFormat="1" ht="12" customHeight="1" x14ac:dyDescent="0.2">
      <c r="A26" s="118" t="s">
        <v>105</v>
      </c>
      <c r="B26" s="119" t="s">
        <v>106</v>
      </c>
      <c r="C26" s="113">
        <v>51.571616719311045</v>
      </c>
      <c r="D26" s="115">
        <v>835618</v>
      </c>
      <c r="E26" s="114">
        <v>839643</v>
      </c>
      <c r="F26" s="114">
        <v>847225</v>
      </c>
      <c r="G26" s="114">
        <v>834636</v>
      </c>
      <c r="H26" s="140">
        <v>828999</v>
      </c>
      <c r="I26" s="115">
        <v>6619</v>
      </c>
      <c r="J26" s="116">
        <v>0.7984328087247391</v>
      </c>
    </row>
    <row r="27" spans="1:10" s="110" customFormat="1" ht="12" customHeight="1" x14ac:dyDescent="0.2">
      <c r="A27" s="118"/>
      <c r="B27" s="119" t="s">
        <v>107</v>
      </c>
      <c r="C27" s="113">
        <v>48.428383280688955</v>
      </c>
      <c r="D27" s="115">
        <v>784688</v>
      </c>
      <c r="E27" s="114">
        <v>790161</v>
      </c>
      <c r="F27" s="114">
        <v>792647</v>
      </c>
      <c r="G27" s="114">
        <v>782526</v>
      </c>
      <c r="H27" s="140">
        <v>782620</v>
      </c>
      <c r="I27" s="115">
        <v>2068</v>
      </c>
      <c r="J27" s="116">
        <v>0.26424062763537859</v>
      </c>
    </row>
    <row r="28" spans="1:10" s="110" customFormat="1" ht="12" customHeight="1" x14ac:dyDescent="0.2">
      <c r="A28" s="118" t="s">
        <v>105</v>
      </c>
      <c r="B28" s="121" t="s">
        <v>108</v>
      </c>
      <c r="C28" s="113">
        <v>8.154200502867976</v>
      </c>
      <c r="D28" s="115">
        <v>132123</v>
      </c>
      <c r="E28" s="114">
        <v>135925</v>
      </c>
      <c r="F28" s="114">
        <v>138141</v>
      </c>
      <c r="G28" s="114">
        <v>122607</v>
      </c>
      <c r="H28" s="140">
        <v>124655</v>
      </c>
      <c r="I28" s="115">
        <v>7468</v>
      </c>
      <c r="J28" s="116">
        <v>5.9909349805463075</v>
      </c>
    </row>
    <row r="29" spans="1:10" s="110" customFormat="1" ht="12" customHeight="1" x14ac:dyDescent="0.2">
      <c r="A29" s="118"/>
      <c r="B29" s="121" t="s">
        <v>109</v>
      </c>
      <c r="C29" s="113">
        <v>68.615496085307342</v>
      </c>
      <c r="D29" s="115">
        <v>1111781</v>
      </c>
      <c r="E29" s="114">
        <v>1117612</v>
      </c>
      <c r="F29" s="114">
        <v>1126503</v>
      </c>
      <c r="G29" s="114">
        <v>1124825</v>
      </c>
      <c r="H29" s="140">
        <v>1124016</v>
      </c>
      <c r="I29" s="115">
        <v>-12235</v>
      </c>
      <c r="J29" s="116">
        <v>-1.0885076369019657</v>
      </c>
    </row>
    <row r="30" spans="1:10" s="110" customFormat="1" ht="12" customHeight="1" x14ac:dyDescent="0.2">
      <c r="A30" s="118"/>
      <c r="B30" s="121" t="s">
        <v>110</v>
      </c>
      <c r="C30" s="113">
        <v>22.309983422884319</v>
      </c>
      <c r="D30" s="115">
        <v>361490</v>
      </c>
      <c r="E30" s="114">
        <v>360974</v>
      </c>
      <c r="F30" s="114">
        <v>360281</v>
      </c>
      <c r="G30" s="114">
        <v>355399</v>
      </c>
      <c r="H30" s="140">
        <v>349349</v>
      </c>
      <c r="I30" s="115">
        <v>12141</v>
      </c>
      <c r="J30" s="116">
        <v>3.4753212403642202</v>
      </c>
    </row>
    <row r="31" spans="1:10" s="110" customFormat="1" ht="12" customHeight="1" x14ac:dyDescent="0.2">
      <c r="A31" s="120"/>
      <c r="B31" s="121" t="s">
        <v>111</v>
      </c>
      <c r="C31" s="113">
        <v>0.9203199889403606</v>
      </c>
      <c r="D31" s="115">
        <v>14912</v>
      </c>
      <c r="E31" s="114">
        <v>15293</v>
      </c>
      <c r="F31" s="114">
        <v>14947</v>
      </c>
      <c r="G31" s="114">
        <v>14331</v>
      </c>
      <c r="H31" s="140">
        <v>13599</v>
      </c>
      <c r="I31" s="115">
        <v>1313</v>
      </c>
      <c r="J31" s="116">
        <v>9.6551217001250098</v>
      </c>
    </row>
    <row r="32" spans="1:10" s="110" customFormat="1" ht="12" customHeight="1" x14ac:dyDescent="0.2">
      <c r="A32" s="120"/>
      <c r="B32" s="121" t="s">
        <v>112</v>
      </c>
      <c r="C32" s="113">
        <v>0.28611879484492436</v>
      </c>
      <c r="D32" s="115">
        <v>4636</v>
      </c>
      <c r="E32" s="114">
        <v>4636</v>
      </c>
      <c r="F32" s="114">
        <v>4671</v>
      </c>
      <c r="G32" s="114">
        <v>3993</v>
      </c>
      <c r="H32" s="140">
        <v>3794</v>
      </c>
      <c r="I32" s="115">
        <v>842</v>
      </c>
      <c r="J32" s="116">
        <v>22.192936215076436</v>
      </c>
    </row>
    <row r="33" spans="1:10" s="110" customFormat="1" ht="12" customHeight="1" x14ac:dyDescent="0.2">
      <c r="A33" s="118" t="s">
        <v>113</v>
      </c>
      <c r="B33" s="119" t="s">
        <v>181</v>
      </c>
      <c r="C33" s="113">
        <v>68.387391023670844</v>
      </c>
      <c r="D33" s="115">
        <v>1108085</v>
      </c>
      <c r="E33" s="114">
        <v>1117208</v>
      </c>
      <c r="F33" s="114">
        <v>1128824</v>
      </c>
      <c r="G33" s="114">
        <v>1115256</v>
      </c>
      <c r="H33" s="140">
        <v>1116037</v>
      </c>
      <c r="I33" s="115">
        <v>-7952</v>
      </c>
      <c r="J33" s="116">
        <v>-0.71252117985335617</v>
      </c>
    </row>
    <row r="34" spans="1:10" s="110" customFormat="1" ht="12" customHeight="1" x14ac:dyDescent="0.2">
      <c r="A34" s="118"/>
      <c r="B34" s="119" t="s">
        <v>182</v>
      </c>
      <c r="C34" s="113">
        <v>31.612608976329163</v>
      </c>
      <c r="D34" s="115">
        <v>512221</v>
      </c>
      <c r="E34" s="114">
        <v>512596</v>
      </c>
      <c r="F34" s="114">
        <v>511048</v>
      </c>
      <c r="G34" s="114">
        <v>501906</v>
      </c>
      <c r="H34" s="140">
        <v>495582</v>
      </c>
      <c r="I34" s="115">
        <v>16639</v>
      </c>
      <c r="J34" s="116">
        <v>3.3574665746536394</v>
      </c>
    </row>
    <row r="35" spans="1:10" s="110" customFormat="1" ht="12" customHeight="1" x14ac:dyDescent="0.2">
      <c r="A35" s="118" t="s">
        <v>113</v>
      </c>
      <c r="B35" s="119" t="s">
        <v>116</v>
      </c>
      <c r="C35" s="113">
        <v>94.456664358460685</v>
      </c>
      <c r="D35" s="115">
        <v>1530487</v>
      </c>
      <c r="E35" s="114">
        <v>1540840</v>
      </c>
      <c r="F35" s="114">
        <v>1550775</v>
      </c>
      <c r="G35" s="114">
        <v>1532244</v>
      </c>
      <c r="H35" s="140">
        <v>1530382</v>
      </c>
      <c r="I35" s="115">
        <v>105</v>
      </c>
      <c r="J35" s="116">
        <v>6.8610320821860162E-3</v>
      </c>
    </row>
    <row r="36" spans="1:10" s="110" customFormat="1" ht="12" customHeight="1" x14ac:dyDescent="0.2">
      <c r="A36" s="118"/>
      <c r="B36" s="119" t="s">
        <v>117</v>
      </c>
      <c r="C36" s="113">
        <v>5.5238331525032924</v>
      </c>
      <c r="D36" s="115">
        <v>89503</v>
      </c>
      <c r="E36" s="114">
        <v>88669</v>
      </c>
      <c r="F36" s="114">
        <v>88801</v>
      </c>
      <c r="G36" s="114">
        <v>84611</v>
      </c>
      <c r="H36" s="140">
        <v>80931</v>
      </c>
      <c r="I36" s="115">
        <v>8572</v>
      </c>
      <c r="J36" s="116">
        <v>10.591738641558859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96331</v>
      </c>
      <c r="E64" s="236">
        <v>96867</v>
      </c>
      <c r="F64" s="236">
        <v>97961</v>
      </c>
      <c r="G64" s="236">
        <v>96601</v>
      </c>
      <c r="H64" s="140">
        <v>96222</v>
      </c>
      <c r="I64" s="115">
        <v>109</v>
      </c>
      <c r="J64" s="116">
        <v>0.11327970734343497</v>
      </c>
    </row>
    <row r="65" spans="1:12" s="110" customFormat="1" ht="12" customHeight="1" x14ac:dyDescent="0.2">
      <c r="A65" s="118" t="s">
        <v>105</v>
      </c>
      <c r="B65" s="119" t="s">
        <v>106</v>
      </c>
      <c r="C65" s="113">
        <v>51.793296031391762</v>
      </c>
      <c r="D65" s="235">
        <v>49893</v>
      </c>
      <c r="E65" s="236">
        <v>50132</v>
      </c>
      <c r="F65" s="236">
        <v>50868</v>
      </c>
      <c r="G65" s="236">
        <v>50099</v>
      </c>
      <c r="H65" s="140">
        <v>49825</v>
      </c>
      <c r="I65" s="115">
        <v>68</v>
      </c>
      <c r="J65" s="116">
        <v>0.13647767185148019</v>
      </c>
    </row>
    <row r="66" spans="1:12" s="110" customFormat="1" ht="12" customHeight="1" x14ac:dyDescent="0.2">
      <c r="A66" s="118"/>
      <c r="B66" s="119" t="s">
        <v>107</v>
      </c>
      <c r="C66" s="113">
        <v>48.206703968608238</v>
      </c>
      <c r="D66" s="235">
        <v>46438</v>
      </c>
      <c r="E66" s="236">
        <v>46735</v>
      </c>
      <c r="F66" s="236">
        <v>47093</v>
      </c>
      <c r="G66" s="236">
        <v>46502</v>
      </c>
      <c r="H66" s="140">
        <v>46397</v>
      </c>
      <c r="I66" s="115">
        <v>41</v>
      </c>
      <c r="J66" s="116">
        <v>8.8367782399724121E-2</v>
      </c>
    </row>
    <row r="67" spans="1:12" s="110" customFormat="1" ht="12" customHeight="1" x14ac:dyDescent="0.2">
      <c r="A67" s="118" t="s">
        <v>105</v>
      </c>
      <c r="B67" s="121" t="s">
        <v>108</v>
      </c>
      <c r="C67" s="113">
        <v>7.553124124113733</v>
      </c>
      <c r="D67" s="235">
        <v>7276</v>
      </c>
      <c r="E67" s="236">
        <v>7451</v>
      </c>
      <c r="F67" s="236">
        <v>7623</v>
      </c>
      <c r="G67" s="236">
        <v>6563</v>
      </c>
      <c r="H67" s="140">
        <v>6727</v>
      </c>
      <c r="I67" s="115">
        <v>549</v>
      </c>
      <c r="J67" s="116">
        <v>8.161141667905456</v>
      </c>
    </row>
    <row r="68" spans="1:12" s="110" customFormat="1" ht="12" customHeight="1" x14ac:dyDescent="0.2">
      <c r="A68" s="118"/>
      <c r="B68" s="121" t="s">
        <v>109</v>
      </c>
      <c r="C68" s="113">
        <v>65.69536286346036</v>
      </c>
      <c r="D68" s="235">
        <v>63285</v>
      </c>
      <c r="E68" s="236">
        <v>63780</v>
      </c>
      <c r="F68" s="236">
        <v>64726</v>
      </c>
      <c r="G68" s="236">
        <v>64857</v>
      </c>
      <c r="H68" s="140">
        <v>64794</v>
      </c>
      <c r="I68" s="115">
        <v>-1509</v>
      </c>
      <c r="J68" s="116">
        <v>-2.3289193443837393</v>
      </c>
    </row>
    <row r="69" spans="1:12" s="110" customFormat="1" ht="12" customHeight="1" x14ac:dyDescent="0.2">
      <c r="A69" s="118"/>
      <c r="B69" s="121" t="s">
        <v>110</v>
      </c>
      <c r="C69" s="113">
        <v>25.81723432747506</v>
      </c>
      <c r="D69" s="235">
        <v>24870</v>
      </c>
      <c r="E69" s="236">
        <v>24724</v>
      </c>
      <c r="F69" s="236">
        <v>24714</v>
      </c>
      <c r="G69" s="236">
        <v>24336</v>
      </c>
      <c r="H69" s="140">
        <v>23920</v>
      </c>
      <c r="I69" s="115">
        <v>950</v>
      </c>
      <c r="J69" s="116">
        <v>3.971571906354515</v>
      </c>
    </row>
    <row r="70" spans="1:12" s="110" customFormat="1" ht="12" customHeight="1" x14ac:dyDescent="0.2">
      <c r="A70" s="120"/>
      <c r="B70" s="121" t="s">
        <v>111</v>
      </c>
      <c r="C70" s="113">
        <v>0.93427868495084654</v>
      </c>
      <c r="D70" s="235">
        <v>900</v>
      </c>
      <c r="E70" s="236">
        <v>912</v>
      </c>
      <c r="F70" s="236">
        <v>898</v>
      </c>
      <c r="G70" s="236">
        <v>845</v>
      </c>
      <c r="H70" s="140">
        <v>781</v>
      </c>
      <c r="I70" s="115">
        <v>119</v>
      </c>
      <c r="J70" s="116">
        <v>15.236875800256081</v>
      </c>
    </row>
    <row r="71" spans="1:12" s="110" customFormat="1" ht="12" customHeight="1" x14ac:dyDescent="0.2">
      <c r="A71" s="120"/>
      <c r="B71" s="121" t="s">
        <v>112</v>
      </c>
      <c r="C71" s="113">
        <v>0.31350240317239519</v>
      </c>
      <c r="D71" s="235">
        <v>302</v>
      </c>
      <c r="E71" s="236">
        <v>312</v>
      </c>
      <c r="F71" s="236">
        <v>318</v>
      </c>
      <c r="G71" s="236">
        <v>271</v>
      </c>
      <c r="H71" s="140">
        <v>243</v>
      </c>
      <c r="I71" s="115">
        <v>59</v>
      </c>
      <c r="J71" s="116">
        <v>24.279835390946502</v>
      </c>
    </row>
    <row r="72" spans="1:12" s="110" customFormat="1" ht="12" customHeight="1" x14ac:dyDescent="0.2">
      <c r="A72" s="118" t="s">
        <v>113</v>
      </c>
      <c r="B72" s="119" t="s">
        <v>181</v>
      </c>
      <c r="C72" s="113">
        <v>70.310699567117538</v>
      </c>
      <c r="D72" s="235">
        <v>67731</v>
      </c>
      <c r="E72" s="236">
        <v>68265</v>
      </c>
      <c r="F72" s="236">
        <v>69184</v>
      </c>
      <c r="G72" s="236">
        <v>68456</v>
      </c>
      <c r="H72" s="140">
        <v>68512</v>
      </c>
      <c r="I72" s="115">
        <v>-781</v>
      </c>
      <c r="J72" s="116">
        <v>-1.1399462867818777</v>
      </c>
    </row>
    <row r="73" spans="1:12" s="110" customFormat="1" ht="12" customHeight="1" x14ac:dyDescent="0.2">
      <c r="A73" s="118"/>
      <c r="B73" s="119" t="s">
        <v>182</v>
      </c>
      <c r="C73" s="113">
        <v>29.689300432882458</v>
      </c>
      <c r="D73" s="115">
        <v>28600</v>
      </c>
      <c r="E73" s="114">
        <v>28602</v>
      </c>
      <c r="F73" s="114">
        <v>28777</v>
      </c>
      <c r="G73" s="114">
        <v>28145</v>
      </c>
      <c r="H73" s="140">
        <v>27710</v>
      </c>
      <c r="I73" s="115">
        <v>890</v>
      </c>
      <c r="J73" s="116">
        <v>3.2118368819920606</v>
      </c>
    </row>
    <row r="74" spans="1:12" s="110" customFormat="1" ht="12" customHeight="1" x14ac:dyDescent="0.2">
      <c r="A74" s="118" t="s">
        <v>113</v>
      </c>
      <c r="B74" s="119" t="s">
        <v>116</v>
      </c>
      <c r="C74" s="113">
        <v>96.913766077379037</v>
      </c>
      <c r="D74" s="115">
        <v>93358</v>
      </c>
      <c r="E74" s="114">
        <v>94089</v>
      </c>
      <c r="F74" s="114">
        <v>95072</v>
      </c>
      <c r="G74" s="114">
        <v>93790</v>
      </c>
      <c r="H74" s="140">
        <v>93562</v>
      </c>
      <c r="I74" s="115">
        <v>-204</v>
      </c>
      <c r="J74" s="116">
        <v>-0.21803723733994571</v>
      </c>
    </row>
    <row r="75" spans="1:12" s="110" customFormat="1" ht="12" customHeight="1" x14ac:dyDescent="0.2">
      <c r="A75" s="142"/>
      <c r="B75" s="124" t="s">
        <v>117</v>
      </c>
      <c r="C75" s="125">
        <v>3.0675483489219464</v>
      </c>
      <c r="D75" s="143">
        <v>2955</v>
      </c>
      <c r="E75" s="144">
        <v>2762</v>
      </c>
      <c r="F75" s="144">
        <v>2870</v>
      </c>
      <c r="G75" s="144">
        <v>2792</v>
      </c>
      <c r="H75" s="145">
        <v>2639</v>
      </c>
      <c r="I75" s="143">
        <v>316</v>
      </c>
      <c r="J75" s="146">
        <v>11.974232663887836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89388</v>
      </c>
      <c r="G11" s="114">
        <v>90080</v>
      </c>
      <c r="H11" s="114">
        <v>91220</v>
      </c>
      <c r="I11" s="114">
        <v>90385</v>
      </c>
      <c r="J11" s="140">
        <v>89852</v>
      </c>
      <c r="K11" s="114">
        <v>-464</v>
      </c>
      <c r="L11" s="116">
        <v>-0.51640475448515333</v>
      </c>
    </row>
    <row r="12" spans="1:17" s="110" customFormat="1" ht="24.95" customHeight="1" x14ac:dyDescent="0.2">
      <c r="A12" s="604" t="s">
        <v>185</v>
      </c>
      <c r="B12" s="605"/>
      <c r="C12" s="605"/>
      <c r="D12" s="606"/>
      <c r="E12" s="113">
        <v>54.4692799928402</v>
      </c>
      <c r="F12" s="115">
        <v>48689</v>
      </c>
      <c r="G12" s="114">
        <v>49080</v>
      </c>
      <c r="H12" s="114">
        <v>49908</v>
      </c>
      <c r="I12" s="114">
        <v>49412</v>
      </c>
      <c r="J12" s="140">
        <v>48967</v>
      </c>
      <c r="K12" s="114">
        <v>-278</v>
      </c>
      <c r="L12" s="116">
        <v>-0.56772928707088444</v>
      </c>
    </row>
    <row r="13" spans="1:17" s="110" customFormat="1" ht="15" customHeight="1" x14ac:dyDescent="0.2">
      <c r="A13" s="120"/>
      <c r="B13" s="612" t="s">
        <v>107</v>
      </c>
      <c r="C13" s="612"/>
      <c r="E13" s="113">
        <v>45.5307200071598</v>
      </c>
      <c r="F13" s="115">
        <v>40699</v>
      </c>
      <c r="G13" s="114">
        <v>41000</v>
      </c>
      <c r="H13" s="114">
        <v>41312</v>
      </c>
      <c r="I13" s="114">
        <v>40973</v>
      </c>
      <c r="J13" s="140">
        <v>40885</v>
      </c>
      <c r="K13" s="114">
        <v>-186</v>
      </c>
      <c r="L13" s="116">
        <v>-0.45493457258163139</v>
      </c>
    </row>
    <row r="14" spans="1:17" s="110" customFormat="1" ht="24.95" customHeight="1" x14ac:dyDescent="0.2">
      <c r="A14" s="604" t="s">
        <v>186</v>
      </c>
      <c r="B14" s="605"/>
      <c r="C14" s="605"/>
      <c r="D14" s="606"/>
      <c r="E14" s="113">
        <v>7.8959144404170578</v>
      </c>
      <c r="F14" s="115">
        <v>7058</v>
      </c>
      <c r="G14" s="114">
        <v>7211</v>
      </c>
      <c r="H14" s="114">
        <v>7401</v>
      </c>
      <c r="I14" s="114">
        <v>6582</v>
      </c>
      <c r="J14" s="140">
        <v>6686</v>
      </c>
      <c r="K14" s="114">
        <v>372</v>
      </c>
      <c r="L14" s="116">
        <v>5.5638647921029012</v>
      </c>
    </row>
    <row r="15" spans="1:17" s="110" customFormat="1" ht="15" customHeight="1" x14ac:dyDescent="0.2">
      <c r="A15" s="120"/>
      <c r="B15" s="119"/>
      <c r="C15" s="258" t="s">
        <v>106</v>
      </c>
      <c r="E15" s="113">
        <v>62.793992632473788</v>
      </c>
      <c r="F15" s="115">
        <v>4432</v>
      </c>
      <c r="G15" s="114">
        <v>4514</v>
      </c>
      <c r="H15" s="114">
        <v>4660</v>
      </c>
      <c r="I15" s="114">
        <v>4142</v>
      </c>
      <c r="J15" s="140">
        <v>4162</v>
      </c>
      <c r="K15" s="114">
        <v>270</v>
      </c>
      <c r="L15" s="116">
        <v>6.4872657376261413</v>
      </c>
    </row>
    <row r="16" spans="1:17" s="110" customFormat="1" ht="15" customHeight="1" x14ac:dyDescent="0.2">
      <c r="A16" s="120"/>
      <c r="B16" s="119"/>
      <c r="C16" s="258" t="s">
        <v>107</v>
      </c>
      <c r="E16" s="113">
        <v>37.206007367526212</v>
      </c>
      <c r="F16" s="115">
        <v>2626</v>
      </c>
      <c r="G16" s="114">
        <v>2697</v>
      </c>
      <c r="H16" s="114">
        <v>2741</v>
      </c>
      <c r="I16" s="114">
        <v>2440</v>
      </c>
      <c r="J16" s="140">
        <v>2524</v>
      </c>
      <c r="K16" s="114">
        <v>102</v>
      </c>
      <c r="L16" s="116">
        <v>4.0412044374009506</v>
      </c>
    </row>
    <row r="17" spans="1:12" s="110" customFormat="1" ht="15" customHeight="1" x14ac:dyDescent="0.2">
      <c r="A17" s="120"/>
      <c r="B17" s="121" t="s">
        <v>109</v>
      </c>
      <c r="C17" s="258"/>
      <c r="E17" s="113">
        <v>66.427260929878727</v>
      </c>
      <c r="F17" s="115">
        <v>59378</v>
      </c>
      <c r="G17" s="114">
        <v>59989</v>
      </c>
      <c r="H17" s="114">
        <v>60897</v>
      </c>
      <c r="I17" s="114">
        <v>61188</v>
      </c>
      <c r="J17" s="140">
        <v>60991</v>
      </c>
      <c r="K17" s="114">
        <v>-1613</v>
      </c>
      <c r="L17" s="116">
        <v>-2.6446524897115968</v>
      </c>
    </row>
    <row r="18" spans="1:12" s="110" customFormat="1" ht="15" customHeight="1" x14ac:dyDescent="0.2">
      <c r="A18" s="120"/>
      <c r="B18" s="119"/>
      <c r="C18" s="258" t="s">
        <v>106</v>
      </c>
      <c r="E18" s="113">
        <v>55.173633332210585</v>
      </c>
      <c r="F18" s="115">
        <v>32761</v>
      </c>
      <c r="G18" s="114">
        <v>33078</v>
      </c>
      <c r="H18" s="114">
        <v>33660</v>
      </c>
      <c r="I18" s="114">
        <v>33867</v>
      </c>
      <c r="J18" s="140">
        <v>33643</v>
      </c>
      <c r="K18" s="114">
        <v>-882</v>
      </c>
      <c r="L18" s="116">
        <v>-2.6216449187052286</v>
      </c>
    </row>
    <row r="19" spans="1:12" s="110" customFormat="1" ht="15" customHeight="1" x14ac:dyDescent="0.2">
      <c r="A19" s="120"/>
      <c r="B19" s="119"/>
      <c r="C19" s="258" t="s">
        <v>107</v>
      </c>
      <c r="E19" s="113">
        <v>44.826366667789415</v>
      </c>
      <c r="F19" s="115">
        <v>26617</v>
      </c>
      <c r="G19" s="114">
        <v>26911</v>
      </c>
      <c r="H19" s="114">
        <v>27237</v>
      </c>
      <c r="I19" s="114">
        <v>27321</v>
      </c>
      <c r="J19" s="140">
        <v>27348</v>
      </c>
      <c r="K19" s="114">
        <v>-731</v>
      </c>
      <c r="L19" s="116">
        <v>-2.6729559748427674</v>
      </c>
    </row>
    <row r="20" spans="1:12" s="110" customFormat="1" ht="15" customHeight="1" x14ac:dyDescent="0.2">
      <c r="A20" s="120"/>
      <c r="B20" s="121" t="s">
        <v>110</v>
      </c>
      <c r="C20" s="258"/>
      <c r="E20" s="113">
        <v>24.826598648588178</v>
      </c>
      <c r="F20" s="115">
        <v>22192</v>
      </c>
      <c r="G20" s="114">
        <v>22087</v>
      </c>
      <c r="H20" s="114">
        <v>22137</v>
      </c>
      <c r="I20" s="114">
        <v>21893</v>
      </c>
      <c r="J20" s="140">
        <v>21509</v>
      </c>
      <c r="K20" s="114">
        <v>683</v>
      </c>
      <c r="L20" s="116">
        <v>3.1754149425821749</v>
      </c>
    </row>
    <row r="21" spans="1:12" s="110" customFormat="1" ht="15" customHeight="1" x14ac:dyDescent="0.2">
      <c r="A21" s="120"/>
      <c r="B21" s="119"/>
      <c r="C21" s="258" t="s">
        <v>106</v>
      </c>
      <c r="E21" s="113">
        <v>49.873828406633024</v>
      </c>
      <c r="F21" s="115">
        <v>11068</v>
      </c>
      <c r="G21" s="114">
        <v>11034</v>
      </c>
      <c r="H21" s="114">
        <v>11119</v>
      </c>
      <c r="I21" s="114">
        <v>10973</v>
      </c>
      <c r="J21" s="140">
        <v>10767</v>
      </c>
      <c r="K21" s="114">
        <v>301</v>
      </c>
      <c r="L21" s="116">
        <v>2.7955790842388781</v>
      </c>
    </row>
    <row r="22" spans="1:12" s="110" customFormat="1" ht="15" customHeight="1" x14ac:dyDescent="0.2">
      <c r="A22" s="120"/>
      <c r="B22" s="119"/>
      <c r="C22" s="258" t="s">
        <v>107</v>
      </c>
      <c r="E22" s="113">
        <v>50.126171593366976</v>
      </c>
      <c r="F22" s="115">
        <v>11124</v>
      </c>
      <c r="G22" s="114">
        <v>11053</v>
      </c>
      <c r="H22" s="114">
        <v>11018</v>
      </c>
      <c r="I22" s="114">
        <v>10920</v>
      </c>
      <c r="J22" s="140">
        <v>10742</v>
      </c>
      <c r="K22" s="114">
        <v>382</v>
      </c>
      <c r="L22" s="116">
        <v>3.5561347979892011</v>
      </c>
    </row>
    <row r="23" spans="1:12" s="110" customFormat="1" ht="15" customHeight="1" x14ac:dyDescent="0.2">
      <c r="A23" s="120"/>
      <c r="B23" s="121" t="s">
        <v>111</v>
      </c>
      <c r="C23" s="258"/>
      <c r="E23" s="113">
        <v>0.85022598111603342</v>
      </c>
      <c r="F23" s="115">
        <v>760</v>
      </c>
      <c r="G23" s="114">
        <v>793</v>
      </c>
      <c r="H23" s="114">
        <v>785</v>
      </c>
      <c r="I23" s="114">
        <v>722</v>
      </c>
      <c r="J23" s="140">
        <v>666</v>
      </c>
      <c r="K23" s="114">
        <v>94</v>
      </c>
      <c r="L23" s="116">
        <v>14.114114114114114</v>
      </c>
    </row>
    <row r="24" spans="1:12" s="110" customFormat="1" ht="15" customHeight="1" x14ac:dyDescent="0.2">
      <c r="A24" s="120"/>
      <c r="B24" s="119"/>
      <c r="C24" s="258" t="s">
        <v>106</v>
      </c>
      <c r="E24" s="113">
        <v>56.315789473684212</v>
      </c>
      <c r="F24" s="115">
        <v>428</v>
      </c>
      <c r="G24" s="114">
        <v>454</v>
      </c>
      <c r="H24" s="114">
        <v>469</v>
      </c>
      <c r="I24" s="114">
        <v>430</v>
      </c>
      <c r="J24" s="140">
        <v>395</v>
      </c>
      <c r="K24" s="114">
        <v>33</v>
      </c>
      <c r="L24" s="116">
        <v>8.3544303797468356</v>
      </c>
    </row>
    <row r="25" spans="1:12" s="110" customFormat="1" ht="15" customHeight="1" x14ac:dyDescent="0.2">
      <c r="A25" s="120"/>
      <c r="B25" s="119"/>
      <c r="C25" s="258" t="s">
        <v>107</v>
      </c>
      <c r="E25" s="113">
        <v>43.684210526315788</v>
      </c>
      <c r="F25" s="115">
        <v>332</v>
      </c>
      <c r="G25" s="114">
        <v>339</v>
      </c>
      <c r="H25" s="114">
        <v>316</v>
      </c>
      <c r="I25" s="114">
        <v>292</v>
      </c>
      <c r="J25" s="140">
        <v>271</v>
      </c>
      <c r="K25" s="114">
        <v>61</v>
      </c>
      <c r="L25" s="116">
        <v>22.509225092250922</v>
      </c>
    </row>
    <row r="26" spans="1:12" s="110" customFormat="1" ht="15" customHeight="1" x14ac:dyDescent="0.2">
      <c r="A26" s="120"/>
      <c r="C26" s="121" t="s">
        <v>187</v>
      </c>
      <c r="D26" s="110" t="s">
        <v>188</v>
      </c>
      <c r="E26" s="113">
        <v>0.27744216225891616</v>
      </c>
      <c r="F26" s="115">
        <v>248</v>
      </c>
      <c r="G26" s="114">
        <v>265</v>
      </c>
      <c r="H26" s="114">
        <v>266</v>
      </c>
      <c r="I26" s="114">
        <v>214</v>
      </c>
      <c r="J26" s="140">
        <v>192</v>
      </c>
      <c r="K26" s="114">
        <v>56</v>
      </c>
      <c r="L26" s="116">
        <v>29.166666666666668</v>
      </c>
    </row>
    <row r="27" spans="1:12" s="110" customFormat="1" ht="15" customHeight="1" x14ac:dyDescent="0.2">
      <c r="A27" s="120"/>
      <c r="B27" s="119"/>
      <c r="D27" s="259" t="s">
        <v>106</v>
      </c>
      <c r="E27" s="113">
        <v>49.596774193548384</v>
      </c>
      <c r="F27" s="115">
        <v>123</v>
      </c>
      <c r="G27" s="114">
        <v>131</v>
      </c>
      <c r="H27" s="114">
        <v>137</v>
      </c>
      <c r="I27" s="114">
        <v>112</v>
      </c>
      <c r="J27" s="140">
        <v>99</v>
      </c>
      <c r="K27" s="114">
        <v>24</v>
      </c>
      <c r="L27" s="116">
        <v>24.242424242424242</v>
      </c>
    </row>
    <row r="28" spans="1:12" s="110" customFormat="1" ht="15" customHeight="1" x14ac:dyDescent="0.2">
      <c r="A28" s="120"/>
      <c r="B28" s="119"/>
      <c r="D28" s="259" t="s">
        <v>107</v>
      </c>
      <c r="E28" s="113">
        <v>50.403225806451616</v>
      </c>
      <c r="F28" s="115">
        <v>125</v>
      </c>
      <c r="G28" s="114">
        <v>134</v>
      </c>
      <c r="H28" s="114">
        <v>129</v>
      </c>
      <c r="I28" s="114">
        <v>102</v>
      </c>
      <c r="J28" s="140">
        <v>93</v>
      </c>
      <c r="K28" s="114">
        <v>32</v>
      </c>
      <c r="L28" s="116">
        <v>34.408602150537632</v>
      </c>
    </row>
    <row r="29" spans="1:12" s="110" customFormat="1" ht="24.95" customHeight="1" x14ac:dyDescent="0.2">
      <c r="A29" s="604" t="s">
        <v>189</v>
      </c>
      <c r="B29" s="605"/>
      <c r="C29" s="605"/>
      <c r="D29" s="606"/>
      <c r="E29" s="113">
        <v>95.845079876493486</v>
      </c>
      <c r="F29" s="115">
        <v>85674</v>
      </c>
      <c r="G29" s="114">
        <v>86404</v>
      </c>
      <c r="H29" s="114">
        <v>87474</v>
      </c>
      <c r="I29" s="114">
        <v>86682</v>
      </c>
      <c r="J29" s="140">
        <v>86429</v>
      </c>
      <c r="K29" s="114">
        <v>-755</v>
      </c>
      <c r="L29" s="116">
        <v>-0.87354938735840981</v>
      </c>
    </row>
    <row r="30" spans="1:12" s="110" customFormat="1" ht="15" customHeight="1" x14ac:dyDescent="0.2">
      <c r="A30" s="120"/>
      <c r="B30" s="119"/>
      <c r="C30" s="258" t="s">
        <v>106</v>
      </c>
      <c r="E30" s="113">
        <v>53.554170460116254</v>
      </c>
      <c r="F30" s="115">
        <v>45882</v>
      </c>
      <c r="G30" s="114">
        <v>46307</v>
      </c>
      <c r="H30" s="114">
        <v>47075</v>
      </c>
      <c r="I30" s="114">
        <v>46638</v>
      </c>
      <c r="J30" s="140">
        <v>46416</v>
      </c>
      <c r="K30" s="114">
        <v>-534</v>
      </c>
      <c r="L30" s="116">
        <v>-1.1504653567735263</v>
      </c>
    </row>
    <row r="31" spans="1:12" s="110" customFormat="1" ht="15" customHeight="1" x14ac:dyDescent="0.2">
      <c r="A31" s="120"/>
      <c r="B31" s="119"/>
      <c r="C31" s="258" t="s">
        <v>107</v>
      </c>
      <c r="E31" s="113">
        <v>46.445829539883746</v>
      </c>
      <c r="F31" s="115">
        <v>39792</v>
      </c>
      <c r="G31" s="114">
        <v>40097</v>
      </c>
      <c r="H31" s="114">
        <v>40399</v>
      </c>
      <c r="I31" s="114">
        <v>40044</v>
      </c>
      <c r="J31" s="140">
        <v>40013</v>
      </c>
      <c r="K31" s="114">
        <v>-221</v>
      </c>
      <c r="L31" s="116">
        <v>-0.55232049583885234</v>
      </c>
    </row>
    <row r="32" spans="1:12" s="110" customFormat="1" ht="15" customHeight="1" x14ac:dyDescent="0.2">
      <c r="A32" s="120"/>
      <c r="B32" s="119" t="s">
        <v>117</v>
      </c>
      <c r="C32" s="258"/>
      <c r="E32" s="113">
        <v>4.1370206291672265</v>
      </c>
      <c r="F32" s="115">
        <v>3698</v>
      </c>
      <c r="G32" s="114">
        <v>3663</v>
      </c>
      <c r="H32" s="114">
        <v>3734</v>
      </c>
      <c r="I32" s="114">
        <v>3690</v>
      </c>
      <c r="J32" s="140">
        <v>3411</v>
      </c>
      <c r="K32" s="114">
        <v>287</v>
      </c>
      <c r="L32" s="116">
        <v>8.4139548519495744</v>
      </c>
    </row>
    <row r="33" spans="1:12" s="110" customFormat="1" ht="15" customHeight="1" x14ac:dyDescent="0.2">
      <c r="A33" s="120"/>
      <c r="B33" s="119"/>
      <c r="C33" s="258" t="s">
        <v>106</v>
      </c>
      <c r="E33" s="113">
        <v>75.608436992969175</v>
      </c>
      <c r="F33" s="115">
        <v>2796</v>
      </c>
      <c r="G33" s="114">
        <v>2766</v>
      </c>
      <c r="H33" s="114">
        <v>2827</v>
      </c>
      <c r="I33" s="114">
        <v>2768</v>
      </c>
      <c r="J33" s="140">
        <v>2545</v>
      </c>
      <c r="K33" s="114">
        <v>251</v>
      </c>
      <c r="L33" s="116">
        <v>9.8624754420432215</v>
      </c>
    </row>
    <row r="34" spans="1:12" s="110" customFormat="1" ht="15" customHeight="1" x14ac:dyDescent="0.2">
      <c r="A34" s="120"/>
      <c r="B34" s="119"/>
      <c r="C34" s="258" t="s">
        <v>107</v>
      </c>
      <c r="E34" s="113">
        <v>24.391563007030829</v>
      </c>
      <c r="F34" s="115">
        <v>902</v>
      </c>
      <c r="G34" s="114">
        <v>897</v>
      </c>
      <c r="H34" s="114">
        <v>907</v>
      </c>
      <c r="I34" s="114">
        <v>922</v>
      </c>
      <c r="J34" s="140">
        <v>866</v>
      </c>
      <c r="K34" s="114">
        <v>36</v>
      </c>
      <c r="L34" s="116">
        <v>4.1570438799076213</v>
      </c>
    </row>
    <row r="35" spans="1:12" s="110" customFormat="1" ht="24.95" customHeight="1" x14ac:dyDescent="0.2">
      <c r="A35" s="604" t="s">
        <v>190</v>
      </c>
      <c r="B35" s="605"/>
      <c r="C35" s="605"/>
      <c r="D35" s="606"/>
      <c r="E35" s="113">
        <v>71.12475947554482</v>
      </c>
      <c r="F35" s="115">
        <v>63577</v>
      </c>
      <c r="G35" s="114">
        <v>64313</v>
      </c>
      <c r="H35" s="114">
        <v>65348</v>
      </c>
      <c r="I35" s="114">
        <v>64919</v>
      </c>
      <c r="J35" s="140">
        <v>64904</v>
      </c>
      <c r="K35" s="114">
        <v>-1327</v>
      </c>
      <c r="L35" s="116">
        <v>-2.0445581166029827</v>
      </c>
    </row>
    <row r="36" spans="1:12" s="110" customFormat="1" ht="15" customHeight="1" x14ac:dyDescent="0.2">
      <c r="A36" s="120"/>
      <c r="B36" s="119"/>
      <c r="C36" s="258" t="s">
        <v>106</v>
      </c>
      <c r="E36" s="113">
        <v>68.817339603944816</v>
      </c>
      <c r="F36" s="115">
        <v>43752</v>
      </c>
      <c r="G36" s="114">
        <v>44140</v>
      </c>
      <c r="H36" s="114">
        <v>44859</v>
      </c>
      <c r="I36" s="114">
        <v>44487</v>
      </c>
      <c r="J36" s="140">
        <v>44337</v>
      </c>
      <c r="K36" s="114">
        <v>-585</v>
      </c>
      <c r="L36" s="116">
        <v>-1.3194397455849516</v>
      </c>
    </row>
    <row r="37" spans="1:12" s="110" customFormat="1" ht="15" customHeight="1" x14ac:dyDescent="0.2">
      <c r="A37" s="120"/>
      <c r="B37" s="119"/>
      <c r="C37" s="258" t="s">
        <v>107</v>
      </c>
      <c r="E37" s="113">
        <v>31.182660396055176</v>
      </c>
      <c r="F37" s="115">
        <v>19825</v>
      </c>
      <c r="G37" s="114">
        <v>20173</v>
      </c>
      <c r="H37" s="114">
        <v>20489</v>
      </c>
      <c r="I37" s="114">
        <v>20432</v>
      </c>
      <c r="J37" s="140">
        <v>20567</v>
      </c>
      <c r="K37" s="114">
        <v>-742</v>
      </c>
      <c r="L37" s="116">
        <v>-3.6077211066271211</v>
      </c>
    </row>
    <row r="38" spans="1:12" s="110" customFormat="1" ht="15" customHeight="1" x14ac:dyDescent="0.2">
      <c r="A38" s="120"/>
      <c r="B38" s="119" t="s">
        <v>182</v>
      </c>
      <c r="C38" s="258"/>
      <c r="E38" s="113">
        <v>28.875240524455183</v>
      </c>
      <c r="F38" s="115">
        <v>25811</v>
      </c>
      <c r="G38" s="114">
        <v>25767</v>
      </c>
      <c r="H38" s="114">
        <v>25872</v>
      </c>
      <c r="I38" s="114">
        <v>25466</v>
      </c>
      <c r="J38" s="140">
        <v>24948</v>
      </c>
      <c r="K38" s="114">
        <v>863</v>
      </c>
      <c r="L38" s="116">
        <v>3.4591951258617923</v>
      </c>
    </row>
    <row r="39" spans="1:12" s="110" customFormat="1" ht="15" customHeight="1" x14ac:dyDescent="0.2">
      <c r="A39" s="120"/>
      <c r="B39" s="119"/>
      <c r="C39" s="258" t="s">
        <v>106</v>
      </c>
      <c r="E39" s="113">
        <v>19.127503777459221</v>
      </c>
      <c r="F39" s="115">
        <v>4937</v>
      </c>
      <c r="G39" s="114">
        <v>4940</v>
      </c>
      <c r="H39" s="114">
        <v>5049</v>
      </c>
      <c r="I39" s="114">
        <v>4925</v>
      </c>
      <c r="J39" s="140">
        <v>4630</v>
      </c>
      <c r="K39" s="114">
        <v>307</v>
      </c>
      <c r="L39" s="116">
        <v>6.6306695464362848</v>
      </c>
    </row>
    <row r="40" spans="1:12" s="110" customFormat="1" ht="15" customHeight="1" x14ac:dyDescent="0.2">
      <c r="A40" s="120"/>
      <c r="B40" s="119"/>
      <c r="C40" s="258" t="s">
        <v>107</v>
      </c>
      <c r="E40" s="113">
        <v>80.872496222540775</v>
      </c>
      <c r="F40" s="115">
        <v>20874</v>
      </c>
      <c r="G40" s="114">
        <v>20827</v>
      </c>
      <c r="H40" s="114">
        <v>20823</v>
      </c>
      <c r="I40" s="114">
        <v>20541</v>
      </c>
      <c r="J40" s="140">
        <v>20318</v>
      </c>
      <c r="K40" s="114">
        <v>556</v>
      </c>
      <c r="L40" s="116">
        <v>2.7364898119893692</v>
      </c>
    </row>
    <row r="41" spans="1:12" s="110" customFormat="1" ht="24.75" customHeight="1" x14ac:dyDescent="0.2">
      <c r="A41" s="604" t="s">
        <v>518</v>
      </c>
      <c r="B41" s="605"/>
      <c r="C41" s="605"/>
      <c r="D41" s="606"/>
      <c r="E41" s="113">
        <v>3.6895332706851032</v>
      </c>
      <c r="F41" s="115">
        <v>3298</v>
      </c>
      <c r="G41" s="114">
        <v>3642</v>
      </c>
      <c r="H41" s="114">
        <v>3680</v>
      </c>
      <c r="I41" s="114">
        <v>3043</v>
      </c>
      <c r="J41" s="140">
        <v>3281</v>
      </c>
      <c r="K41" s="114">
        <v>17</v>
      </c>
      <c r="L41" s="116">
        <v>0.51813471502590669</v>
      </c>
    </row>
    <row r="42" spans="1:12" s="110" customFormat="1" ht="15" customHeight="1" x14ac:dyDescent="0.2">
      <c r="A42" s="120"/>
      <c r="B42" s="119"/>
      <c r="C42" s="258" t="s">
        <v>106</v>
      </c>
      <c r="E42" s="113">
        <v>63.311097634930263</v>
      </c>
      <c r="F42" s="115">
        <v>2088</v>
      </c>
      <c r="G42" s="114">
        <v>2358</v>
      </c>
      <c r="H42" s="114">
        <v>2380</v>
      </c>
      <c r="I42" s="114">
        <v>1942</v>
      </c>
      <c r="J42" s="140">
        <v>2072</v>
      </c>
      <c r="K42" s="114">
        <v>16</v>
      </c>
      <c r="L42" s="116">
        <v>0.77220077220077221</v>
      </c>
    </row>
    <row r="43" spans="1:12" s="110" customFormat="1" ht="15" customHeight="1" x14ac:dyDescent="0.2">
      <c r="A43" s="123"/>
      <c r="B43" s="124"/>
      <c r="C43" s="260" t="s">
        <v>107</v>
      </c>
      <c r="D43" s="261"/>
      <c r="E43" s="125">
        <v>36.688902365069737</v>
      </c>
      <c r="F43" s="143">
        <v>1210</v>
      </c>
      <c r="G43" s="144">
        <v>1284</v>
      </c>
      <c r="H43" s="144">
        <v>1300</v>
      </c>
      <c r="I43" s="144">
        <v>1101</v>
      </c>
      <c r="J43" s="145">
        <v>1209</v>
      </c>
      <c r="K43" s="144">
        <v>1</v>
      </c>
      <c r="L43" s="146">
        <v>8.2712985938792394E-2</v>
      </c>
    </row>
    <row r="44" spans="1:12" s="110" customFormat="1" ht="45.75" customHeight="1" x14ac:dyDescent="0.2">
      <c r="A44" s="604" t="s">
        <v>191</v>
      </c>
      <c r="B44" s="605"/>
      <c r="C44" s="605"/>
      <c r="D44" s="606"/>
      <c r="E44" s="113">
        <v>0.8837875330021927</v>
      </c>
      <c r="F44" s="115">
        <v>790</v>
      </c>
      <c r="G44" s="114">
        <v>798</v>
      </c>
      <c r="H44" s="114">
        <v>794</v>
      </c>
      <c r="I44" s="114">
        <v>786</v>
      </c>
      <c r="J44" s="140">
        <v>787</v>
      </c>
      <c r="K44" s="114">
        <v>3</v>
      </c>
      <c r="L44" s="116">
        <v>0.38119440914866581</v>
      </c>
    </row>
    <row r="45" spans="1:12" s="110" customFormat="1" ht="15" customHeight="1" x14ac:dyDescent="0.2">
      <c r="A45" s="120"/>
      <c r="B45" s="119"/>
      <c r="C45" s="258" t="s">
        <v>106</v>
      </c>
      <c r="E45" s="113">
        <v>58.9873417721519</v>
      </c>
      <c r="F45" s="115">
        <v>466</v>
      </c>
      <c r="G45" s="114">
        <v>470</v>
      </c>
      <c r="H45" s="114">
        <v>467</v>
      </c>
      <c r="I45" s="114">
        <v>461</v>
      </c>
      <c r="J45" s="140">
        <v>463</v>
      </c>
      <c r="K45" s="114">
        <v>3</v>
      </c>
      <c r="L45" s="116">
        <v>0.64794816414686829</v>
      </c>
    </row>
    <row r="46" spans="1:12" s="110" customFormat="1" ht="15" customHeight="1" x14ac:dyDescent="0.2">
      <c r="A46" s="123"/>
      <c r="B46" s="124"/>
      <c r="C46" s="260" t="s">
        <v>107</v>
      </c>
      <c r="D46" s="261"/>
      <c r="E46" s="125">
        <v>41.0126582278481</v>
      </c>
      <c r="F46" s="143">
        <v>324</v>
      </c>
      <c r="G46" s="144">
        <v>328</v>
      </c>
      <c r="H46" s="144">
        <v>327</v>
      </c>
      <c r="I46" s="144">
        <v>325</v>
      </c>
      <c r="J46" s="145">
        <v>324</v>
      </c>
      <c r="K46" s="144">
        <v>0</v>
      </c>
      <c r="L46" s="146">
        <v>0</v>
      </c>
    </row>
    <row r="47" spans="1:12" s="110" customFormat="1" ht="39" customHeight="1" x14ac:dyDescent="0.2">
      <c r="A47" s="604" t="s">
        <v>519</v>
      </c>
      <c r="B47" s="607"/>
      <c r="C47" s="607"/>
      <c r="D47" s="608"/>
      <c r="E47" s="113">
        <v>0.36358347876672487</v>
      </c>
      <c r="F47" s="115">
        <v>325</v>
      </c>
      <c r="G47" s="114">
        <v>340</v>
      </c>
      <c r="H47" s="114">
        <v>312</v>
      </c>
      <c r="I47" s="114">
        <v>351</v>
      </c>
      <c r="J47" s="140">
        <v>366</v>
      </c>
      <c r="K47" s="114">
        <v>-41</v>
      </c>
      <c r="L47" s="116">
        <v>-11.202185792349727</v>
      </c>
    </row>
    <row r="48" spans="1:12" s="110" customFormat="1" ht="15" customHeight="1" x14ac:dyDescent="0.2">
      <c r="A48" s="120"/>
      <c r="B48" s="119"/>
      <c r="C48" s="258" t="s">
        <v>106</v>
      </c>
      <c r="E48" s="113">
        <v>37.53846153846154</v>
      </c>
      <c r="F48" s="115">
        <v>122</v>
      </c>
      <c r="G48" s="114">
        <v>129</v>
      </c>
      <c r="H48" s="114">
        <v>118</v>
      </c>
      <c r="I48" s="114">
        <v>136</v>
      </c>
      <c r="J48" s="140">
        <v>135</v>
      </c>
      <c r="K48" s="114">
        <v>-13</v>
      </c>
      <c r="L48" s="116">
        <v>-9.6296296296296298</v>
      </c>
    </row>
    <row r="49" spans="1:12" s="110" customFormat="1" ht="15" customHeight="1" x14ac:dyDescent="0.2">
      <c r="A49" s="123"/>
      <c r="B49" s="124"/>
      <c r="C49" s="260" t="s">
        <v>107</v>
      </c>
      <c r="D49" s="261"/>
      <c r="E49" s="125">
        <v>62.46153846153846</v>
      </c>
      <c r="F49" s="143">
        <v>203</v>
      </c>
      <c r="G49" s="144">
        <v>211</v>
      </c>
      <c r="H49" s="144">
        <v>194</v>
      </c>
      <c r="I49" s="144">
        <v>215</v>
      </c>
      <c r="J49" s="145">
        <v>231</v>
      </c>
      <c r="K49" s="144">
        <v>-28</v>
      </c>
      <c r="L49" s="146">
        <v>-12.121212121212121</v>
      </c>
    </row>
    <row r="50" spans="1:12" s="110" customFormat="1" ht="24.95" customHeight="1" x14ac:dyDescent="0.2">
      <c r="A50" s="609" t="s">
        <v>192</v>
      </c>
      <c r="B50" s="610"/>
      <c r="C50" s="610"/>
      <c r="D50" s="611"/>
      <c r="E50" s="262">
        <v>6.4885666979907821</v>
      </c>
      <c r="F50" s="263">
        <v>5800</v>
      </c>
      <c r="G50" s="264">
        <v>6086</v>
      </c>
      <c r="H50" s="264">
        <v>6192</v>
      </c>
      <c r="I50" s="264">
        <v>5489</v>
      </c>
      <c r="J50" s="265">
        <v>5579</v>
      </c>
      <c r="K50" s="263">
        <v>221</v>
      </c>
      <c r="L50" s="266">
        <v>3.9612833841190178</v>
      </c>
    </row>
    <row r="51" spans="1:12" s="110" customFormat="1" ht="15" customHeight="1" x14ac:dyDescent="0.2">
      <c r="A51" s="120"/>
      <c r="B51" s="119"/>
      <c r="C51" s="258" t="s">
        <v>106</v>
      </c>
      <c r="E51" s="113">
        <v>64.241379310344826</v>
      </c>
      <c r="F51" s="115">
        <v>3726</v>
      </c>
      <c r="G51" s="114">
        <v>3893</v>
      </c>
      <c r="H51" s="114">
        <v>3978</v>
      </c>
      <c r="I51" s="114">
        <v>3571</v>
      </c>
      <c r="J51" s="140">
        <v>3574</v>
      </c>
      <c r="K51" s="114">
        <v>152</v>
      </c>
      <c r="L51" s="116">
        <v>4.2529378847229991</v>
      </c>
    </row>
    <row r="52" spans="1:12" s="110" customFormat="1" ht="15" customHeight="1" x14ac:dyDescent="0.2">
      <c r="A52" s="120"/>
      <c r="B52" s="119"/>
      <c r="C52" s="258" t="s">
        <v>107</v>
      </c>
      <c r="E52" s="113">
        <v>35.758620689655174</v>
      </c>
      <c r="F52" s="115">
        <v>2074</v>
      </c>
      <c r="G52" s="114">
        <v>2193</v>
      </c>
      <c r="H52" s="114">
        <v>2214</v>
      </c>
      <c r="I52" s="114">
        <v>1918</v>
      </c>
      <c r="J52" s="140">
        <v>2005</v>
      </c>
      <c r="K52" s="114">
        <v>69</v>
      </c>
      <c r="L52" s="116">
        <v>3.4413965087281797</v>
      </c>
    </row>
    <row r="53" spans="1:12" s="110" customFormat="1" ht="15" customHeight="1" x14ac:dyDescent="0.2">
      <c r="A53" s="120"/>
      <c r="B53" s="119"/>
      <c r="C53" s="258" t="s">
        <v>187</v>
      </c>
      <c r="D53" s="110" t="s">
        <v>193</v>
      </c>
      <c r="E53" s="113">
        <v>43.448275862068968</v>
      </c>
      <c r="F53" s="115">
        <v>2520</v>
      </c>
      <c r="G53" s="114">
        <v>2879</v>
      </c>
      <c r="H53" s="114">
        <v>2941</v>
      </c>
      <c r="I53" s="114">
        <v>2227</v>
      </c>
      <c r="J53" s="140">
        <v>2464</v>
      </c>
      <c r="K53" s="114">
        <v>56</v>
      </c>
      <c r="L53" s="116">
        <v>2.2727272727272729</v>
      </c>
    </row>
    <row r="54" spans="1:12" s="110" customFormat="1" ht="15" customHeight="1" x14ac:dyDescent="0.2">
      <c r="A54" s="120"/>
      <c r="B54" s="119"/>
      <c r="D54" s="267" t="s">
        <v>194</v>
      </c>
      <c r="E54" s="113">
        <v>65.912698412698418</v>
      </c>
      <c r="F54" s="115">
        <v>1661</v>
      </c>
      <c r="G54" s="114">
        <v>1889</v>
      </c>
      <c r="H54" s="114">
        <v>1939</v>
      </c>
      <c r="I54" s="114">
        <v>1496</v>
      </c>
      <c r="J54" s="140">
        <v>1620</v>
      </c>
      <c r="K54" s="114">
        <v>41</v>
      </c>
      <c r="L54" s="116">
        <v>2.5308641975308643</v>
      </c>
    </row>
    <row r="55" spans="1:12" s="110" customFormat="1" ht="15" customHeight="1" x14ac:dyDescent="0.2">
      <c r="A55" s="120"/>
      <c r="B55" s="119"/>
      <c r="D55" s="267" t="s">
        <v>195</v>
      </c>
      <c r="E55" s="113">
        <v>34.087301587301589</v>
      </c>
      <c r="F55" s="115">
        <v>859</v>
      </c>
      <c r="G55" s="114">
        <v>990</v>
      </c>
      <c r="H55" s="114">
        <v>1002</v>
      </c>
      <c r="I55" s="114">
        <v>731</v>
      </c>
      <c r="J55" s="140">
        <v>844</v>
      </c>
      <c r="K55" s="114">
        <v>15</v>
      </c>
      <c r="L55" s="116">
        <v>1.7772511848341233</v>
      </c>
    </row>
    <row r="56" spans="1:12" s="110" customFormat="1" ht="15" customHeight="1" x14ac:dyDescent="0.2">
      <c r="A56" s="120"/>
      <c r="B56" s="119" t="s">
        <v>196</v>
      </c>
      <c r="C56" s="258"/>
      <c r="E56" s="113">
        <v>74.129637087752272</v>
      </c>
      <c r="F56" s="115">
        <v>66263</v>
      </c>
      <c r="G56" s="114">
        <v>66621</v>
      </c>
      <c r="H56" s="114">
        <v>67431</v>
      </c>
      <c r="I56" s="114">
        <v>67332</v>
      </c>
      <c r="J56" s="140">
        <v>66772</v>
      </c>
      <c r="K56" s="114">
        <v>-509</v>
      </c>
      <c r="L56" s="116">
        <v>-0.76229557299466844</v>
      </c>
    </row>
    <row r="57" spans="1:12" s="110" customFormat="1" ht="15" customHeight="1" x14ac:dyDescent="0.2">
      <c r="A57" s="120"/>
      <c r="B57" s="119"/>
      <c r="C57" s="258" t="s">
        <v>106</v>
      </c>
      <c r="E57" s="113">
        <v>54.946199236376259</v>
      </c>
      <c r="F57" s="115">
        <v>36409</v>
      </c>
      <c r="G57" s="114">
        <v>36599</v>
      </c>
      <c r="H57" s="114">
        <v>37191</v>
      </c>
      <c r="I57" s="114">
        <v>37151</v>
      </c>
      <c r="J57" s="140">
        <v>36827</v>
      </c>
      <c r="K57" s="114">
        <v>-418</v>
      </c>
      <c r="L57" s="116">
        <v>-1.135036793656828</v>
      </c>
    </row>
    <row r="58" spans="1:12" s="110" customFormat="1" ht="15" customHeight="1" x14ac:dyDescent="0.2">
      <c r="A58" s="120"/>
      <c r="B58" s="119"/>
      <c r="C58" s="258" t="s">
        <v>107</v>
      </c>
      <c r="E58" s="113">
        <v>45.053800763623741</v>
      </c>
      <c r="F58" s="115">
        <v>29854</v>
      </c>
      <c r="G58" s="114">
        <v>30022</v>
      </c>
      <c r="H58" s="114">
        <v>30240</v>
      </c>
      <c r="I58" s="114">
        <v>30181</v>
      </c>
      <c r="J58" s="140">
        <v>29945</v>
      </c>
      <c r="K58" s="114">
        <v>-91</v>
      </c>
      <c r="L58" s="116">
        <v>-0.30389046585406576</v>
      </c>
    </row>
    <row r="59" spans="1:12" s="110" customFormat="1" ht="15" customHeight="1" x14ac:dyDescent="0.2">
      <c r="A59" s="120"/>
      <c r="B59" s="119"/>
      <c r="C59" s="258" t="s">
        <v>105</v>
      </c>
      <c r="D59" s="110" t="s">
        <v>197</v>
      </c>
      <c r="E59" s="113">
        <v>91.112687321733091</v>
      </c>
      <c r="F59" s="115">
        <v>60374</v>
      </c>
      <c r="G59" s="114">
        <v>60722</v>
      </c>
      <c r="H59" s="114">
        <v>61474</v>
      </c>
      <c r="I59" s="114">
        <v>61473</v>
      </c>
      <c r="J59" s="140">
        <v>60967</v>
      </c>
      <c r="K59" s="114">
        <v>-593</v>
      </c>
      <c r="L59" s="116">
        <v>-0.97265733921629738</v>
      </c>
    </row>
    <row r="60" spans="1:12" s="110" customFormat="1" ht="15" customHeight="1" x14ac:dyDescent="0.2">
      <c r="A60" s="120"/>
      <c r="B60" s="119"/>
      <c r="C60" s="258"/>
      <c r="D60" s="267" t="s">
        <v>198</v>
      </c>
      <c r="E60" s="113">
        <v>55.22575943286845</v>
      </c>
      <c r="F60" s="115">
        <v>33342</v>
      </c>
      <c r="G60" s="114">
        <v>33503</v>
      </c>
      <c r="H60" s="114">
        <v>34061</v>
      </c>
      <c r="I60" s="114">
        <v>34079</v>
      </c>
      <c r="J60" s="140">
        <v>33789</v>
      </c>
      <c r="K60" s="114">
        <v>-447</v>
      </c>
      <c r="L60" s="116">
        <v>-1.3229157418094646</v>
      </c>
    </row>
    <row r="61" spans="1:12" s="110" customFormat="1" ht="15" customHeight="1" x14ac:dyDescent="0.2">
      <c r="A61" s="120"/>
      <c r="B61" s="119"/>
      <c r="C61" s="258"/>
      <c r="D61" s="267" t="s">
        <v>199</v>
      </c>
      <c r="E61" s="113">
        <v>44.77424056713155</v>
      </c>
      <c r="F61" s="115">
        <v>27032</v>
      </c>
      <c r="G61" s="114">
        <v>27219</v>
      </c>
      <c r="H61" s="114">
        <v>27413</v>
      </c>
      <c r="I61" s="114">
        <v>27394</v>
      </c>
      <c r="J61" s="140">
        <v>27178</v>
      </c>
      <c r="K61" s="114">
        <v>-146</v>
      </c>
      <c r="L61" s="116">
        <v>-0.53719920523953202</v>
      </c>
    </row>
    <row r="62" spans="1:12" s="110" customFormat="1" ht="15" customHeight="1" x14ac:dyDescent="0.2">
      <c r="A62" s="120"/>
      <c r="B62" s="119"/>
      <c r="C62" s="258"/>
      <c r="D62" s="258" t="s">
        <v>200</v>
      </c>
      <c r="E62" s="113">
        <v>8.8873126782669054</v>
      </c>
      <c r="F62" s="115">
        <v>5889</v>
      </c>
      <c r="G62" s="114">
        <v>5899</v>
      </c>
      <c r="H62" s="114">
        <v>5957</v>
      </c>
      <c r="I62" s="114">
        <v>5859</v>
      </c>
      <c r="J62" s="140">
        <v>5805</v>
      </c>
      <c r="K62" s="114">
        <v>84</v>
      </c>
      <c r="L62" s="116">
        <v>1.4470284237726099</v>
      </c>
    </row>
    <row r="63" spans="1:12" s="110" customFormat="1" ht="15" customHeight="1" x14ac:dyDescent="0.2">
      <c r="A63" s="120"/>
      <c r="B63" s="119"/>
      <c r="C63" s="258"/>
      <c r="D63" s="267" t="s">
        <v>198</v>
      </c>
      <c r="E63" s="113">
        <v>52.080149431142807</v>
      </c>
      <c r="F63" s="115">
        <v>3067</v>
      </c>
      <c r="G63" s="114">
        <v>3096</v>
      </c>
      <c r="H63" s="114">
        <v>3130</v>
      </c>
      <c r="I63" s="114">
        <v>3072</v>
      </c>
      <c r="J63" s="140">
        <v>3038</v>
      </c>
      <c r="K63" s="114">
        <v>29</v>
      </c>
      <c r="L63" s="116">
        <v>0.95457537853851215</v>
      </c>
    </row>
    <row r="64" spans="1:12" s="110" customFormat="1" ht="15" customHeight="1" x14ac:dyDescent="0.2">
      <c r="A64" s="120"/>
      <c r="B64" s="119"/>
      <c r="C64" s="258"/>
      <c r="D64" s="267" t="s">
        <v>199</v>
      </c>
      <c r="E64" s="113">
        <v>47.919850568857193</v>
      </c>
      <c r="F64" s="115">
        <v>2822</v>
      </c>
      <c r="G64" s="114">
        <v>2803</v>
      </c>
      <c r="H64" s="114">
        <v>2827</v>
      </c>
      <c r="I64" s="114">
        <v>2787</v>
      </c>
      <c r="J64" s="140">
        <v>2767</v>
      </c>
      <c r="K64" s="114">
        <v>55</v>
      </c>
      <c r="L64" s="116">
        <v>1.9877123238164076</v>
      </c>
    </row>
    <row r="65" spans="1:12" s="110" customFormat="1" ht="15" customHeight="1" x14ac:dyDescent="0.2">
      <c r="A65" s="120"/>
      <c r="B65" s="119" t="s">
        <v>201</v>
      </c>
      <c r="C65" s="258"/>
      <c r="E65" s="113">
        <v>13.302680449277307</v>
      </c>
      <c r="F65" s="115">
        <v>11891</v>
      </c>
      <c r="G65" s="114">
        <v>11932</v>
      </c>
      <c r="H65" s="114">
        <v>11960</v>
      </c>
      <c r="I65" s="114">
        <v>11941</v>
      </c>
      <c r="J65" s="140">
        <v>11890</v>
      </c>
      <c r="K65" s="114">
        <v>1</v>
      </c>
      <c r="L65" s="116">
        <v>8.4104289318755257E-3</v>
      </c>
    </row>
    <row r="66" spans="1:12" s="110" customFormat="1" ht="15" customHeight="1" x14ac:dyDescent="0.2">
      <c r="A66" s="120"/>
      <c r="B66" s="119"/>
      <c r="C66" s="258" t="s">
        <v>106</v>
      </c>
      <c r="E66" s="113">
        <v>44.504246909427295</v>
      </c>
      <c r="F66" s="115">
        <v>5292</v>
      </c>
      <c r="G66" s="114">
        <v>5328</v>
      </c>
      <c r="H66" s="114">
        <v>5347</v>
      </c>
      <c r="I66" s="114">
        <v>5356</v>
      </c>
      <c r="J66" s="140">
        <v>5272</v>
      </c>
      <c r="K66" s="114">
        <v>20</v>
      </c>
      <c r="L66" s="116">
        <v>0.37936267071320184</v>
      </c>
    </row>
    <row r="67" spans="1:12" s="110" customFormat="1" ht="15" customHeight="1" x14ac:dyDescent="0.2">
      <c r="A67" s="120"/>
      <c r="B67" s="119"/>
      <c r="C67" s="258" t="s">
        <v>107</v>
      </c>
      <c r="E67" s="113">
        <v>55.495753090572705</v>
      </c>
      <c r="F67" s="115">
        <v>6599</v>
      </c>
      <c r="G67" s="114">
        <v>6604</v>
      </c>
      <c r="H67" s="114">
        <v>6613</v>
      </c>
      <c r="I67" s="114">
        <v>6585</v>
      </c>
      <c r="J67" s="140">
        <v>6618</v>
      </c>
      <c r="K67" s="114">
        <v>-19</v>
      </c>
      <c r="L67" s="116">
        <v>-0.28709579933514656</v>
      </c>
    </row>
    <row r="68" spans="1:12" s="110" customFormat="1" ht="15" customHeight="1" x14ac:dyDescent="0.2">
      <c r="A68" s="120"/>
      <c r="B68" s="119"/>
      <c r="C68" s="258" t="s">
        <v>105</v>
      </c>
      <c r="D68" s="110" t="s">
        <v>202</v>
      </c>
      <c r="E68" s="113">
        <v>10.873770078210411</v>
      </c>
      <c r="F68" s="115">
        <v>1293</v>
      </c>
      <c r="G68" s="114">
        <v>1301</v>
      </c>
      <c r="H68" s="114">
        <v>1298</v>
      </c>
      <c r="I68" s="114">
        <v>1281</v>
      </c>
      <c r="J68" s="140">
        <v>1180</v>
      </c>
      <c r="K68" s="114">
        <v>113</v>
      </c>
      <c r="L68" s="116">
        <v>9.5762711864406782</v>
      </c>
    </row>
    <row r="69" spans="1:12" s="110" customFormat="1" ht="15" customHeight="1" x14ac:dyDescent="0.2">
      <c r="A69" s="120"/>
      <c r="B69" s="119"/>
      <c r="C69" s="258"/>
      <c r="D69" s="267" t="s">
        <v>198</v>
      </c>
      <c r="E69" s="113">
        <v>43.696829079659707</v>
      </c>
      <c r="F69" s="115">
        <v>565</v>
      </c>
      <c r="G69" s="114">
        <v>582</v>
      </c>
      <c r="H69" s="114">
        <v>585</v>
      </c>
      <c r="I69" s="114">
        <v>591</v>
      </c>
      <c r="J69" s="140">
        <v>513</v>
      </c>
      <c r="K69" s="114">
        <v>52</v>
      </c>
      <c r="L69" s="116">
        <v>10.1364522417154</v>
      </c>
    </row>
    <row r="70" spans="1:12" s="110" customFormat="1" ht="15" customHeight="1" x14ac:dyDescent="0.2">
      <c r="A70" s="120"/>
      <c r="B70" s="119"/>
      <c r="C70" s="258"/>
      <c r="D70" s="267" t="s">
        <v>199</v>
      </c>
      <c r="E70" s="113">
        <v>56.303170920340293</v>
      </c>
      <c r="F70" s="115">
        <v>728</v>
      </c>
      <c r="G70" s="114">
        <v>719</v>
      </c>
      <c r="H70" s="114">
        <v>713</v>
      </c>
      <c r="I70" s="114">
        <v>690</v>
      </c>
      <c r="J70" s="140">
        <v>667</v>
      </c>
      <c r="K70" s="114">
        <v>61</v>
      </c>
      <c r="L70" s="116">
        <v>9.1454272863568224</v>
      </c>
    </row>
    <row r="71" spans="1:12" s="110" customFormat="1" ht="15" customHeight="1" x14ac:dyDescent="0.2">
      <c r="A71" s="120"/>
      <c r="B71" s="119"/>
      <c r="C71" s="258"/>
      <c r="D71" s="110" t="s">
        <v>203</v>
      </c>
      <c r="E71" s="113">
        <v>84.584980237154156</v>
      </c>
      <c r="F71" s="115">
        <v>10058</v>
      </c>
      <c r="G71" s="114">
        <v>10102</v>
      </c>
      <c r="H71" s="114">
        <v>10142</v>
      </c>
      <c r="I71" s="114">
        <v>10139</v>
      </c>
      <c r="J71" s="140">
        <v>10210</v>
      </c>
      <c r="K71" s="114">
        <v>-152</v>
      </c>
      <c r="L71" s="116">
        <v>-1.4887365328109696</v>
      </c>
    </row>
    <row r="72" spans="1:12" s="110" customFormat="1" ht="15" customHeight="1" x14ac:dyDescent="0.2">
      <c r="A72" s="120"/>
      <c r="B72" s="119"/>
      <c r="C72" s="258"/>
      <c r="D72" s="267" t="s">
        <v>198</v>
      </c>
      <c r="E72" s="113">
        <v>43.865579638099028</v>
      </c>
      <c r="F72" s="115">
        <v>4412</v>
      </c>
      <c r="G72" s="114">
        <v>4436</v>
      </c>
      <c r="H72" s="114">
        <v>4465</v>
      </c>
      <c r="I72" s="114">
        <v>4462</v>
      </c>
      <c r="J72" s="140">
        <v>4468</v>
      </c>
      <c r="K72" s="114">
        <v>-56</v>
      </c>
      <c r="L72" s="116">
        <v>-1.2533572068039391</v>
      </c>
    </row>
    <row r="73" spans="1:12" s="110" customFormat="1" ht="15" customHeight="1" x14ac:dyDescent="0.2">
      <c r="A73" s="120"/>
      <c r="B73" s="119"/>
      <c r="C73" s="258"/>
      <c r="D73" s="267" t="s">
        <v>199</v>
      </c>
      <c r="E73" s="113">
        <v>56.134420361900972</v>
      </c>
      <c r="F73" s="115">
        <v>5646</v>
      </c>
      <c r="G73" s="114">
        <v>5666</v>
      </c>
      <c r="H73" s="114">
        <v>5677</v>
      </c>
      <c r="I73" s="114">
        <v>5677</v>
      </c>
      <c r="J73" s="140">
        <v>5742</v>
      </c>
      <c r="K73" s="114">
        <v>-96</v>
      </c>
      <c r="L73" s="116">
        <v>-1.6718913270637408</v>
      </c>
    </row>
    <row r="74" spans="1:12" s="110" customFormat="1" ht="15" customHeight="1" x14ac:dyDescent="0.2">
      <c r="A74" s="120"/>
      <c r="B74" s="119"/>
      <c r="C74" s="258"/>
      <c r="D74" s="110" t="s">
        <v>204</v>
      </c>
      <c r="E74" s="113">
        <v>4.5412496846354387</v>
      </c>
      <c r="F74" s="115">
        <v>540</v>
      </c>
      <c r="G74" s="114">
        <v>529</v>
      </c>
      <c r="H74" s="114">
        <v>520</v>
      </c>
      <c r="I74" s="114">
        <v>521</v>
      </c>
      <c r="J74" s="140">
        <v>500</v>
      </c>
      <c r="K74" s="114">
        <v>40</v>
      </c>
      <c r="L74" s="116">
        <v>8</v>
      </c>
    </row>
    <row r="75" spans="1:12" s="110" customFormat="1" ht="15" customHeight="1" x14ac:dyDescent="0.2">
      <c r="A75" s="120"/>
      <c r="B75" s="119"/>
      <c r="C75" s="258"/>
      <c r="D75" s="267" t="s">
        <v>198</v>
      </c>
      <c r="E75" s="113">
        <v>58.333333333333336</v>
      </c>
      <c r="F75" s="115">
        <v>315</v>
      </c>
      <c r="G75" s="114">
        <v>310</v>
      </c>
      <c r="H75" s="114">
        <v>297</v>
      </c>
      <c r="I75" s="114">
        <v>303</v>
      </c>
      <c r="J75" s="140">
        <v>291</v>
      </c>
      <c r="K75" s="114">
        <v>24</v>
      </c>
      <c r="L75" s="116">
        <v>8.2474226804123703</v>
      </c>
    </row>
    <row r="76" spans="1:12" s="110" customFormat="1" ht="15" customHeight="1" x14ac:dyDescent="0.2">
      <c r="A76" s="120"/>
      <c r="B76" s="119"/>
      <c r="C76" s="258"/>
      <c r="D76" s="267" t="s">
        <v>199</v>
      </c>
      <c r="E76" s="113">
        <v>41.666666666666664</v>
      </c>
      <c r="F76" s="115">
        <v>225</v>
      </c>
      <c r="G76" s="114">
        <v>219</v>
      </c>
      <c r="H76" s="114">
        <v>223</v>
      </c>
      <c r="I76" s="114">
        <v>218</v>
      </c>
      <c r="J76" s="140">
        <v>209</v>
      </c>
      <c r="K76" s="114">
        <v>16</v>
      </c>
      <c r="L76" s="116">
        <v>7.6555023923444976</v>
      </c>
    </row>
    <row r="77" spans="1:12" s="110" customFormat="1" ht="15" customHeight="1" x14ac:dyDescent="0.2">
      <c r="A77" s="534"/>
      <c r="B77" s="119" t="s">
        <v>205</v>
      </c>
      <c r="C77" s="268"/>
      <c r="D77" s="182"/>
      <c r="E77" s="113">
        <v>6.0791157649796395</v>
      </c>
      <c r="F77" s="115">
        <v>5434</v>
      </c>
      <c r="G77" s="114">
        <v>5441</v>
      </c>
      <c r="H77" s="114">
        <v>5637</v>
      </c>
      <c r="I77" s="114">
        <v>5623</v>
      </c>
      <c r="J77" s="140">
        <v>5611</v>
      </c>
      <c r="K77" s="114">
        <v>-177</v>
      </c>
      <c r="L77" s="116">
        <v>-3.1545179112457671</v>
      </c>
    </row>
    <row r="78" spans="1:12" s="110" customFormat="1" ht="15" customHeight="1" x14ac:dyDescent="0.2">
      <c r="A78" s="120"/>
      <c r="B78" s="119"/>
      <c r="C78" s="268" t="s">
        <v>106</v>
      </c>
      <c r="D78" s="182"/>
      <c r="E78" s="113">
        <v>60.029444239970559</v>
      </c>
      <c r="F78" s="115">
        <v>3262</v>
      </c>
      <c r="G78" s="114">
        <v>3260</v>
      </c>
      <c r="H78" s="114">
        <v>3392</v>
      </c>
      <c r="I78" s="114">
        <v>3334</v>
      </c>
      <c r="J78" s="140">
        <v>3294</v>
      </c>
      <c r="K78" s="114">
        <v>-32</v>
      </c>
      <c r="L78" s="116">
        <v>-0.97146326654523374</v>
      </c>
    </row>
    <row r="79" spans="1:12" s="110" customFormat="1" ht="15" customHeight="1" x14ac:dyDescent="0.2">
      <c r="A79" s="123"/>
      <c r="B79" s="124"/>
      <c r="C79" s="260" t="s">
        <v>107</v>
      </c>
      <c r="D79" s="261"/>
      <c r="E79" s="125">
        <v>39.970555760029441</v>
      </c>
      <c r="F79" s="143">
        <v>2172</v>
      </c>
      <c r="G79" s="144">
        <v>2181</v>
      </c>
      <c r="H79" s="144">
        <v>2245</v>
      </c>
      <c r="I79" s="144">
        <v>2289</v>
      </c>
      <c r="J79" s="145">
        <v>2317</v>
      </c>
      <c r="K79" s="144">
        <v>-145</v>
      </c>
      <c r="L79" s="146">
        <v>-6.2580923608113936</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89388</v>
      </c>
      <c r="E11" s="114">
        <v>90080</v>
      </c>
      <c r="F11" s="114">
        <v>91220</v>
      </c>
      <c r="G11" s="114">
        <v>90385</v>
      </c>
      <c r="H11" s="140">
        <v>89852</v>
      </c>
      <c r="I11" s="115">
        <v>-464</v>
      </c>
      <c r="J11" s="116">
        <v>-0.51640475448515333</v>
      </c>
    </row>
    <row r="12" spans="1:15" s="110" customFormat="1" ht="24.95" customHeight="1" x14ac:dyDescent="0.2">
      <c r="A12" s="193" t="s">
        <v>132</v>
      </c>
      <c r="B12" s="194" t="s">
        <v>133</v>
      </c>
      <c r="C12" s="113">
        <v>2.3023224593905223</v>
      </c>
      <c r="D12" s="115">
        <v>2058</v>
      </c>
      <c r="E12" s="114">
        <v>2015</v>
      </c>
      <c r="F12" s="114">
        <v>2224</v>
      </c>
      <c r="G12" s="114">
        <v>2226</v>
      </c>
      <c r="H12" s="140">
        <v>2150</v>
      </c>
      <c r="I12" s="115">
        <v>-92</v>
      </c>
      <c r="J12" s="116">
        <v>-4.2790697674418601</v>
      </c>
    </row>
    <row r="13" spans="1:15" s="110" customFormat="1" ht="24.95" customHeight="1" x14ac:dyDescent="0.2">
      <c r="A13" s="193" t="s">
        <v>134</v>
      </c>
      <c r="B13" s="199" t="s">
        <v>214</v>
      </c>
      <c r="C13" s="113">
        <v>1.8939902447755852</v>
      </c>
      <c r="D13" s="115">
        <v>1693</v>
      </c>
      <c r="E13" s="114">
        <v>1718</v>
      </c>
      <c r="F13" s="114">
        <v>1728</v>
      </c>
      <c r="G13" s="114">
        <v>1703</v>
      </c>
      <c r="H13" s="140">
        <v>1709</v>
      </c>
      <c r="I13" s="115">
        <v>-16</v>
      </c>
      <c r="J13" s="116">
        <v>-0.93622001170275015</v>
      </c>
    </row>
    <row r="14" spans="1:15" s="287" customFormat="1" ht="24" customHeight="1" x14ac:dyDescent="0.2">
      <c r="A14" s="193" t="s">
        <v>215</v>
      </c>
      <c r="B14" s="199" t="s">
        <v>137</v>
      </c>
      <c r="C14" s="113">
        <v>24.331006399069228</v>
      </c>
      <c r="D14" s="115">
        <v>21749</v>
      </c>
      <c r="E14" s="114">
        <v>22095</v>
      </c>
      <c r="F14" s="114">
        <v>22520</v>
      </c>
      <c r="G14" s="114">
        <v>22493</v>
      </c>
      <c r="H14" s="140">
        <v>22579</v>
      </c>
      <c r="I14" s="115">
        <v>-830</v>
      </c>
      <c r="J14" s="116">
        <v>-3.6759821072678154</v>
      </c>
      <c r="K14" s="110"/>
      <c r="L14" s="110"/>
      <c r="M14" s="110"/>
      <c r="N14" s="110"/>
      <c r="O14" s="110"/>
    </row>
    <row r="15" spans="1:15" s="110" customFormat="1" ht="24.75" customHeight="1" x14ac:dyDescent="0.2">
      <c r="A15" s="193" t="s">
        <v>216</v>
      </c>
      <c r="B15" s="199" t="s">
        <v>217</v>
      </c>
      <c r="C15" s="113">
        <v>4.4524992168971229</v>
      </c>
      <c r="D15" s="115">
        <v>3980</v>
      </c>
      <c r="E15" s="114">
        <v>4061</v>
      </c>
      <c r="F15" s="114">
        <v>4150</v>
      </c>
      <c r="G15" s="114">
        <v>4182</v>
      </c>
      <c r="H15" s="140">
        <v>4210</v>
      </c>
      <c r="I15" s="115">
        <v>-230</v>
      </c>
      <c r="J15" s="116">
        <v>-5.4631828978622332</v>
      </c>
    </row>
    <row r="16" spans="1:15" s="287" customFormat="1" ht="24.95" customHeight="1" x14ac:dyDescent="0.2">
      <c r="A16" s="193" t="s">
        <v>218</v>
      </c>
      <c r="B16" s="199" t="s">
        <v>141</v>
      </c>
      <c r="C16" s="113">
        <v>12.225354633731596</v>
      </c>
      <c r="D16" s="115">
        <v>10928</v>
      </c>
      <c r="E16" s="114">
        <v>11071</v>
      </c>
      <c r="F16" s="114">
        <v>11245</v>
      </c>
      <c r="G16" s="114">
        <v>11214</v>
      </c>
      <c r="H16" s="140">
        <v>11289</v>
      </c>
      <c r="I16" s="115">
        <v>-361</v>
      </c>
      <c r="J16" s="116">
        <v>-3.1978031712286294</v>
      </c>
      <c r="K16" s="110"/>
      <c r="L16" s="110"/>
      <c r="M16" s="110"/>
      <c r="N16" s="110"/>
      <c r="O16" s="110"/>
    </row>
    <row r="17" spans="1:15" s="110" customFormat="1" ht="24.95" customHeight="1" x14ac:dyDescent="0.2">
      <c r="A17" s="193" t="s">
        <v>219</v>
      </c>
      <c r="B17" s="199" t="s">
        <v>220</v>
      </c>
      <c r="C17" s="113">
        <v>7.6531525484405067</v>
      </c>
      <c r="D17" s="115">
        <v>6841</v>
      </c>
      <c r="E17" s="114">
        <v>6963</v>
      </c>
      <c r="F17" s="114">
        <v>7125</v>
      </c>
      <c r="G17" s="114">
        <v>7097</v>
      </c>
      <c r="H17" s="140">
        <v>7080</v>
      </c>
      <c r="I17" s="115">
        <v>-239</v>
      </c>
      <c r="J17" s="116">
        <v>-3.3757062146892656</v>
      </c>
    </row>
    <row r="18" spans="1:15" s="287" customFormat="1" ht="24.95" customHeight="1" x14ac:dyDescent="0.2">
      <c r="A18" s="201" t="s">
        <v>144</v>
      </c>
      <c r="B18" s="202" t="s">
        <v>145</v>
      </c>
      <c r="C18" s="113">
        <v>8.4217120866335531</v>
      </c>
      <c r="D18" s="115">
        <v>7528</v>
      </c>
      <c r="E18" s="114">
        <v>7547</v>
      </c>
      <c r="F18" s="114">
        <v>7746</v>
      </c>
      <c r="G18" s="114">
        <v>7605</v>
      </c>
      <c r="H18" s="140">
        <v>7532</v>
      </c>
      <c r="I18" s="115">
        <v>-4</v>
      </c>
      <c r="J18" s="116">
        <v>-5.3106744556558685E-2</v>
      </c>
      <c r="K18" s="110"/>
      <c r="L18" s="110"/>
      <c r="M18" s="110"/>
      <c r="N18" s="110"/>
      <c r="O18" s="110"/>
    </row>
    <row r="19" spans="1:15" s="110" customFormat="1" ht="24.95" customHeight="1" x14ac:dyDescent="0.2">
      <c r="A19" s="193" t="s">
        <v>146</v>
      </c>
      <c r="B19" s="199" t="s">
        <v>147</v>
      </c>
      <c r="C19" s="113">
        <v>14.121582315299593</v>
      </c>
      <c r="D19" s="115">
        <v>12623</v>
      </c>
      <c r="E19" s="114">
        <v>12715</v>
      </c>
      <c r="F19" s="114">
        <v>12789</v>
      </c>
      <c r="G19" s="114">
        <v>12569</v>
      </c>
      <c r="H19" s="140">
        <v>12553</v>
      </c>
      <c r="I19" s="115">
        <v>70</v>
      </c>
      <c r="J19" s="116">
        <v>0.55763562495021113</v>
      </c>
    </row>
    <row r="20" spans="1:15" s="287" customFormat="1" ht="24.95" customHeight="1" x14ac:dyDescent="0.2">
      <c r="A20" s="193" t="s">
        <v>148</v>
      </c>
      <c r="B20" s="199" t="s">
        <v>149</v>
      </c>
      <c r="C20" s="113">
        <v>7.563655076744082</v>
      </c>
      <c r="D20" s="115">
        <v>6761</v>
      </c>
      <c r="E20" s="114">
        <v>6810</v>
      </c>
      <c r="F20" s="114">
        <v>6761</v>
      </c>
      <c r="G20" s="114">
        <v>6621</v>
      </c>
      <c r="H20" s="140">
        <v>6616</v>
      </c>
      <c r="I20" s="115">
        <v>145</v>
      </c>
      <c r="J20" s="116">
        <v>2.1916565900846434</v>
      </c>
      <c r="K20" s="110"/>
      <c r="L20" s="110"/>
      <c r="M20" s="110"/>
      <c r="N20" s="110"/>
      <c r="O20" s="110"/>
    </row>
    <row r="21" spans="1:15" s="110" customFormat="1" ht="24.95" customHeight="1" x14ac:dyDescent="0.2">
      <c r="A21" s="201" t="s">
        <v>150</v>
      </c>
      <c r="B21" s="202" t="s">
        <v>151</v>
      </c>
      <c r="C21" s="113">
        <v>3.1301740725824496</v>
      </c>
      <c r="D21" s="115">
        <v>2798</v>
      </c>
      <c r="E21" s="114">
        <v>2876</v>
      </c>
      <c r="F21" s="114">
        <v>2976</v>
      </c>
      <c r="G21" s="114">
        <v>2928</v>
      </c>
      <c r="H21" s="140">
        <v>2798</v>
      </c>
      <c r="I21" s="115">
        <v>0</v>
      </c>
      <c r="J21" s="116">
        <v>0</v>
      </c>
    </row>
    <row r="22" spans="1:15" s="110" customFormat="1" ht="24.95" customHeight="1" x14ac:dyDescent="0.2">
      <c r="A22" s="201" t="s">
        <v>152</v>
      </c>
      <c r="B22" s="199" t="s">
        <v>153</v>
      </c>
      <c r="C22" s="113">
        <v>0.57837741083814387</v>
      </c>
      <c r="D22" s="115">
        <v>517</v>
      </c>
      <c r="E22" s="114">
        <v>528</v>
      </c>
      <c r="F22" s="114">
        <v>530</v>
      </c>
      <c r="G22" s="114">
        <v>541</v>
      </c>
      <c r="H22" s="140">
        <v>562</v>
      </c>
      <c r="I22" s="115">
        <v>-45</v>
      </c>
      <c r="J22" s="116">
        <v>-8.0071174377224192</v>
      </c>
    </row>
    <row r="23" spans="1:15" s="110" customFormat="1" ht="24.95" customHeight="1" x14ac:dyDescent="0.2">
      <c r="A23" s="193" t="s">
        <v>154</v>
      </c>
      <c r="B23" s="199" t="s">
        <v>155</v>
      </c>
      <c r="C23" s="113">
        <v>1.0571888844140154</v>
      </c>
      <c r="D23" s="115">
        <v>945</v>
      </c>
      <c r="E23" s="114">
        <v>964</v>
      </c>
      <c r="F23" s="114">
        <v>972</v>
      </c>
      <c r="G23" s="114">
        <v>958</v>
      </c>
      <c r="H23" s="140">
        <v>962</v>
      </c>
      <c r="I23" s="115">
        <v>-17</v>
      </c>
      <c r="J23" s="116">
        <v>-1.7671517671517671</v>
      </c>
    </row>
    <row r="24" spans="1:15" s="110" customFormat="1" ht="24.95" customHeight="1" x14ac:dyDescent="0.2">
      <c r="A24" s="193" t="s">
        <v>156</v>
      </c>
      <c r="B24" s="199" t="s">
        <v>221</v>
      </c>
      <c r="C24" s="113">
        <v>3.9714503065288405</v>
      </c>
      <c r="D24" s="115">
        <v>3550</v>
      </c>
      <c r="E24" s="114">
        <v>3546</v>
      </c>
      <c r="F24" s="114">
        <v>3562</v>
      </c>
      <c r="G24" s="114">
        <v>3507</v>
      </c>
      <c r="H24" s="140">
        <v>3479</v>
      </c>
      <c r="I24" s="115">
        <v>71</v>
      </c>
      <c r="J24" s="116">
        <v>2.0408163265306123</v>
      </c>
    </row>
    <row r="25" spans="1:15" s="110" customFormat="1" ht="24.95" customHeight="1" x14ac:dyDescent="0.2">
      <c r="A25" s="193" t="s">
        <v>222</v>
      </c>
      <c r="B25" s="204" t="s">
        <v>159</v>
      </c>
      <c r="C25" s="113">
        <v>4.0788472725645502</v>
      </c>
      <c r="D25" s="115">
        <v>3646</v>
      </c>
      <c r="E25" s="114">
        <v>3645</v>
      </c>
      <c r="F25" s="114">
        <v>3711</v>
      </c>
      <c r="G25" s="114">
        <v>3619</v>
      </c>
      <c r="H25" s="140">
        <v>3539</v>
      </c>
      <c r="I25" s="115">
        <v>107</v>
      </c>
      <c r="J25" s="116">
        <v>3.0234529528115286</v>
      </c>
    </row>
    <row r="26" spans="1:15" s="110" customFormat="1" ht="24.95" customHeight="1" x14ac:dyDescent="0.2">
      <c r="A26" s="201">
        <v>782.78300000000002</v>
      </c>
      <c r="B26" s="203" t="s">
        <v>160</v>
      </c>
      <c r="C26" s="113">
        <v>1.1332617353559762</v>
      </c>
      <c r="D26" s="115">
        <v>1013</v>
      </c>
      <c r="E26" s="114">
        <v>1031</v>
      </c>
      <c r="F26" s="114">
        <v>1203</v>
      </c>
      <c r="G26" s="114">
        <v>1295</v>
      </c>
      <c r="H26" s="140">
        <v>1230</v>
      </c>
      <c r="I26" s="115">
        <v>-217</v>
      </c>
      <c r="J26" s="116">
        <v>-17.642276422764226</v>
      </c>
    </row>
    <row r="27" spans="1:15" s="110" customFormat="1" ht="24.95" customHeight="1" x14ac:dyDescent="0.2">
      <c r="A27" s="193" t="s">
        <v>161</v>
      </c>
      <c r="B27" s="199" t="s">
        <v>223</v>
      </c>
      <c r="C27" s="113">
        <v>5.2848257036738708</v>
      </c>
      <c r="D27" s="115">
        <v>4724</v>
      </c>
      <c r="E27" s="114">
        <v>4689</v>
      </c>
      <c r="F27" s="114">
        <v>4696</v>
      </c>
      <c r="G27" s="114">
        <v>4621</v>
      </c>
      <c r="H27" s="140">
        <v>4594</v>
      </c>
      <c r="I27" s="115">
        <v>130</v>
      </c>
      <c r="J27" s="116">
        <v>2.82977797126687</v>
      </c>
    </row>
    <row r="28" spans="1:15" s="110" customFormat="1" ht="24.95" customHeight="1" x14ac:dyDescent="0.2">
      <c r="A28" s="193" t="s">
        <v>163</v>
      </c>
      <c r="B28" s="199" t="s">
        <v>164</v>
      </c>
      <c r="C28" s="113">
        <v>4.2388240032219091</v>
      </c>
      <c r="D28" s="115">
        <v>3789</v>
      </c>
      <c r="E28" s="114">
        <v>3809</v>
      </c>
      <c r="F28" s="114">
        <v>3824</v>
      </c>
      <c r="G28" s="114">
        <v>3803</v>
      </c>
      <c r="H28" s="140">
        <v>3878</v>
      </c>
      <c r="I28" s="115">
        <v>-89</v>
      </c>
      <c r="J28" s="116">
        <v>-2.2949974213512121</v>
      </c>
    </row>
    <row r="29" spans="1:15" s="110" customFormat="1" ht="24.95" customHeight="1" x14ac:dyDescent="0.2">
      <c r="A29" s="193">
        <v>86</v>
      </c>
      <c r="B29" s="199" t="s">
        <v>165</v>
      </c>
      <c r="C29" s="113">
        <v>6.3565579272385557</v>
      </c>
      <c r="D29" s="115">
        <v>5682</v>
      </c>
      <c r="E29" s="114">
        <v>5678</v>
      </c>
      <c r="F29" s="114">
        <v>5672</v>
      </c>
      <c r="G29" s="114">
        <v>5556</v>
      </c>
      <c r="H29" s="140">
        <v>5558</v>
      </c>
      <c r="I29" s="115">
        <v>124</v>
      </c>
      <c r="J29" s="116">
        <v>2.2310183519251527</v>
      </c>
    </row>
    <row r="30" spans="1:15" s="110" customFormat="1" ht="24.95" customHeight="1" x14ac:dyDescent="0.2">
      <c r="A30" s="193">
        <v>87.88</v>
      </c>
      <c r="B30" s="204" t="s">
        <v>166</v>
      </c>
      <c r="C30" s="113">
        <v>8.1644068555063321</v>
      </c>
      <c r="D30" s="115">
        <v>7298</v>
      </c>
      <c r="E30" s="114">
        <v>7339</v>
      </c>
      <c r="F30" s="114">
        <v>7213</v>
      </c>
      <c r="G30" s="114">
        <v>7238</v>
      </c>
      <c r="H30" s="140">
        <v>7163</v>
      </c>
      <c r="I30" s="115">
        <v>135</v>
      </c>
      <c r="J30" s="116">
        <v>1.8846851877704873</v>
      </c>
    </row>
    <row r="31" spans="1:15" s="110" customFormat="1" ht="24.95" customHeight="1" x14ac:dyDescent="0.2">
      <c r="A31" s="193" t="s">
        <v>167</v>
      </c>
      <c r="B31" s="199" t="s">
        <v>168</v>
      </c>
      <c r="C31" s="113">
        <v>3.371817246162796</v>
      </c>
      <c r="D31" s="115">
        <v>3014</v>
      </c>
      <c r="E31" s="114">
        <v>3075</v>
      </c>
      <c r="F31" s="114">
        <v>3093</v>
      </c>
      <c r="G31" s="114">
        <v>3102</v>
      </c>
      <c r="H31" s="140">
        <v>2950</v>
      </c>
      <c r="I31" s="115">
        <v>64</v>
      </c>
      <c r="J31" s="116">
        <v>2.1694915254237288</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2.3023224593905223</v>
      </c>
      <c r="D34" s="115">
        <v>2058</v>
      </c>
      <c r="E34" s="114">
        <v>2015</v>
      </c>
      <c r="F34" s="114">
        <v>2224</v>
      </c>
      <c r="G34" s="114">
        <v>2226</v>
      </c>
      <c r="H34" s="140">
        <v>2150</v>
      </c>
      <c r="I34" s="115">
        <v>-92</v>
      </c>
      <c r="J34" s="116">
        <v>-4.2790697674418601</v>
      </c>
    </row>
    <row r="35" spans="1:10" s="110" customFormat="1" ht="24.95" customHeight="1" x14ac:dyDescent="0.2">
      <c r="A35" s="292" t="s">
        <v>171</v>
      </c>
      <c r="B35" s="293" t="s">
        <v>172</v>
      </c>
      <c r="C35" s="113">
        <v>34.646708730478366</v>
      </c>
      <c r="D35" s="115">
        <v>30970</v>
      </c>
      <c r="E35" s="114">
        <v>31360</v>
      </c>
      <c r="F35" s="114">
        <v>31994</v>
      </c>
      <c r="G35" s="114">
        <v>31801</v>
      </c>
      <c r="H35" s="140">
        <v>31820</v>
      </c>
      <c r="I35" s="115">
        <v>-850</v>
      </c>
      <c r="J35" s="116">
        <v>-2.6712759270898805</v>
      </c>
    </row>
    <row r="36" spans="1:10" s="110" customFormat="1" ht="24.95" customHeight="1" x14ac:dyDescent="0.2">
      <c r="A36" s="294" t="s">
        <v>173</v>
      </c>
      <c r="B36" s="295" t="s">
        <v>174</v>
      </c>
      <c r="C36" s="125">
        <v>63.050968810131117</v>
      </c>
      <c r="D36" s="143">
        <v>56360</v>
      </c>
      <c r="E36" s="144">
        <v>56705</v>
      </c>
      <c r="F36" s="144">
        <v>57002</v>
      </c>
      <c r="G36" s="144">
        <v>56358</v>
      </c>
      <c r="H36" s="145">
        <v>55882</v>
      </c>
      <c r="I36" s="143">
        <v>478</v>
      </c>
      <c r="J36" s="146">
        <v>0.85537382341362156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2020-09-25T13:08:28Z</dcterms:created>
  <dcterms:modified xsi:type="dcterms:W3CDTF">2020-09-28T08:13:23Z</dcterms:modified>
</cp:coreProperties>
</file>